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customXml/itemProps189.xml" ContentType="application/vnd.openxmlformats-officedocument.customXmlProperties+xml"/>
  <Override PartName="/customXml/itemProps190.xml" ContentType="application/vnd.openxmlformats-officedocument.customXmlProperties+xml"/>
  <Override PartName="/customXml/itemProps191.xml" ContentType="application/vnd.openxmlformats-officedocument.customXmlProperties+xml"/>
  <Override PartName="/customXml/itemProps192.xml" ContentType="application/vnd.openxmlformats-officedocument.customXmlProperties+xml"/>
  <Override PartName="/customXml/itemProps193.xml" ContentType="application/vnd.openxmlformats-officedocument.customXmlProperties+xml"/>
  <Override PartName="/customXml/itemProps194.xml" ContentType="application/vnd.openxmlformats-officedocument.customXmlProperties+xml"/>
  <Override PartName="/customXml/itemProps195.xml" ContentType="application/vnd.openxmlformats-officedocument.customXmlProperties+xml"/>
  <Override PartName="/customXml/itemProps196.xml" ContentType="application/vnd.openxmlformats-officedocument.customXmlProperties+xml"/>
  <Override PartName="/customXml/itemProps197.xml" ContentType="application/vnd.openxmlformats-officedocument.customXmlProperties+xml"/>
  <Override PartName="/customXml/itemProps198.xml" ContentType="application/vnd.openxmlformats-officedocument.customXmlProperties+xml"/>
  <Override PartName="/customXml/itemProps199.xml" ContentType="application/vnd.openxmlformats-officedocument.customXmlProperties+xml"/>
  <Override PartName="/customXml/itemProps200.xml" ContentType="application/vnd.openxmlformats-officedocument.customXmlProperties+xml"/>
  <Override PartName="/customXml/itemProps201.xml" ContentType="application/vnd.openxmlformats-officedocument.customXmlProperties+xml"/>
  <Override PartName="/customXml/itemProps202.xml" ContentType="application/vnd.openxmlformats-officedocument.customXmlProperties+xml"/>
  <Override PartName="/customXml/itemProps203.xml" ContentType="application/vnd.openxmlformats-officedocument.customXmlProperties+xml"/>
  <Override PartName="/customXml/itemProps204.xml" ContentType="application/vnd.openxmlformats-officedocument.customXmlProperties+xml"/>
  <Override PartName="/customXml/itemProps205.xml" ContentType="application/vnd.openxmlformats-officedocument.customXmlProperties+xml"/>
  <Override PartName="/customXml/itemProps206.xml" ContentType="application/vnd.openxmlformats-officedocument.customXmlProperties+xml"/>
  <Override PartName="/customXml/itemProps207.xml" ContentType="application/vnd.openxmlformats-officedocument.customXmlProperties+xml"/>
  <Override PartName="/customXml/itemProps208.xml" ContentType="application/vnd.openxmlformats-officedocument.customXmlProperties+xml"/>
  <Override PartName="/customXml/itemProps209.xml" ContentType="application/vnd.openxmlformats-officedocument.customXmlProperties+xml"/>
  <Override PartName="/customXml/itemProps210.xml" ContentType="application/vnd.openxmlformats-officedocument.customXmlProperties+xml"/>
  <Override PartName="/customXml/itemProps211.xml" ContentType="application/vnd.openxmlformats-officedocument.customXmlProperties+xml"/>
  <Override PartName="/customXml/itemProps212.xml" ContentType="application/vnd.openxmlformats-officedocument.customXmlProperties+xml"/>
  <Override PartName="/customXml/itemProps213.xml" ContentType="application/vnd.openxmlformats-officedocument.customXmlProperties+xml"/>
  <Override PartName="/customXml/itemProps214.xml" ContentType="application/vnd.openxmlformats-officedocument.customXmlProperties+xml"/>
  <Override PartName="/customXml/itemProps215.xml" ContentType="application/vnd.openxmlformats-officedocument.customXmlProperties+xml"/>
  <Override PartName="/customXml/itemProps216.xml" ContentType="application/vnd.openxmlformats-officedocument.customXmlProperties+xml"/>
  <Override PartName="/customXml/itemProps217.xml" ContentType="application/vnd.openxmlformats-officedocument.customXmlProperties+xml"/>
  <Override PartName="/customXml/itemProps218.xml" ContentType="application/vnd.openxmlformats-officedocument.customXmlProperties+xml"/>
  <Override PartName="/customXml/itemProps219.xml" ContentType="application/vnd.openxmlformats-officedocument.customXmlProperties+xml"/>
  <Override PartName="/customXml/itemProps220.xml" ContentType="application/vnd.openxmlformats-officedocument.customXmlProperties+xml"/>
  <Override PartName="/customXml/itemProps221.xml" ContentType="application/vnd.openxmlformats-officedocument.customXmlProperties+xml"/>
  <Override PartName="/customXml/itemProps222.xml" ContentType="application/vnd.openxmlformats-officedocument.customXmlProperties+xml"/>
  <Override PartName="/customXml/itemProps223.xml" ContentType="application/vnd.openxmlformats-officedocument.customXmlProperties+xml"/>
  <Override PartName="/customXml/itemProps224.xml" ContentType="application/vnd.openxmlformats-officedocument.customXmlProperties+xml"/>
  <Override PartName="/customXml/itemProps225.xml" ContentType="application/vnd.openxmlformats-officedocument.customXmlProperties+xml"/>
  <Override PartName="/customXml/itemProps226.xml" ContentType="application/vnd.openxmlformats-officedocument.customXmlProperties+xml"/>
  <Override PartName="/customXml/itemProps227.xml" ContentType="application/vnd.openxmlformats-officedocument.customXmlProperties+xml"/>
  <Override PartName="/customXml/itemProps228.xml" ContentType="application/vnd.openxmlformats-officedocument.customXmlProperties+xml"/>
  <Override PartName="/customXml/itemProps229.xml" ContentType="application/vnd.openxmlformats-officedocument.customXmlProperties+xml"/>
  <Override PartName="/customXml/itemProps230.xml" ContentType="application/vnd.openxmlformats-officedocument.customXmlProperties+xml"/>
  <Override PartName="/customXml/itemProps231.xml" ContentType="application/vnd.openxmlformats-officedocument.customXmlProperties+xml"/>
  <Override PartName="/customXml/itemProps232.xml" ContentType="application/vnd.openxmlformats-officedocument.customXmlProperties+xml"/>
  <Override PartName="/customXml/itemProps233.xml" ContentType="application/vnd.openxmlformats-officedocument.customXmlProperties+xml"/>
  <Override PartName="/customXml/itemProps234.xml" ContentType="application/vnd.openxmlformats-officedocument.customXmlProperties+xml"/>
  <Override PartName="/customXml/itemProps235.xml" ContentType="application/vnd.openxmlformats-officedocument.customXmlProperties+xml"/>
  <Override PartName="/customXml/itemProps23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dtg-my.sharepoint.com/personal/culh_duytanrecycling_com/Documents/Consolidate_Nhóm tái chế/Dư báo 2026_FC Rolling/Tháng 04/"/>
    </mc:Choice>
  </mc:AlternateContent>
  <xr:revisionPtr revIDLastSave="5" documentId="8_{2FE657FA-E47B-42D8-88D8-B51ABA0435D0}" xr6:coauthVersionLast="47" xr6:coauthVersionMax="47" xr10:uidLastSave="{F40F0DC4-3F18-43F6-AB15-DFBF095581E6}"/>
  <bookViews>
    <workbookView xWindow="-120" yWindow="-120" windowWidth="29040" windowHeight="15720" tabRatio="904" firstSheet="5" activeTab="11" xr2:uid="{29905302-174E-4C49-AB99-551FF60A945B}"/>
  </bookViews>
  <sheets>
    <sheet name="EXR" sheetId="177" r:id="rId1"/>
    <sheet name="&gt;PVM Act_Group" sheetId="203" r:id="rId2"/>
    <sheet name="PVM_Dthu_Group" sheetId="204" r:id="rId3"/>
    <sheet name="PVM_LG_Group" sheetId="218" r:id="rId4"/>
    <sheet name="vs Comparing" sheetId="223" r:id="rId5"/>
    <sheet name="&gt;PVM Bud_Group" sheetId="205" r:id="rId6"/>
    <sheet name="PVM_Dthu_Bud_Group" sheetId="207" r:id="rId7"/>
    <sheet name="PVM_LG_Bud_Group" sheetId="217" r:id="rId8"/>
    <sheet name="vs Budget" sheetId="231" r:id="rId9"/>
    <sheet name="Bud" sheetId="222" r:id="rId10"/>
    <sheet name="&gt;View" sheetId="178" r:id="rId11"/>
    <sheet name="Nhóm SP-Mth" sheetId="187" r:id="rId12"/>
    <sheet name="GVHB" sheetId="186" r:id="rId13"/>
    <sheet name="XK-NĐ" sheetId="188" r:id="rId14"/>
    <sheet name="Nội bộ" sheetId="211" r:id="rId15"/>
    <sheet name="&gt;PVM Actual" sheetId="191" r:id="rId16"/>
    <sheet name="PVM_Dthu" sheetId="192" r:id="rId17"/>
    <sheet name="PVM_LG" sheetId="194" r:id="rId18"/>
    <sheet name="&gt;PVM Bud" sheetId="195" r:id="rId19"/>
    <sheet name="PV_Dthu_Bud" sheetId="196" r:id="rId20"/>
    <sheet name="PVM_LG_Bud" sheetId="200" r:id="rId21"/>
    <sheet name="Chart" sheetId="166" state="hidden" r:id="rId22"/>
  </sheets>
  <definedNames>
    <definedName name="Slicer_Kỳ">#N/A</definedName>
    <definedName name="Slicer_Year">#N/A</definedName>
    <definedName name="Slicer_Year___Month">#N/A</definedName>
    <definedName name="Slicer_Year___Month1">#N/A</definedName>
    <definedName name="Slicer_Year___Month2">#N/A</definedName>
    <definedName name="Slicer_Year___Month3">#N/A</definedName>
    <definedName name="Slicer_Year___Month4">#N/A</definedName>
    <definedName name="Slicer_Year___Month5">#N/A</definedName>
    <definedName name="Slicer_Year___Month6">#N/A</definedName>
    <definedName name="Slicer_Year___Month7">#N/A</definedName>
  </definedNames>
  <calcPr calcId="191028" calcMode="manual"/>
  <pivotCaches>
    <pivotCache cacheId="329" r:id="rId23"/>
    <pivotCache cacheId="338" r:id="rId24"/>
    <pivotCache cacheId="341" r:id="rId25"/>
    <pivotCache cacheId="353" r:id="rId26"/>
    <pivotCache cacheId="357" r:id="rId27"/>
    <pivotCache cacheId="360" r:id="rId28"/>
    <pivotCache cacheId="363" r:id="rId29"/>
    <pivotCache cacheId="366" r:id="rId30"/>
    <pivotCache cacheId="373" r:id="rId31"/>
    <pivotCache cacheId="376" r:id="rId32"/>
    <pivotCache cacheId="379" r:id="rId33"/>
    <pivotCache cacheId="382" r:id="rId34"/>
    <pivotCache cacheId="386" r:id="rId35"/>
    <pivotCache cacheId="389" r:id="rId36"/>
    <pivotCache cacheId="392" r:id="rId37"/>
    <pivotCache cacheId="395" r:id="rId38"/>
    <pivotCache cacheId="398" r:id="rId39"/>
    <pivotCache cacheId="402" r:id="rId40"/>
    <pivotCache cacheId="405" r:id="rId41"/>
    <pivotCache cacheId="408" r:id="rId42"/>
    <pivotCache cacheId="414" r:id="rId43"/>
    <pivotCache cacheId="417" r:id="rId44"/>
    <pivotCache cacheId="451" r:id="rId45"/>
    <pivotCache cacheId="454" r:id="rId46"/>
    <pivotCache cacheId="457" r:id="rId47"/>
    <pivotCache cacheId="460" r:id="rId48"/>
    <pivotCache cacheId="463" r:id="rId49"/>
  </pivotCaches>
  <extLst>
    <ext xmlns:x14="http://schemas.microsoft.com/office/spreadsheetml/2009/9/main" uri="{876F7934-8845-4945-9796-88D515C7AA90}">
      <x14:pivotCaches>
        <pivotCache cacheId="356" r:id="rId50"/>
        <pivotCache cacheId="372" r:id="rId51"/>
        <pivotCache cacheId="385" r:id="rId52"/>
        <pivotCache cacheId="401" r:id="rId53"/>
        <pivotCache cacheId="420" r:id="rId54"/>
      </x14:pivotCaches>
    </ext>
    <ext xmlns:x14="http://schemas.microsoft.com/office/spreadsheetml/2009/9/main" uri="{BBE1A952-AA13-448e-AADC-164F8A28A991}">
      <x14:slicerCaches>
        <x14:slicerCache r:id="rId55"/>
        <x14:slicerCache r:id="rId56"/>
        <x14:slicerCache r:id="rId57"/>
        <x14:slicerCache r:id="rId58"/>
        <x14:slicerCache r:id="rId59"/>
        <x14:slicerCache r:id="rId60"/>
        <x14:slicerCache r:id="rId61"/>
        <x14:slicerCache r:id="rId62"/>
        <x14:slicerCache r:id="rId63"/>
        <x14:slicerCache r:id="rId6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LG_d21e3dde-f169-4d7c-8ff7-ddd982ba03e4" name="Data_LG" connection="Query - Data_LG"/>
          <x15:modelTable id="dim_date_95e525a1-1069-4314-8815-a9222a250e51" name="dim_date" connection="Query - dim_date"/>
          <x15:modelTable id="Blank_d82b8b91-7b59-4862-9f3f-eee71cafdfb6" name="Blank" connection="Query - Blank"/>
          <x15:modelTable id="dim_customer_e8592b2a-c61e-4e82-9f43-d8286dbca05f" name="dim_customer" connection="Query - dim_customer"/>
          <x15:modelTable id="dim_SKU_00ed5364-2333-45fe-bcad-36ace9f43369" name="dim_SKU" connection="Query - dim_SKU"/>
          <x15:modelTable id="dim_nhom_sp_f6146fa3-f3b0-4d46-a33b-b7a65a7e1cf4" name="dim_nhom_sp" connection="Query - dim_nhom_sp"/>
          <x15:modelTable id="03_Formulas_TT_Biên_51f97092-b39d-437b-8ace-6b9b24ceee5a" name="03_Formulas_TT_Biên" connection="Query - 03_Formulas_TT_Biên"/>
          <x15:modelTable id="dim_version_fd5305a3-fa65-4c1f-b06e-100bd83b8ffa" name="dim_version" connection="Query - dim_version"/>
          <x15:modelTable id="Formulas_Trình_Bày_Bất_Thường_79f87825-ec5a-4fa3-a929-b383da0fed7d" name="Formulas_Trình_Bày_Bất_Thường" connection="Query - Formulas_Trình_Bày_Bất_Thường"/>
          <x15:modelTable id="Data_LG_NS_2cd893af-63d4-4f4e-bf1b-e186b0e380e4" name="Data_LG_NS" connection="Query - Data_LG_NS"/>
          <x15:modelTable id="01_Formulas_TT_df0a7124-ce5e-4d57-8e0c-797fb7e60c0c" name="01_Formulas_TT" connection="Query - 01_Formulas_TT"/>
          <x15:modelTable id="02_Formulas_TT_ĐG_36ea8f4e-6112-44fb-8408-be96e706ee1b" name="02_Formulas_TT_ĐG" connection="Query - 02_Formulas_TT_ĐG"/>
          <x15:modelTable id="04_Formulas_TT_GV_847cb3b6-0f29-4d5f-a02b-c53b453c2aeb" name="04_Formulas_TT_GV" connection="Query - 04_Formulas_TT_GV"/>
          <x15:modelTable id="dim_xk_nđ_c80d7824-ebe7-49bb-a3b5-15784414d6a4" name="dim_xk_nđ" connection="Query - dim_xk_nđ"/>
          <x15:modelTable id="dim_returned_goods_d67ffb39-2fe2-4532-af70-dba21823d685" name="dim_returned_goods" connection="Query - dim_returned_goods"/>
          <x15:modelTable id="05_Formulas_NS_0db93030-711f-4a97-88ba-556f5c133d5f" name="05_Formulas_NS" connection="Query - 05_Formulas_NS"/>
          <x15:modelTable id="06_Formulas_NS_ĐG_03df1a48-25a6-4c34-b8e9-dc3d33748efc" name="06_Formulas_NS_ĐG" connection="Query - 06_Formulas_NS_ĐG"/>
          <x15:modelTable id="07_Formulas_NS_Biên_f692370e-8be2-4463-a119-a3595ee64a04" name="07_Formulas_NS_Biên" connection="Query - 07_Formulas_NS_Biên"/>
          <x15:modelTable id="08_Formulas_NS_GV_72d0e80a-8d4e-49a9-96e8-39c8a4cd9bfe" name="08_Formulas_NS_GV" connection="Query - 08_Formulas_NS_GV"/>
          <x15:modelTable id="dim_date_01_edcb1f4e-d588-4f8d-b3d9-0171330d996d" name="dim_date_01" connection="Query - dim_date_01"/>
          <x15:modelTable id="dim_date_02_b4309dae-94ec-4c65-ac6b-d70df0e78f47" name="dim_date_02" connection="Query - dim_date_02"/>
          <x15:modelTable id="PVM Rev Anlysis MoM_d27e32da-515c-4dbc-b4f8-0219d7c1b9f5" name="PVM Rev Anlysis MoM" connection="Query - PVM Rev Anlysis MoM"/>
          <x15:modelTable id="dim_SKU_Customer_d6bfc500-5ece-4d48-8d81-3578cc32a6a8" name="dim_SKU_Customer" connection="Query - dim_SKU_Customer"/>
          <x15:modelTable id="PVM Rev Anlysis MoM Budget_8cd9605b-728d-4a02-8c58-1cf03cc7529d" name="PVM Rev Anlysis MoM Budget" connection="Query - PVM Rev Anlysis MoM Budget"/>
          <x15:modelTable id="PVM Rev Anlysis MoM Comparing_2fa8d93f-ed2c-404d-8d1e-022b127f3cea" name="PVM Rev Anlysis MoM Comparing" connection="Query - PVM Rev Anlysis MoM Comparing"/>
          <x15:modelTable id="PVM GP Analysis MoM_78cfe879-9371-4471-b538-f8eee212ddd4" name="PVM GP Analysis MoM" connection="Query - PVM GP Analysis MoM"/>
          <x15:modelTable id="PVM GP Analysis MoM Budget_191a10e7-9d14-4176-b421-2f962d3a2671" name="PVM GP Analysis MoM Budget" connection="Query - PVM GP Analysis MoM Budget"/>
          <x15:modelTable id="PVM GP Analysis MoM Comparing_d42efeb3-1bd2-4389-b2fe-a239d6e315b4" name="PVM GP Analysis MoM Comparing" connection="Query - PVM GP Analysis MoM Comparing"/>
          <x15:modelTable id="dim_date_03_132014b1-f498-4351-9350-5715c6f5f478" name="dim_date_03" connection="Query - dim_date_03"/>
          <x15:modelTable id="dim_accouting_period_b8be974d-c8d8-418a-b6d3-044a75065e38" name="dim_accouting_period" connection="Query - dim_accouting_period"/>
          <x15:modelTable id="dim_arrival_destination_87ba505f-e94b-40d1-bc1a-46bfd0c5fd8f" name="dim_arrival_destination" connection="Query - dim_arrival_destination"/>
          <x15:modelTable id="dim_country_33cb44b3-fecd-4491-a900-97ddbce898dc" name="dim_country" connection="Query - dim_country"/>
          <x15:modelTable id="dim_Incoterm_99da533c-60e0-426c-a063-02f8a3aee271" name="dim_Incoterm" connection="Query - dim_Incoterm"/>
          <x15:modelTable id="PVM Rev Analysis Comparing_GROUP_69892996-8cd8-43da-86ce-bdb05bb35125" name="PVM Rev Analysis Comparing_GROUP" connection="Query - PVM Rev Analysis Comparing_GROUP"/>
          <x15:modelTable id="dim_department_2b4105cd-e71c-454a-8b46-f0bc84d244f7" name="dim_department" connection="Query - dim_department"/>
          <x15:modelTable id="PVM Rev Analysis Budget_GROUP_697aefc2-1736-43f6-aa2e-cd5ce8eab8a3" name="PVM Rev Analysis Budget_GROUP" connection="Query - PVM Rev Analysis Budget_GROUP"/>
          <x15:modelTable id="PVM GP Analysis Comparing_GROUP_184a223b-8e7f-482e-9aa8-85e6e3a8371d" name="PVM GP Analysis Comparing_GROUP" connection="Query - PVM GP Analysis Comparing_GROUP"/>
          <x15:modelTable id="PVM GP Analysis Budget_GROUP_4d50848a-a5d4-4c56-81c8-8d1d282cedd5" name="PVM GP Analysis Budget_GROUP" connection="Query - PVM GP Analysis Budget_GROUP"/>
        </x15:modelTables>
        <x15:modelRelationships>
          <x15:modelRelationship fromTable="Data_LG" fromColumn="Ngày xuất kho" toTable="dim_date" toColumn="Date"/>
          <x15:modelRelationship fromTable="Data_LG" fromColumn="Version" toTable="dim_version" toColumn="Version"/>
          <x15:modelRelationship fromTable="Data_LG" fromColumn="Loại tiền" toTable="dim_xk_nđ" toColumn="Loại tiền"/>
          <x15:modelRelationship fromTable="Data_LG" fromColumn="Hàng bán bị trả lại" toTable="dim_returned_goods" toColumn="Hàng bán trả lại"/>
          <x15:modelRelationship fromTable="Data_LG" fromColumn="SKU | Customer" toTable="dim_SKU_Customer" toColumn="SKU | Customer"/>
          <x15:modelRelationship fromTable="Data_LG" fromColumn="Kỳ" toTable="dim_accouting_period" toColumn="Kỳ"/>
          <x15:modelRelationship fromTable="Data_LG" fromColumn="Cảng đến" toTable="dim_arrival_destination" toColumn="Cảng đến"/>
          <x15:modelRelationship fromTable="Data_LG" fromColumn="Incoterm" toTable="dim_Incoterm" toColumn="Incoterm_Source"/>
          <x15:modelRelationship fromTable="Data_LG" fromColumn="Bộ phận bán hàng" toTable="dim_department" toColumn="Bộ phận bán hàng"/>
          <x15:modelRelationship fromTable="dim_SKU" fromColumn="Nhóm SP 4" toTable="dim_nhom_sp" toColumn="Nhóm SP 4"/>
          <x15:modelRelationship fromTable="Data_LG_NS" fromColumn="Version" toTable="dim_version" toColumn="Version"/>
          <x15:modelRelationship fromTable="Data_LG_NS" fromColumn="Ngày xuất kho" toTable="dim_date" toColumn="Date"/>
          <x15:modelRelationship fromTable="Data_LG_NS" fromColumn="Loại tiền" toTable="dim_xk_nđ" toColumn="Loại tiền"/>
          <x15:modelRelationship fromTable="Data_LG_NS" fromColumn="Hàng bán bị trả lại" toTable="dim_returned_goods" toColumn="Hàng bán trả lại"/>
          <x15:modelRelationship fromTable="Data_LG_NS" fromColumn="SKU | Customer" toTable="dim_SKU_Customer" toColumn="SKU | Customer"/>
          <x15:modelRelationship fromTable="Data_LG_NS" fromColumn="Kỳ" toTable="dim_accouting_period" toColumn="Kỳ"/>
          <x15:modelRelationship fromTable="Data_LG_NS" fromColumn="Incoterm" toTable="dim_Incoterm" toColumn="Incoterm_Source"/>
          <x15:modelRelationship fromTable="Data_LG_NS" fromColumn="Bộ phận bán hàng" toTable="dim_department" toColumn="Bộ phận bán hàng"/>
          <x15:modelRelationship fromTable="Data_LG_NS" fromColumn="Cảng đến" toTable="dim_arrival_destination" toColumn="Cảng đến"/>
          <x15:modelRelationship fromTable="dim_SKU_Customer" fromColumn="Customer" toTable="dim_customer" toColumn="Mã KH"/>
          <x15:modelRelationship fromTable="dim_SKU_Customer" fromColumn="Mã SAP" toTable="dim_SKU" toColumn="Mã SKU"/>
          <x15:modelRelationship fromTable="dim_arrival_destination" fromColumn="Code Country" toTable="dim_country" toColumn="Code 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1" i="200" l="1"/>
  <c r="AA1" i="217"/>
  <c r="Z1" i="217"/>
  <c r="AB1" i="217" l="1"/>
  <c r="AC1" i="217" s="1"/>
  <c r="O3" i="207" l="1"/>
  <c r="N3" i="207"/>
  <c r="U1" i="186"/>
  <c r="P3" i="207" l="1"/>
  <c r="Q3" i="207" s="1"/>
  <c r="Q2" i="207" s="1"/>
  <c r="U2" i="186"/>
  <c r="BA3" i="194" l="1"/>
  <c r="BA2" i="194" s="1"/>
  <c r="AX3" i="194"/>
  <c r="AX2" i="194" s="1"/>
  <c r="AU3" i="194"/>
  <c r="AU2" i="194" s="1"/>
  <c r="AR3" i="194"/>
  <c r="AR2" i="194" s="1"/>
  <c r="AO3" i="194"/>
  <c r="AO2" i="194" s="1"/>
  <c r="AL3" i="194"/>
  <c r="AL2" i="194" s="1"/>
  <c r="AI3" i="194"/>
  <c r="AI2" i="194" s="1"/>
  <c r="AB3" i="194"/>
  <c r="AB2" i="194" s="1"/>
  <c r="AF3" i="194"/>
  <c r="AF2" i="194" s="1"/>
  <c r="BG3" i="200" l="1"/>
  <c r="BG2" i="200" s="1"/>
  <c r="BD3" i="200"/>
  <c r="BD2" i="200" s="1"/>
  <c r="BA3" i="200"/>
  <c r="BA2" i="200" s="1"/>
  <c r="AX3" i="200"/>
  <c r="AX2" i="200" s="1"/>
  <c r="AU3" i="200"/>
  <c r="AU2" i="200" s="1"/>
  <c r="AR3" i="200"/>
  <c r="AR2" i="200" s="1"/>
  <c r="AO3" i="200"/>
  <c r="AO2" i="200" s="1"/>
  <c r="AL3" i="200"/>
  <c r="AL2" i="200" s="1"/>
  <c r="AI3" i="200"/>
  <c r="AI2" i="200" s="1"/>
  <c r="AF3" i="200"/>
  <c r="AF2" i="200" s="1"/>
  <c r="T1" i="186"/>
  <c r="T2" i="186"/>
  <c r="S1" i="186"/>
  <c r="S2" i="18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FAFDD-A943-48EC-AFE0-3820B1A28E34}" name="Query - 01_Formulas_TT" description="Connection to the '01_Formulas_TT' query in the workbook." type="100" refreshedVersion="8" minRefreshableVersion="5">
    <extLst>
      <ext xmlns:x15="http://schemas.microsoft.com/office/spreadsheetml/2010/11/main" uri="{DE250136-89BD-433C-8126-D09CA5730AF9}">
        <x15:connection id="f4ee4753-9078-4908-a160-f76232ced3e2"/>
      </ext>
    </extLst>
  </connection>
  <connection id="2" xr16:uid="{76758380-9F04-46B5-841A-35503F6232FB}" name="Query - 02_Formulas_TT_ĐG" description="Connection to the '02_Formulas_TT_ĐG' query in the workbook." type="100" refreshedVersion="8" minRefreshableVersion="5">
    <extLst>
      <ext xmlns:x15="http://schemas.microsoft.com/office/spreadsheetml/2010/11/main" uri="{DE250136-89BD-433C-8126-D09CA5730AF9}">
        <x15:connection id="45e2b977-600c-4fbd-98ca-249ac2b6e021"/>
      </ext>
    </extLst>
  </connection>
  <connection id="3" xr16:uid="{C2434CC4-4F7C-454B-9BBA-20EA25BCFD17}" name="Query - 03_Formulas_TT_Biên" description="Connection to the '03_Formulas_TT_Biên' query in the workbook." type="100" refreshedVersion="8" minRefreshableVersion="5">
    <extLst>
      <ext xmlns:x15="http://schemas.microsoft.com/office/spreadsheetml/2010/11/main" uri="{DE250136-89BD-433C-8126-D09CA5730AF9}">
        <x15:connection id="428e5908-72ee-4ac8-abfa-8c74b4338757"/>
      </ext>
    </extLst>
  </connection>
  <connection id="4" xr16:uid="{F0C0266F-023D-4B40-92AA-8B0AF67D3725}" name="Query - 04_Formulas_TT_GV" description="Connection to the '04_Formulas_TT_GV' query in the workbook." type="100" refreshedVersion="8" minRefreshableVersion="5">
    <extLst>
      <ext xmlns:x15="http://schemas.microsoft.com/office/spreadsheetml/2010/11/main" uri="{DE250136-89BD-433C-8126-D09CA5730AF9}">
        <x15:connection id="7626e721-2e10-4636-b2c4-80a9893ef38b"/>
      </ext>
    </extLst>
  </connection>
  <connection id="5" xr16:uid="{DBD87D0A-2E40-454B-9E70-0AA834117D3A}" name="Query - 05_Formulas_NS" description="Connection to the '05_Formulas_NS' query in the workbook." type="100" refreshedVersion="8" minRefreshableVersion="5">
    <extLst>
      <ext xmlns:x15="http://schemas.microsoft.com/office/spreadsheetml/2010/11/main" uri="{DE250136-89BD-433C-8126-D09CA5730AF9}">
        <x15:connection id="578621fa-a2ff-4f24-b7fe-9d12ae727504"/>
      </ext>
    </extLst>
  </connection>
  <connection id="6" xr16:uid="{35EA09B9-0BE3-48B2-82E6-DE708810138A}" name="Query - 06_Formulas_NS_ĐG" description="Connection to the '06_Formulas_NS_ĐG' query in the workbook." type="100" refreshedVersion="8" minRefreshableVersion="5">
    <extLst>
      <ext xmlns:x15="http://schemas.microsoft.com/office/spreadsheetml/2010/11/main" uri="{DE250136-89BD-433C-8126-D09CA5730AF9}">
        <x15:connection id="deed6b2b-6375-44eb-989e-555fe5d9dc4a"/>
      </ext>
    </extLst>
  </connection>
  <connection id="7" xr16:uid="{6D449C29-D0A8-492A-981E-6A94682574AB}" name="Query - 07_Formulas_NS_Biên" description="Connection to the '07_Formulas_NS_Biên' query in the workbook." type="100" refreshedVersion="8" minRefreshableVersion="5">
    <extLst>
      <ext xmlns:x15="http://schemas.microsoft.com/office/spreadsheetml/2010/11/main" uri="{DE250136-89BD-433C-8126-D09CA5730AF9}">
        <x15:connection id="24f5dc89-2437-4637-aaa1-062388e95818"/>
      </ext>
    </extLst>
  </connection>
  <connection id="8" xr16:uid="{5D11A72B-4D30-4118-80C1-AC16B20A4625}" name="Query - 08_Formulas_NS_GV" description="Connection to the '08_Formulas_NS_GV' query in the workbook." type="100" refreshedVersion="8" minRefreshableVersion="5">
    <extLst>
      <ext xmlns:x15="http://schemas.microsoft.com/office/spreadsheetml/2010/11/main" uri="{DE250136-89BD-433C-8126-D09CA5730AF9}">
        <x15:connection id="24ac517e-f428-4e81-929e-b715371eed98"/>
      </ext>
    </extLst>
  </connection>
  <connection id="9" xr16:uid="{2DDDDE11-FEB7-4299-A54B-1B7A98CB4BDE}" name="Query - Blank" description="Connection to the 'Blank' query in the workbook." type="100" refreshedVersion="8" minRefreshableVersion="5">
    <extLst>
      <ext xmlns:x15="http://schemas.microsoft.com/office/spreadsheetml/2010/11/main" uri="{DE250136-89BD-433C-8126-D09CA5730AF9}">
        <x15:connection id="d102c38f-76d3-4503-9954-8b4603737451"/>
      </ext>
    </extLst>
  </connection>
  <connection id="10" xr16:uid="{2D1CB887-EA6C-4515-BFAB-9E2E22243FC8}" name="Query - Data_LG" description="Connection to the 'Data_LG' query in the workbook." type="100" refreshedVersion="8" minRefreshableVersion="5">
    <extLst>
      <ext xmlns:x15="http://schemas.microsoft.com/office/spreadsheetml/2010/11/main" uri="{DE250136-89BD-433C-8126-D09CA5730AF9}">
        <x15:connection id="c7919312-346d-4c83-80a4-6f735415a8f3"/>
      </ext>
    </extLst>
  </connection>
  <connection id="11" xr16:uid="{73905944-CEFC-45FF-9ACE-B23E894419BB}" name="Query - Data_LG_NS" description="Connection to the 'Data_LG_NS' query in the workbook." type="100" refreshedVersion="8" minRefreshableVersion="5">
    <extLst>
      <ext xmlns:x15="http://schemas.microsoft.com/office/spreadsheetml/2010/11/main" uri="{DE250136-89BD-433C-8126-D09CA5730AF9}">
        <x15:connection id="46f55074-2e8a-46ff-8916-a3e4ef8d3983"/>
      </ext>
    </extLst>
  </connection>
  <connection id="12" xr16:uid="{C3EDE64C-D308-4A0B-811B-E58B067177C6}" name="Query - dim_accouting_period" description="Connection to the 'dim_accouting_period' query in the workbook." type="100" refreshedVersion="8" minRefreshableVersion="5">
    <extLst>
      <ext xmlns:x15="http://schemas.microsoft.com/office/spreadsheetml/2010/11/main" uri="{DE250136-89BD-433C-8126-D09CA5730AF9}">
        <x15:connection id="febb51e5-d7b6-46e9-9605-d9f5db05ad40"/>
      </ext>
    </extLst>
  </connection>
  <connection id="13" xr16:uid="{17180143-1C02-4119-9E6A-E471DE9CA476}" name="Query - dim_arrival_destination" description="Connection to the 'dim_arrival_destination' query in the workbook." type="100" refreshedVersion="8" minRefreshableVersion="5">
    <extLst>
      <ext xmlns:x15="http://schemas.microsoft.com/office/spreadsheetml/2010/11/main" uri="{DE250136-89BD-433C-8126-D09CA5730AF9}">
        <x15:connection id="352fdf2b-73fd-431a-97e1-bbc19232aa86"/>
      </ext>
    </extLst>
  </connection>
  <connection id="14" xr16:uid="{53F05963-D578-48A2-910A-AF6E19AAC4C7}" name="Query - dim_country" description="Connection to the 'dim_country' query in the workbook." type="100" refreshedVersion="8" minRefreshableVersion="5">
    <extLst>
      <ext xmlns:x15="http://schemas.microsoft.com/office/spreadsheetml/2010/11/main" uri="{DE250136-89BD-433C-8126-D09CA5730AF9}">
        <x15:connection id="db91e761-3ec4-48a3-b74b-d877d64681d6"/>
      </ext>
    </extLst>
  </connection>
  <connection id="15" xr16:uid="{2C05DBBE-6429-470B-A1C4-33526BC76FAA}" name="Query - dim_customer" description="Connection to the 'dim_customer' query in the workbook." type="100" refreshedVersion="8" minRefreshableVersion="5">
    <extLst>
      <ext xmlns:x15="http://schemas.microsoft.com/office/spreadsheetml/2010/11/main" uri="{DE250136-89BD-433C-8126-D09CA5730AF9}">
        <x15:connection id="b2151b91-e310-4e34-9dd5-effc0ee9755c"/>
      </ext>
    </extLst>
  </connection>
  <connection id="16" xr16:uid="{4DFBFC9C-AB82-405C-AB0C-BE3AC1FF42AA}" name="Query - dim_date" description="Connection to the 'dim_date' query in the workbook." type="100" refreshedVersion="8" minRefreshableVersion="5">
    <extLst>
      <ext xmlns:x15="http://schemas.microsoft.com/office/spreadsheetml/2010/11/main" uri="{DE250136-89BD-433C-8126-D09CA5730AF9}">
        <x15:connection id="f4e18f93-9e0f-443e-96ad-fd930500dcc7"/>
      </ext>
    </extLst>
  </connection>
  <connection id="17" xr16:uid="{283AE54F-B45D-4E91-BEBE-99E86CD2FF5A}" name="Query - dim_date_01" description="Connection to the 'dim_date_01' query in the workbook." type="100" refreshedVersion="8" minRefreshableVersion="5">
    <extLst>
      <ext xmlns:x15="http://schemas.microsoft.com/office/spreadsheetml/2010/11/main" uri="{DE250136-89BD-433C-8126-D09CA5730AF9}">
        <x15:connection id="2d73a5c3-25bc-432d-92d9-398fb48fa71b"/>
      </ext>
    </extLst>
  </connection>
  <connection id="18" xr16:uid="{94152601-415F-4743-92D9-DD418F4503E1}" name="Query - dim_date_02" description="Connection to the 'dim_date_02' query in the workbook." type="100" refreshedVersion="8" minRefreshableVersion="5">
    <extLst>
      <ext xmlns:x15="http://schemas.microsoft.com/office/spreadsheetml/2010/11/main" uri="{DE250136-89BD-433C-8126-D09CA5730AF9}">
        <x15:connection id="26177dff-0e7f-4365-b1d2-f84251f8c060"/>
      </ext>
    </extLst>
  </connection>
  <connection id="19" xr16:uid="{73A79E23-63F9-470F-BD15-15B19A25BDD2}" name="Query - dim_date_03" description="Connection to the 'dim_date_03' query in the workbook." type="100" refreshedVersion="8" minRefreshableVersion="5">
    <extLst>
      <ext xmlns:x15="http://schemas.microsoft.com/office/spreadsheetml/2010/11/main" uri="{DE250136-89BD-433C-8126-D09CA5730AF9}">
        <x15:connection id="fd36a5d4-56bb-4e4e-80eb-59cc7f9cfa2f"/>
      </ext>
    </extLst>
  </connection>
  <connection id="20" xr16:uid="{347869AA-0F9E-4086-A474-30A733A68E02}" name="Query - dim_department" description="Connection to the 'dim_department' query in the workbook." type="100" refreshedVersion="8" minRefreshableVersion="5">
    <extLst>
      <ext xmlns:x15="http://schemas.microsoft.com/office/spreadsheetml/2010/11/main" uri="{DE250136-89BD-433C-8126-D09CA5730AF9}">
        <x15:connection id="b9960c00-7491-44a1-8b37-05cd60a9d237"/>
      </ext>
    </extLst>
  </connection>
  <connection id="21" xr16:uid="{47194A41-52C7-46DD-B081-632FD7E766FD}" name="Query - dim_Incoterm" description="Connection to the 'dim_Incoterm' query in the workbook." type="100" refreshedVersion="8" minRefreshableVersion="5">
    <extLst>
      <ext xmlns:x15="http://schemas.microsoft.com/office/spreadsheetml/2010/11/main" uri="{DE250136-89BD-433C-8126-D09CA5730AF9}">
        <x15:connection id="104ec7fe-1e26-4bcd-a969-1b416b196811"/>
      </ext>
    </extLst>
  </connection>
  <connection id="22" xr16:uid="{4D28B6C5-01B3-4625-B4E5-45E7D2FF0E44}" name="Query - dim_nhom_sp" description="Connection to the 'dim_nhom_sp' query in the workbook." type="100" refreshedVersion="8" minRefreshableVersion="5">
    <extLst>
      <ext xmlns:x15="http://schemas.microsoft.com/office/spreadsheetml/2010/11/main" uri="{DE250136-89BD-433C-8126-D09CA5730AF9}">
        <x15:connection id="a32ed5a2-0307-47cc-a100-fbd8ae97423f"/>
      </ext>
    </extLst>
  </connection>
  <connection id="23" xr16:uid="{68857F8E-7C24-4BFD-AC69-F47D6BC2B961}" name="Query - dim_returned_goods" description="Connection to the 'dim_returned_goods' query in the workbook." type="100" refreshedVersion="8" minRefreshableVersion="5">
    <extLst>
      <ext xmlns:x15="http://schemas.microsoft.com/office/spreadsheetml/2010/11/main" uri="{DE250136-89BD-433C-8126-D09CA5730AF9}">
        <x15:connection id="762fedc8-2e2a-4dba-a341-1bda0e2f52fa"/>
      </ext>
    </extLst>
  </connection>
  <connection id="24" xr16:uid="{165466C5-6F99-4E08-AD01-FA25F14B90B8}" name="Query - dim_SKU" description="Connection to the 'dim_SKU' query in the workbook." type="100" refreshedVersion="8" minRefreshableVersion="5">
    <extLst>
      <ext xmlns:x15="http://schemas.microsoft.com/office/spreadsheetml/2010/11/main" uri="{DE250136-89BD-433C-8126-D09CA5730AF9}">
        <x15:connection id="dbbaf957-6200-4a04-8492-db83f67265ad"/>
      </ext>
    </extLst>
  </connection>
  <connection id="25" xr16:uid="{2B0243CA-0279-4349-A9CB-8C6DBC6B0454}" name="Query - dim_SKU_Customer" description="Connection to the 'dim_SKU_Customer' query in the workbook." type="100" refreshedVersion="8" minRefreshableVersion="5">
    <extLst>
      <ext xmlns:x15="http://schemas.microsoft.com/office/spreadsheetml/2010/11/main" uri="{DE250136-89BD-433C-8126-D09CA5730AF9}">
        <x15:connection id="4d5ecd35-e159-4be5-a5e2-e283243a4a6a"/>
      </ext>
    </extLst>
  </connection>
  <connection id="26" xr16:uid="{4136748D-B819-4E54-877F-999DB8A28C3C}" name="Query - dim_version" description="Connection to the 'dim_version' query in the workbook." type="100" refreshedVersion="8" minRefreshableVersion="5">
    <extLst>
      <ext xmlns:x15="http://schemas.microsoft.com/office/spreadsheetml/2010/11/main" uri="{DE250136-89BD-433C-8126-D09CA5730AF9}">
        <x15:connection id="d202ff5c-736b-4608-b43b-d0edf57303b3"/>
      </ext>
    </extLst>
  </connection>
  <connection id="27" xr16:uid="{6A0B24ED-ECCD-4EB8-8294-E80051A92965}" name="Query - dim_xk_nđ" description="Connection to the 'dim_xk_nđ' query in the workbook." type="100" refreshedVersion="8" minRefreshableVersion="5">
    <extLst>
      <ext xmlns:x15="http://schemas.microsoft.com/office/spreadsheetml/2010/11/main" uri="{DE250136-89BD-433C-8126-D09CA5730AF9}">
        <x15:connection id="06174763-c0c8-429d-b84a-9bddcb3a5d95"/>
      </ext>
    </extLst>
  </connection>
  <connection id="28" xr16:uid="{EB2D1460-653F-4A1B-956D-01C8F397BC50}" name="Query - Formulas_Trình_Bày_Bất_Thường" description="Connection to the 'Formulas_Trình_Bày_Bất_Thường' query in the workbook." type="100" refreshedVersion="8" minRefreshableVersion="5">
    <extLst>
      <ext xmlns:x15="http://schemas.microsoft.com/office/spreadsheetml/2010/11/main" uri="{DE250136-89BD-433C-8126-D09CA5730AF9}">
        <x15:connection id="dd9f85f0-fefd-40e5-99da-b7c64e06147f"/>
      </ext>
    </extLst>
  </connection>
  <connection id="29" xr16:uid="{C4CC66AB-1116-44F2-AC11-A6B79C3ECFCF}"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30" xr16:uid="{46C8C11B-9EDD-4DC7-87F4-344A9A09F2C7}" name="Query - PVM GP Analysis Budget_GROUP" description="Connection to the 'PVM GP Analysis Budget_GROUP' query in the workbook." type="100" refreshedVersion="8" minRefreshableVersion="5">
    <extLst>
      <ext xmlns:x15="http://schemas.microsoft.com/office/spreadsheetml/2010/11/main" uri="{DE250136-89BD-433C-8126-D09CA5730AF9}">
        <x15:connection id="23443014-9c77-4947-9070-5d51c2d25316"/>
      </ext>
    </extLst>
  </connection>
  <connection id="31" xr16:uid="{747661EA-661E-40BA-9AA1-6EA6A6E98663}" name="Query - PVM GP Analysis Comparing_GROUP" description="Connection to the 'PVM GP Analysis Comparing_GROUP' query in the workbook." type="100" refreshedVersion="8" minRefreshableVersion="5">
    <extLst>
      <ext xmlns:x15="http://schemas.microsoft.com/office/spreadsheetml/2010/11/main" uri="{DE250136-89BD-433C-8126-D09CA5730AF9}">
        <x15:connection id="0cbe2acd-c2d6-458f-95a9-3c5ab9e9ef6a"/>
      </ext>
    </extLst>
  </connection>
  <connection id="32" xr16:uid="{8B4A4B27-7342-4F73-B527-5590817F49C1}" name="Query - PVM GP Analysis MoM" description="Connection to the 'PVM GP Analysis MoM' query in the workbook." type="100" refreshedVersion="8" minRefreshableVersion="5">
    <extLst>
      <ext xmlns:x15="http://schemas.microsoft.com/office/spreadsheetml/2010/11/main" uri="{DE250136-89BD-433C-8126-D09CA5730AF9}">
        <x15:connection id="16797355-6281-4791-a608-f7d9126660a8"/>
      </ext>
    </extLst>
  </connection>
  <connection id="33" xr16:uid="{67446924-1A1F-407D-80BB-087CFD036B43}" name="Query - PVM GP Analysis MoM Budget" description="Connection to the 'PVM GP Analysis MoM Budget' query in the workbook." type="100" refreshedVersion="8" minRefreshableVersion="5">
    <extLst>
      <ext xmlns:x15="http://schemas.microsoft.com/office/spreadsheetml/2010/11/main" uri="{DE250136-89BD-433C-8126-D09CA5730AF9}">
        <x15:connection id="a7dd799c-612c-4832-a0e2-5a2071f22ed0"/>
      </ext>
    </extLst>
  </connection>
  <connection id="34" xr16:uid="{37C6FD28-8074-425D-BC02-A6409681BBCE}" name="Query - PVM GP Analysis MoM Comparing" description="Connection to the 'PVM GP Analysis MoM Comparing' query in the workbook." type="100" refreshedVersion="8" minRefreshableVersion="5">
    <extLst>
      <ext xmlns:x15="http://schemas.microsoft.com/office/spreadsheetml/2010/11/main" uri="{DE250136-89BD-433C-8126-D09CA5730AF9}">
        <x15:connection id="63fe7072-e99c-4dab-a71e-04bf41197d33"/>
      </ext>
    </extLst>
  </connection>
  <connection id="35" xr16:uid="{5A432BE7-C05A-4376-AD2B-36173C0A75A6}" name="Query - PVM Rev Analysis Budget_GROUP" description="Connection to the 'PVM Rev Analysis Budget_GROUP' query in the workbook." type="100" refreshedVersion="8" minRefreshableVersion="5">
    <extLst>
      <ext xmlns:x15="http://schemas.microsoft.com/office/spreadsheetml/2010/11/main" uri="{DE250136-89BD-433C-8126-D09CA5730AF9}">
        <x15:connection id="55d6392d-7c56-47c2-8fcc-51a7763352bc"/>
      </ext>
    </extLst>
  </connection>
  <connection id="36" xr16:uid="{5EEDDB91-C32C-4022-92FE-7DE99B404060}" name="Query - PVM Rev Analysis Comparing_GROUP" description="Connection to the 'PVM Rev Analysis Comparing_GROUP' query in the workbook." type="100" refreshedVersion="8" minRefreshableVersion="5">
    <extLst>
      <ext xmlns:x15="http://schemas.microsoft.com/office/spreadsheetml/2010/11/main" uri="{DE250136-89BD-433C-8126-D09CA5730AF9}">
        <x15:connection id="5811fe33-7009-43d7-a2e0-32f40b3ccb7b"/>
      </ext>
    </extLst>
  </connection>
  <connection id="37" xr16:uid="{D2C252A6-E1EF-4F6C-BD6D-65E7E2ACE88F}" name="Query - PVM Rev Anlysis MoM" description="Connection to the 'PVM Rev Anlysis MoM' query in the workbook." type="100" refreshedVersion="8" minRefreshableVersion="5">
    <extLst>
      <ext xmlns:x15="http://schemas.microsoft.com/office/spreadsheetml/2010/11/main" uri="{DE250136-89BD-433C-8126-D09CA5730AF9}">
        <x15:connection id="f3df2a59-4c6b-4c64-bdd3-b45bbdb1b183"/>
      </ext>
    </extLst>
  </connection>
  <connection id="38" xr16:uid="{798BA1C7-802A-42AC-AC7E-63257437B37B}" name="Query - PVM Rev Anlysis MoM Budget" description="Connection to the 'PVM Rev Anlysis MoM Budget' query in the workbook." type="100" refreshedVersion="8" minRefreshableVersion="5">
    <extLst>
      <ext xmlns:x15="http://schemas.microsoft.com/office/spreadsheetml/2010/11/main" uri="{DE250136-89BD-433C-8126-D09CA5730AF9}">
        <x15:connection id="fd7c869d-a5d4-489d-a502-741756caaba5"/>
      </ext>
    </extLst>
  </connection>
  <connection id="39" xr16:uid="{111315F9-5247-40C0-A962-A6B5FAB32D76}" name="Query - PVM Rev Anlysis MoM Comparing" description="Connection to the 'PVM Rev Anlysis MoM Comparing' query in the workbook." type="100" refreshedVersion="8" minRefreshableVersion="5">
    <extLst>
      <ext xmlns:x15="http://schemas.microsoft.com/office/spreadsheetml/2010/11/main" uri="{DE250136-89BD-433C-8126-D09CA5730AF9}">
        <x15:connection id="40365654-e365-423b-85c3-f791a8f5172e"/>
      </ext>
    </extLst>
  </connection>
  <connection id="40" xr16:uid="{81BE4AD8-C12F-4249-A872-4107F331ADBC}"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1" xr16:uid="{E20EBD57-B02E-41D9-AE44-B39F628EB08D}"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42" xr16:uid="{670B316D-4F5C-4886-8599-13429CB4EBC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3" xr16:uid="{C2908A49-22E0-4C0E-953A-AE53FC4F473C}"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44" xr16:uid="{E52A1E16-48E3-49E3-B1ED-6954CB7B166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45" xr16:uid="{EB286B5E-F110-4A16-AE98-3D43156F87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13">
    <s v="ThisWorkbookDataModel"/>
    <s v="{[dim_date].[Year].&amp;[2026]}"/>
    <s v="{[dim_nhom_sp].[Nhóm SP 1].[All]}"/>
    <s v="{[dim_customer].[Nhóm KH-QT].[All]}"/>
    <s v="{[dim_nhom_sp].[Nhóm SP 3].[All]}"/>
    <s v="{[dim_customer].[Nhóm KH-QT].&amp;[NB]}"/>
    <s v="{[dim_nhom_sp].[Nhóm SP 4].&amp;[Hạt rPET]}"/>
    <s v="{[dim_date_01].[Year | Month].&amp;[2026 | 03]}"/>
    <s v="{[dim_date_03].[Year | Month].&amp;[2026 | 03]}"/>
    <s v="{[dim_date_02].[Year | Month].&amp;[2026 | 02]}"/>
    <s v="{[dim_date_01].[Year | Month].&amp;[2026 | 04]}"/>
    <s v="{[dim_date_03].[Year | Month].&amp;[2026 | 04]}"/>
    <s v="{[dim_date_02].[Year | Month].&amp;[2026 | 03]}"/>
  </metadataStrings>
  <mdxMetadata count="12">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<sst xmlns="http://schemas.openxmlformats.org/spreadsheetml/2006/main" count="2002" uniqueCount="553">
  <si>
    <t>Nhóm SP 4</t>
  </si>
  <si>
    <t>Hạt rPET</t>
  </si>
  <si>
    <t>Row Labels</t>
  </si>
  <si>
    <t>Average_EXR</t>
  </si>
  <si>
    <t>Column Labels</t>
  </si>
  <si>
    <t>Grand Total</t>
  </si>
  <si>
    <t>GBTB EXW (USD/ton)</t>
  </si>
  <si>
    <t>GBTB EXW_NS (USD/ton)</t>
  </si>
  <si>
    <t>Total GBTB EXW (USD/ton)</t>
  </si>
  <si>
    <t>Total GBTB EXW_NS (USD/ton)</t>
  </si>
  <si>
    <t>SL</t>
  </si>
  <si>
    <t>Suntory</t>
  </si>
  <si>
    <t>110000332 | iSS01084G</t>
  </si>
  <si>
    <t>110000355 | iSS01G 1</t>
  </si>
  <si>
    <t>110000483 | iSS01G-S</t>
  </si>
  <si>
    <t>DIEUCHINH-| Điều chỉnh nhóm rPET</t>
  </si>
  <si>
    <t>OTHERS | Khác</t>
  </si>
  <si>
    <t>XUATSUDUNG | Chênh lệch MM60 và giá trị tồn khi xuất HTK đi sử dụng</t>
  </si>
  <si>
    <t>Year</t>
  </si>
  <si>
    <t>All</t>
  </si>
  <si>
    <t>Year | Month</t>
  </si>
  <si>
    <t>2026 | 03</t>
  </si>
  <si>
    <t>Nhóm KH-1</t>
  </si>
  <si>
    <t>Doanh thu EXW (VND)</t>
  </si>
  <si>
    <t>LG EXW (VND)</t>
  </si>
  <si>
    <t>%LG_EXW</t>
  </si>
  <si>
    <t>NHỰA TRƯỜNG AN</t>
  </si>
  <si>
    <t>HOÀNG TẤN</t>
  </si>
  <si>
    <t>ĐẠI NHẤT LONG</t>
  </si>
  <si>
    <t>Quang Chí Bảo</t>
  </si>
  <si>
    <t>VĨNH MINH PHƯỚC</t>
  </si>
  <si>
    <t>Khác</t>
  </si>
  <si>
    <t>CPSX Nhựa Duy Tân</t>
  </si>
  <si>
    <t>CƯỜNG GIA PHÁT</t>
  </si>
  <si>
    <t>ĐẠI LỤC</t>
  </si>
  <si>
    <t>ANTEX</t>
  </si>
  <si>
    <t>HUY THÀNH</t>
  </si>
  <si>
    <t>GIA TƯỜNG</t>
  </si>
  <si>
    <t>Dây đai PET</t>
  </si>
  <si>
    <t>MTVN Plastic</t>
  </si>
  <si>
    <t>HANHMADE NGUYEN</t>
  </si>
  <si>
    <t>IKEA</t>
  </si>
  <si>
    <t>Việt Thành Plast</t>
  </si>
  <si>
    <t>MHE ENTERPRISE</t>
  </si>
  <si>
    <t>Công ty TNHH La Vie</t>
  </si>
  <si>
    <t>PREMIUM WATER</t>
  </si>
  <si>
    <t>LƯỚI BẢO NÔNG</t>
  </si>
  <si>
    <t>Uy Kiệt</t>
  </si>
  <si>
    <t>Niagara</t>
  </si>
  <si>
    <t>HON CHUAN VIETNAM</t>
  </si>
  <si>
    <t>Shepley Spring</t>
  </si>
  <si>
    <t>CÔNG TY  ĐẠI LỘC</t>
  </si>
  <si>
    <t>Plenma</t>
  </si>
  <si>
    <t>OUTEIRINHO</t>
  </si>
  <si>
    <t>VĂN MINH</t>
  </si>
  <si>
    <t>Plascene, Inc.</t>
  </si>
  <si>
    <t>MIDA</t>
  </si>
  <si>
    <t>VILUBE - DTP</t>
  </si>
  <si>
    <t>KORYFES SA</t>
  </si>
  <si>
    <t>Cocacola</t>
  </si>
  <si>
    <t>POLYMERS INTERNATIONAL</t>
  </si>
  <si>
    <t>CTY NGỌC NGHĨA - CỦ CHI</t>
  </si>
  <si>
    <t>NEO POLYMERS INTERNATIONAL</t>
  </si>
  <si>
    <t>Olam</t>
  </si>
  <si>
    <t>Unilever</t>
  </si>
  <si>
    <t>Mondelez</t>
  </si>
  <si>
    <t>VINAFIBER</t>
  </si>
  <si>
    <t>HONDAPLUS</t>
  </si>
  <si>
    <t>ĐAN THƯ</t>
  </si>
  <si>
    <t>PHƯƠNG VI</t>
  </si>
  <si>
    <t>Reynera</t>
  </si>
  <si>
    <t>ITD Polyresin</t>
  </si>
  <si>
    <t>Người mua hàng không lấy hóa đơn</t>
  </si>
  <si>
    <t>POLYRESIN EOOD</t>
  </si>
  <si>
    <t>MGREEN-EPR</t>
  </si>
  <si>
    <t>Bán Ngoài</t>
  </si>
  <si>
    <t>NHÓM SP</t>
  </si>
  <si>
    <t>DOANH THU EXW</t>
  </si>
  <si>
    <t>PVM - THEO CƠ CẤU NGÀNH</t>
  </si>
  <si>
    <t>SẢN LƯỢNG</t>
  </si>
  <si>
    <t>GIÁ BÁN EXW (USD/tấn)</t>
  </si>
  <si>
    <t>KỲ NÀY</t>
  </si>
  <si>
    <t>KỲ TRƯỚC</t>
  </si>
  <si>
    <t>+/-</t>
  </si>
  <si>
    <t>Sản lượng</t>
  </si>
  <si>
    <t>Cơ cấu</t>
  </si>
  <si>
    <t>Giá bán</t>
  </si>
  <si>
    <t>Tỷ giá</t>
  </si>
  <si>
    <t>%+/-</t>
  </si>
  <si>
    <t xml:space="preserve"> </t>
  </si>
  <si>
    <t>Rev EXW Mth Compared (VND)</t>
  </si>
  <si>
    <t>Rev EXW Mth Comparing (VND)</t>
  </si>
  <si>
    <t>∆ Rev EXW MoM (VND)</t>
  </si>
  <si>
    <t xml:space="preserve"> 2</t>
  </si>
  <si>
    <t>QuantityImpact Rev MoM_GROUP (VND)</t>
  </si>
  <si>
    <t>MixImpact Rev MoM_GROUP (VND)</t>
  </si>
  <si>
    <t>PriceImpact Rev MoM_Group (VND)</t>
  </si>
  <si>
    <t>EXRImpact Rev MoM_GROUP (VND)</t>
  </si>
  <si>
    <t>OtherImpact Rev MoM_GROUP (VND)</t>
  </si>
  <si>
    <t xml:space="preserve"> 3</t>
  </si>
  <si>
    <t>Volume Mth Compared</t>
  </si>
  <si>
    <t>Volume Mth Comparing</t>
  </si>
  <si>
    <t>∆ Volume MoM</t>
  </si>
  <si>
    <t>%∆ Volume MoM</t>
  </si>
  <si>
    <t xml:space="preserve"> 4</t>
  </si>
  <si>
    <t>Price EXW Mth Compared (USD/ton)</t>
  </si>
  <si>
    <t>Price EXW Mth Comparing (USD/ton)</t>
  </si>
  <si>
    <t>∆ Price EXW MoM (USD/ton)</t>
  </si>
  <si>
    <t>%∆ Price EXW MoM</t>
  </si>
  <si>
    <t>rPET</t>
  </si>
  <si>
    <t>rHDPE thổi</t>
  </si>
  <si>
    <t>rHDPE ép</t>
  </si>
  <si>
    <t>rPP</t>
  </si>
  <si>
    <t>Xơ sợi</t>
  </si>
  <si>
    <t>GC</t>
  </si>
  <si>
    <t>Phó sản</t>
  </si>
  <si>
    <t>Khác-rPET</t>
  </si>
  <si>
    <t>Khác-rHDPE thổi</t>
  </si>
  <si>
    <t>Khác-rHDPE ép</t>
  </si>
  <si>
    <t>Khác-rPP</t>
  </si>
  <si>
    <t>LÃI GỘP EXW</t>
  </si>
  <si>
    <t>LG EXW (VND/kg)</t>
  </si>
  <si>
    <t>SẢN LƯỢNG (Kg)</t>
  </si>
  <si>
    <t>NHỰA (VND/kg)</t>
  </si>
  <si>
    <t>HÓA CHẤT (VND/kg)</t>
  </si>
  <si>
    <t>NVL PHỤ (VND/kg)</t>
  </si>
  <si>
    <t>NCTT (VND/kg)</t>
  </si>
  <si>
    <t>NCGT (VND/kg)</t>
  </si>
  <si>
    <t>CPSXC (VND/kg)</t>
  </si>
  <si>
    <t>KHẤU HAO (VND/kg)</t>
  </si>
  <si>
    <t>GIA CÔNG (VND/kg)</t>
  </si>
  <si>
    <t>%GP EXW (VND/kg)</t>
  </si>
  <si>
    <t xml:space="preserve"> Tỷ giá</t>
  </si>
  <si>
    <t xml:space="preserve"> Nhựa</t>
  </si>
  <si>
    <t>Hóa chất</t>
  </si>
  <si>
    <t xml:space="preserve"> NVL Phụ</t>
  </si>
  <si>
    <t xml:space="preserve"> NCTT</t>
  </si>
  <si>
    <t xml:space="preserve"> NCGT</t>
  </si>
  <si>
    <t xml:space="preserve"> CPSXC</t>
  </si>
  <si>
    <t xml:space="preserve"> Điện</t>
  </si>
  <si>
    <t xml:space="preserve"> KHMC</t>
  </si>
  <si>
    <t xml:space="preserve"> Gia công</t>
  </si>
  <si>
    <t>GP EXW Mth Compared (VND)</t>
  </si>
  <si>
    <t>GP EXW Mth Comparing (VND)</t>
  </si>
  <si>
    <t>∆ GP EXW MoM Comparing (VND)</t>
  </si>
  <si>
    <t>QuantityImpact GP_GROUP (VND)</t>
  </si>
  <si>
    <t>MixImpact GP_GROUP (VND)</t>
  </si>
  <si>
    <t>PriceImpact GP_Group (VND)</t>
  </si>
  <si>
    <t>EXRImpact GP_Group (VND)</t>
  </si>
  <si>
    <t>PlasticImpact GP_Group (VND)</t>
  </si>
  <si>
    <t>DyingChemicalImpact GP_Group (VND)</t>
  </si>
  <si>
    <t>2RM_PackagingImpact_Group (VND)</t>
  </si>
  <si>
    <t>DirectLabourImpact GP_Group (VND)</t>
  </si>
  <si>
    <t>IndirectLabourImpact GP_Group (VND)</t>
  </si>
  <si>
    <t>GeneralProductionImpact GP_Group (VND)</t>
  </si>
  <si>
    <t>ElectricImpact GP_Group (VND)</t>
  </si>
  <si>
    <t>ProductionDepreciationImpact GP_Group (VND)</t>
  </si>
  <si>
    <t>ProcessingImpact GP_Group (VND)</t>
  </si>
  <si>
    <t>OtherImpact GP_GROUP (VND)</t>
  </si>
  <si>
    <t>GP EXW per Unit (VND/kg)</t>
  </si>
  <si>
    <t>GP EXW per Unit Comparing (VND/kg)</t>
  </si>
  <si>
    <t xml:space="preserve"> 5</t>
  </si>
  <si>
    <t xml:space="preserve"> 6</t>
  </si>
  <si>
    <t>Plastic Cost per Unit (VND/kg)</t>
  </si>
  <si>
    <t>Plastic Cost per Unit Comparing (VND/kg)</t>
  </si>
  <si>
    <t xml:space="preserve"> 7</t>
  </si>
  <si>
    <t>Dying, Chemical per Unit (VND/kg)</t>
  </si>
  <si>
    <t>Dying, Chemical per Unit Comparing (VND/kg)</t>
  </si>
  <si>
    <t xml:space="preserve"> 8</t>
  </si>
  <si>
    <t>2nd RM and Packaging per Unit (VND/kg)</t>
  </si>
  <si>
    <t>2nd RM and Packaging per Unit Comparing (VND/kg)</t>
  </si>
  <si>
    <t xml:space="preserve"> 9</t>
  </si>
  <si>
    <t>Direct Labor Cost per Unit (VND/kg)</t>
  </si>
  <si>
    <t>Direct Labor Cost per Unit Comparing (VND/kg)</t>
  </si>
  <si>
    <t xml:space="preserve"> 10</t>
  </si>
  <si>
    <t>Indirect Labor Cost per Unit (VND/kg)</t>
  </si>
  <si>
    <t>Indirect Labor Cost per Unit Comparing (VND/kg)</t>
  </si>
  <si>
    <t xml:space="preserve"> 11</t>
  </si>
  <si>
    <t>General Production Cost per Unit (VND/kg)</t>
  </si>
  <si>
    <t>General Production Cost per Unit Comparing (VND/kg)</t>
  </si>
  <si>
    <t xml:space="preserve"> 12</t>
  </si>
  <si>
    <t>Production Depreciation per Unit (VND/kg)</t>
  </si>
  <si>
    <t>Production Depreciation per Unit Comparing (VND/kg)</t>
  </si>
  <si>
    <t xml:space="preserve"> 13</t>
  </si>
  <si>
    <t>Processing Cost per Unit (VND/kg)</t>
  </si>
  <si>
    <t>Processing Cost per Unit Comparing (VND/kg)</t>
  </si>
  <si>
    <t xml:space="preserve"> 14</t>
  </si>
  <si>
    <t>%GP EXW Compared</t>
  </si>
  <si>
    <t>%GP EXW Comparing</t>
  </si>
  <si>
    <t xml:space="preserve"> 15</t>
  </si>
  <si>
    <t>XK/NĐ</t>
  </si>
  <si>
    <t>Phân loại PL</t>
  </si>
  <si>
    <t>Nhóm SP 3</t>
  </si>
  <si>
    <t>Mã SKU | Tên SKU</t>
  </si>
  <si>
    <t>XK</t>
  </si>
  <si>
    <t>SP chính</t>
  </si>
  <si>
    <t>110000354 | WSS01G 1</t>
  </si>
  <si>
    <t>110000359 | WSS03G</t>
  </si>
  <si>
    <t>Vinmar International</t>
  </si>
  <si>
    <t>TRICON</t>
  </si>
  <si>
    <t>Natures Organics - PIA</t>
  </si>
  <si>
    <t>Genesis</t>
  </si>
  <si>
    <t>MERAXIS AG</t>
  </si>
  <si>
    <t>PTI- Retal</t>
  </si>
  <si>
    <t>International Gate SA</t>
  </si>
  <si>
    <t>Fega</t>
  </si>
  <si>
    <t>MAS CO.LTD</t>
  </si>
  <si>
    <t>POLYCAD</t>
  </si>
  <si>
    <t>110000499 | WSS01L</t>
  </si>
  <si>
    <t>110000341 | rHDB04B01</t>
  </si>
  <si>
    <t>110000443 | rHDA03N01</t>
  </si>
  <si>
    <t>110000361 | rHDI3R01</t>
  </si>
  <si>
    <t>110000471 | rPP20L05</t>
  </si>
  <si>
    <t>110000472 | rPP20Gy01</t>
  </si>
  <si>
    <t>110000381 | WSS04SD</t>
  </si>
  <si>
    <t>110000436 | WSS05SB</t>
  </si>
  <si>
    <t>NĐ</t>
  </si>
  <si>
    <t>110000377 | WSS01G 2</t>
  </si>
  <si>
    <t>110000329 | WSS01</t>
  </si>
  <si>
    <t>TÂN LẬP THÀNH</t>
  </si>
  <si>
    <t>110000339 | rHDPE MBF01</t>
  </si>
  <si>
    <t>110000425 | HCBF-Whi-U</t>
  </si>
  <si>
    <t>110000481 | rHDPE PCF01</t>
  </si>
  <si>
    <t>110000426 | HCBF-Yel-U</t>
  </si>
  <si>
    <t>110000374 | rHDB03N02</t>
  </si>
  <si>
    <t>110000495 | rHDA03W01</t>
  </si>
  <si>
    <t>110000366 | rHDI3G01</t>
  </si>
  <si>
    <t>110000364 | rHDI3Y01</t>
  </si>
  <si>
    <t>110000431 | rHDI3Gy02</t>
  </si>
  <si>
    <t>110000410 | Vảy HD Ép Lá</t>
  </si>
  <si>
    <t>110000407 | Vảy HD Ép Đỏ</t>
  </si>
  <si>
    <t>110000409 | Vảy HD Ép Vàng</t>
  </si>
  <si>
    <t>110000408 | Vảy HD Ép Trắng</t>
  </si>
  <si>
    <t>110000365 | rHDI3W01</t>
  </si>
  <si>
    <t>110000412 | Vảy HD Ép Đen</t>
  </si>
  <si>
    <t>110000360 | rHDI4L01</t>
  </si>
  <si>
    <t>110000363 | rHDI3Gy01</t>
  </si>
  <si>
    <t>Công ty Chấn Thuận Thành</t>
  </si>
  <si>
    <t>110000421 | Vảy PP Đỏ Nhạt</t>
  </si>
  <si>
    <t>110000389 | rPP20R02</t>
  </si>
  <si>
    <t>110000435 | rPP20L03</t>
  </si>
  <si>
    <t>110000393 | rPP20Be01</t>
  </si>
  <si>
    <t>110000482 | rPP20W01</t>
  </si>
  <si>
    <t>110000392 | rPP20B01</t>
  </si>
  <si>
    <t>110000382 | WSS04SB</t>
  </si>
  <si>
    <t>SP phụ</t>
  </si>
  <si>
    <t>110000428 | Dây đai PET</t>
  </si>
  <si>
    <t>160012956 | Vảy PET Tomra SLR</t>
  </si>
  <si>
    <t>160012334 | Bụi cám PET sau sàn sung</t>
  </si>
  <si>
    <t>160012729 | Phó Sản PET Bụi Tank D</t>
  </si>
  <si>
    <t>160012726 | Phó Sản PET Bụi Tank A</t>
  </si>
  <si>
    <t>160012727 | Phó Sản PET Bụi Tank B</t>
  </si>
  <si>
    <t>160012801 | Vảy PET GC Dây Đai</t>
  </si>
  <si>
    <t>160012611 | Phó Sản HD Ép Hỗn Hợp Cuối ST</t>
  </si>
  <si>
    <t>160012951 | Phó Sản HD Ép Hỗn Hợp Cuối SSR</t>
  </si>
  <si>
    <t>160012974 | Vảy HD Ép Hỗn Hợp Cuối Sau Sấy</t>
  </si>
  <si>
    <t>DIEUCHINH-rHDPE thổi | Điều chỉnh nhóm rHDPE thổi</t>
  </si>
  <si>
    <t>DIEUCHINH-rHDPE ép | Điều chỉnh nhóm rHDPE ép</t>
  </si>
  <si>
    <t>DIEUCHINH-rPP | Điều chỉnh nhóm rPP</t>
  </si>
  <si>
    <t>150000113 | Chai PET B1 Không Phân Loại</t>
  </si>
  <si>
    <t>TAITRO | Tài trợ</t>
  </si>
  <si>
    <t>TAITRO-by-REBATE | EPR sẽ trả qua chiết khấu nhựa</t>
  </si>
  <si>
    <t>REBATE-to-TAITRO | Chiết khấu nhựa trả thay cho EPR</t>
  </si>
  <si>
    <t>THUEXM-2025 | Điều chỉnh thuê xưởng, thuê máy năm 2025</t>
  </si>
  <si>
    <t>VATKKT | VAT không khấu trừ</t>
  </si>
  <si>
    <t>KCKHONGPB | Chi phí giá thành không phân bổ được</t>
  </si>
  <si>
    <t>KKHTK | Kiểm kê HTK</t>
  </si>
  <si>
    <t>DIEUCHINH | Điều chỉnh</t>
  </si>
  <si>
    <t>VANCHUYEN | Vận chuyển</t>
  </si>
  <si>
    <t>THỰC PHẨM CHÂU Á</t>
  </si>
  <si>
    <t>THUEMAY | Thuê máy</t>
  </si>
  <si>
    <t>GIÁ BÁN (USD/tấn)</t>
  </si>
  <si>
    <t>DOANH THU EXW (USD)</t>
  </si>
  <si>
    <t>TỶ GIÁ</t>
  </si>
  <si>
    <t>DOANH THU (VND)</t>
  </si>
  <si>
    <t>PALLET (VND)</t>
  </si>
  <si>
    <t>CP HOA HỒNG+HỖ TRỢ (VND)</t>
  </si>
  <si>
    <t>CP VẬN CHUYỂN (VND)</t>
  </si>
  <si>
    <t>THỰC TẾ</t>
  </si>
  <si>
    <t>NGÂN SÁCH</t>
  </si>
  <si>
    <t>Rev EXW Mth Budget (VND)</t>
  </si>
  <si>
    <t>∆ Rev EXW MoM Budget (VND)</t>
  </si>
  <si>
    <t>QuantityImpact Rev Bud_GROUP (VND)</t>
  </si>
  <si>
    <t>MixImpact Rev Bud_GROUP (VND)</t>
  </si>
  <si>
    <t>PriceImpact Rev Bud_Group (VND)</t>
  </si>
  <si>
    <t>EXRImpact Rev Bud_GROUP (VND)</t>
  </si>
  <si>
    <t>OtherImpact Rev Bud_GROUP (VND)</t>
  </si>
  <si>
    <t>Volume Mth Budget</t>
  </si>
  <si>
    <t>∆ Volume MoM Budget</t>
  </si>
  <si>
    <t>%∆ Volume MoM Budget</t>
  </si>
  <si>
    <t>Price EXW Mth Budget (USD/ton)</t>
  </si>
  <si>
    <t>∆ Price EXW MoM Budget (USD/ton)</t>
  </si>
  <si>
    <t>%∆ Price EXW MoM Budget</t>
  </si>
  <si>
    <t>Rev EXW Mth Compared (USD)</t>
  </si>
  <si>
    <t>Rev EXW Mth Budget (USD)</t>
  </si>
  <si>
    <t>Average EXR Mth Compared</t>
  </si>
  <si>
    <t>Average EXR Mth Budget</t>
  </si>
  <si>
    <t>Rev Acct. Mth Compared (VND)</t>
  </si>
  <si>
    <t>Rev Acct. Mth Budget (VND)</t>
  </si>
  <si>
    <t>Pallet Compared (VND)</t>
  </si>
  <si>
    <t>Pallet Budget (VND)</t>
  </si>
  <si>
    <t>Commission+Support Compared (VND)</t>
  </si>
  <si>
    <t>Commission+Support Budget (VND)</t>
  </si>
  <si>
    <t>Total Transportation Compared (VND)</t>
  </si>
  <si>
    <t>Total Transportation Budget (VND)</t>
  </si>
  <si>
    <t>GIÁ VỐN ĐV (VND/kg)</t>
  </si>
  <si>
    <t>ĐIỆN (VND/kg)</t>
  </si>
  <si>
    <t>LÃI GỘP KẾ TOÁN (VND)</t>
  </si>
  <si>
    <t>GP EXW Mth Bud. (VND)</t>
  </si>
  <si>
    <t>∆ GP EXW MoM Bud. (VND)</t>
  </si>
  <si>
    <t>QuantityImpact GP Bud_GROUP (VND)</t>
  </si>
  <si>
    <t>MixImpact GP Bud_GROUP (VND)</t>
  </si>
  <si>
    <t>PriceImpact GP Bud_Group (VND)</t>
  </si>
  <si>
    <t>EXRImpact GP Bud_Group (VND)</t>
  </si>
  <si>
    <t>PlasticImpact GP Bud_Group (VND)</t>
  </si>
  <si>
    <t>DyingChemicalImpact GP Bud_Group (VND)</t>
  </si>
  <si>
    <t>2RM_PackagingImpact GP Bud_Group (VND)</t>
  </si>
  <si>
    <t>DirectLabourImpact GP Bud_Group (VND)</t>
  </si>
  <si>
    <t>IndirectLabourImpact GP Bud_Group (VND)</t>
  </si>
  <si>
    <t>ElectricImpact GP Bud_Group (VND)</t>
  </si>
  <si>
    <t>GeneralProductionImpact GP Bud_Group (VND)</t>
  </si>
  <si>
    <t>ProductionDepreciationImpact GP Bud_Group (VND)</t>
  </si>
  <si>
    <t>ProcessingImpact GP Bud_Group (VND)</t>
  </si>
  <si>
    <t>OtherImpact GP Bud_GROUP (VND)</t>
  </si>
  <si>
    <t>GP EXW per Unit Bud. (VND/kg)</t>
  </si>
  <si>
    <t>Production Cost per Unit (VND/kg)</t>
  </si>
  <si>
    <t>Production Cost per Unit Bud. (VND/kg)</t>
  </si>
  <si>
    <t xml:space="preserve"> 17</t>
  </si>
  <si>
    <t>Plastic Cost per Unit Bud. (VND/kg)</t>
  </si>
  <si>
    <t>Dying, Chemical per Unit Bud. (VND/kg)</t>
  </si>
  <si>
    <t>2nd RM and Packaging per Unit Bud. (VND/kg)</t>
  </si>
  <si>
    <t>Direct Labor Cost per Unit Bud. (VND/kg)</t>
  </si>
  <si>
    <t>Indirect Labor Cost per Unit Bud. (VND/kg)</t>
  </si>
  <si>
    <t xml:space="preserve"> 16</t>
  </si>
  <si>
    <t>Electric Cost per Unit (VND/kg)</t>
  </si>
  <si>
    <t>Electric Cost per Unit Bud. (VND/kg)</t>
  </si>
  <si>
    <t>General Production Cost per Unit Bud. (VND/kg)</t>
  </si>
  <si>
    <t>Production Depreciation per Unit Bud. (VND/kg)</t>
  </si>
  <si>
    <t>Processing Cost per Unit Bud. (VND/kg)</t>
  </si>
  <si>
    <t>%GP EXW Bud.</t>
  </si>
  <si>
    <t xml:space="preserve"> 18</t>
  </si>
  <si>
    <t>GP Acct. Compared (VND)</t>
  </si>
  <si>
    <t>GP Acct. Budget (VND)</t>
  </si>
  <si>
    <t>% Volume MoM Budget</t>
  </si>
  <si>
    <t>Volume YTD Compared</t>
  </si>
  <si>
    <t>Volume YTD Budget</t>
  </si>
  <si>
    <t>∆ Volume YTD Budget</t>
  </si>
  <si>
    <t>110000508 | rPP20W02</t>
  </si>
  <si>
    <t>2026</t>
  </si>
  <si>
    <t>Values</t>
  </si>
  <si>
    <t>Month</t>
  </si>
  <si>
    <t>SL_NS</t>
  </si>
  <si>
    <t>Doanh thu EXW_NS (VND)</t>
  </si>
  <si>
    <t>GVĐV_NS (VND/kg)</t>
  </si>
  <si>
    <t>Total SL_NS</t>
  </si>
  <si>
    <t>Total Doanh thu EXW_NS (VND)</t>
  </si>
  <si>
    <t>Total GVĐV_NS (VND/kg)</t>
  </si>
  <si>
    <t>Nhóm KH</t>
  </si>
  <si>
    <t>BN</t>
  </si>
  <si>
    <t>New Developments - Hạt PET - NĐ (iSS01G 1)</t>
  </si>
  <si>
    <t>Svepol Americas Inc.</t>
  </si>
  <si>
    <t>Lion Corp</t>
  </si>
  <si>
    <t>MONTACHEM INTERNATIONAL</t>
  </si>
  <si>
    <t>New Developments - Hạt PET - NĐ (WSS03G)</t>
  </si>
  <si>
    <t>AGRIFREDA</t>
  </si>
  <si>
    <t>2026 | 02</t>
  </si>
  <si>
    <t>2026 | 04</t>
  </si>
  <si>
    <t>Vảy rPET</t>
  </si>
  <si>
    <t>Hạt rHDPE thổi</t>
  </si>
  <si>
    <t>Hạt rHDPE ép</t>
  </si>
  <si>
    <t>Vảy rHDPE ép</t>
  </si>
  <si>
    <t>Hạt rPP</t>
  </si>
  <si>
    <t>Hạt Xơ sợi</t>
  </si>
  <si>
    <t>Doanh thu KT (VND)</t>
  </si>
  <si>
    <t>LG KT (VND)</t>
  </si>
  <si>
    <t>%LG_KT</t>
  </si>
  <si>
    <t>GV (VND)</t>
  </si>
  <si>
    <t>Cp Pallet (VND)</t>
  </si>
  <si>
    <t>Cp vận chuyển (VND)</t>
  </si>
  <si>
    <t>Cp hoa hồng (VND)</t>
  </si>
  <si>
    <t>Doanh thu KT (USD)</t>
  </si>
  <si>
    <t>Doanh thu EXW (USD)</t>
  </si>
  <si>
    <t>Cp hoa hồng (USD)</t>
  </si>
  <si>
    <t>Cp hỗ trợ (VND)</t>
  </si>
  <si>
    <t>Cp vận chuyển (USD)</t>
  </si>
  <si>
    <t>Cp Pallet (USD)</t>
  </si>
  <si>
    <t>GBTB KT (VND/kg)</t>
  </si>
  <si>
    <t>GVĐV (VND/kg)</t>
  </si>
  <si>
    <t>Total SL</t>
  </si>
  <si>
    <t>Total Doanh thu EXW (VND)</t>
  </si>
  <si>
    <t>Total LG EXW (VND)</t>
  </si>
  <si>
    <t>Total %LG_EXW</t>
  </si>
  <si>
    <t>Total Doanh thu KT (VND)</t>
  </si>
  <si>
    <t>Total LG KT (VND)</t>
  </si>
  <si>
    <t>Total %LG_KT</t>
  </si>
  <si>
    <t>Total GV (VND)</t>
  </si>
  <si>
    <t>Total Cp Pallet (VND)</t>
  </si>
  <si>
    <t>Total Cp vận chuyển (VND)</t>
  </si>
  <si>
    <t>Total Cp hoa hồng (VND)</t>
  </si>
  <si>
    <t>Total Doanh thu KT (USD)</t>
  </si>
  <si>
    <t>Total Doanh thu EXW (USD)</t>
  </si>
  <si>
    <t>Total Cp hoa hồng (USD)</t>
  </si>
  <si>
    <t>Total Cp hỗ trợ (VND)</t>
  </si>
  <si>
    <t>Total Cp vận chuyển (USD)</t>
  </si>
  <si>
    <t>Total Cp Pallet (USD)</t>
  </si>
  <si>
    <t>Total GBTB KT (VND/kg)</t>
  </si>
  <si>
    <t>Total GVĐV (VND/kg)</t>
  </si>
  <si>
    <t>Nhóm KH-QT</t>
  </si>
  <si>
    <t>THUEXUONG + THUEMAY</t>
  </si>
  <si>
    <t>Nhóm SP 1</t>
  </si>
  <si>
    <t>Ko tính THUEXUONG/MAY</t>
  </si>
  <si>
    <t>Pallet xuất hàng</t>
  </si>
  <si>
    <t>GV Khác (VND)</t>
  </si>
  <si>
    <t>GV KT (VND)</t>
  </si>
  <si>
    <t>Cp chai/vảy nhựa phế (VND)</t>
  </si>
  <si>
    <t>Cp màu, hóa chất (VND)</t>
  </si>
  <si>
    <t>Cp NVL phụ, bao  bì (VND)</t>
  </si>
  <si>
    <t>OTHERS</t>
  </si>
  <si>
    <t>Cp NC TT (VND)</t>
  </si>
  <si>
    <t>Cp NC GT (VND)</t>
  </si>
  <si>
    <t>THUEXM-2025</t>
  </si>
  <si>
    <t>Cp điện (VND)</t>
  </si>
  <si>
    <t>VATKKT</t>
  </si>
  <si>
    <t>Cp KH SX (VND)</t>
  </si>
  <si>
    <t>Cp gia công (VND)</t>
  </si>
  <si>
    <t>CPSX chung (VND)</t>
  </si>
  <si>
    <t>Chi phí NC đứng máy</t>
  </si>
  <si>
    <t>Chi phí NC đóng gói</t>
  </si>
  <si>
    <t>Total GV KT (VND)</t>
  </si>
  <si>
    <t>Total Cp chai/vảy nhựa phế (VND)</t>
  </si>
  <si>
    <t>Total Cp màu, hóa chất (VND)</t>
  </si>
  <si>
    <t>Total Cp NVL phụ, bao  bì (VND)</t>
  </si>
  <si>
    <t>Total Cp NC TT (VND)</t>
  </si>
  <si>
    <t>Total Cp NC GT (VND)</t>
  </si>
  <si>
    <t>Total Cp điện (VND)</t>
  </si>
  <si>
    <t>Total Cp KH SX (VND)</t>
  </si>
  <si>
    <t>Total Cp gia công (VND)</t>
  </si>
  <si>
    <t>Total CPSX chung (VND)</t>
  </si>
  <si>
    <t>Total GV Khác (VND)</t>
  </si>
  <si>
    <t>Total Chi phí NC đứng máy</t>
  </si>
  <si>
    <t>Total Chi phí NC đóng gói</t>
  </si>
  <si>
    <t>Doanh thu KT_NS (VND)</t>
  </si>
  <si>
    <t>Total Doanh thu KT_NS (VND)</t>
  </si>
  <si>
    <t>Total Average_EXR</t>
  </si>
  <si>
    <t>NB</t>
  </si>
  <si>
    <t>2028 | 03: đang là FC tháng 3 / 2026</t>
  </si>
  <si>
    <t>NHÓM SKU</t>
  </si>
  <si>
    <t>TÊN SKU</t>
  </si>
  <si>
    <t>BIẾN ĐỘNG DOANH THU EXW - PHÂN TÍCH PVM</t>
  </si>
  <si>
    <t>SẢN LƯỢNG (kg)</t>
  </si>
  <si>
    <t>GIÁ BÁN EXW (USD/Tấn)</t>
  </si>
  <si>
    <t>EXR</t>
  </si>
  <si>
    <t>GIÁ BÁN KẾ TOÁN (USD/Tấn)</t>
  </si>
  <si>
    <t>Kỳ này</t>
  </si>
  <si>
    <t>Kỳ trước</t>
  </si>
  <si>
    <t>TĐ SL</t>
  </si>
  <si>
    <t>TĐ Cơ cấu</t>
  </si>
  <si>
    <t>TĐ Giá bán</t>
  </si>
  <si>
    <t>TĐ Tỷ giá</t>
  </si>
  <si>
    <t>TĐ SP mới</t>
  </si>
  <si>
    <t>TĐ SP ko bán</t>
  </si>
  <si>
    <t>TĐ khác</t>
  </si>
  <si>
    <t>Nhóm SP 2</t>
  </si>
  <si>
    <t>1</t>
  </si>
  <si>
    <t>QuantityImpact MoM (VND)</t>
  </si>
  <si>
    <t>MixImpact MoM (VND)</t>
  </si>
  <si>
    <t>PriceImpact MoM (VND)</t>
  </si>
  <si>
    <t>EXRImpact MoM (VND)</t>
  </si>
  <si>
    <t>NewImpact MoM (VND)</t>
  </si>
  <si>
    <t>Disc.Impact MoM (VND)</t>
  </si>
  <si>
    <t>OtherImpact MoM (VND)</t>
  </si>
  <si>
    <t>3</t>
  </si>
  <si>
    <t>4</t>
  </si>
  <si>
    <t>5</t>
  </si>
  <si>
    <t>Rev EXW Mth Comparing (USD)</t>
  </si>
  <si>
    <t>∆ Rev EXW MoM (USD)</t>
  </si>
  <si>
    <t>6</t>
  </si>
  <si>
    <t>Average EXR Mth Comparing</t>
  </si>
  <si>
    <t>7</t>
  </si>
  <si>
    <t>Price Acct. Mth (USD/ton)</t>
  </si>
  <si>
    <t>Price Acct. MoM Comparing (USD/ton)</t>
  </si>
  <si>
    <t>∆ Price Acct. MoM (USD/ton)</t>
  </si>
  <si>
    <t>LG EXW</t>
  </si>
  <si>
    <t>BIẾN ĐỘNG LG EXW - PHÂN TÍCH PVM</t>
  </si>
  <si>
    <t>LG (VND/kg)</t>
  </si>
  <si>
    <t>GB EXW (USD/Tấn)</t>
  </si>
  <si>
    <t>%GP EXW</t>
  </si>
  <si>
    <t>Dthu EXW (VND)</t>
  </si>
  <si>
    <t>TĐ Nhựa</t>
  </si>
  <si>
    <t>TĐ hóa chất</t>
  </si>
  <si>
    <t>TĐ NVL Phụ</t>
  </si>
  <si>
    <t>TĐ NCTT</t>
  </si>
  <si>
    <t>TĐ NCGT</t>
  </si>
  <si>
    <t>TĐ CPSXC</t>
  </si>
  <si>
    <t>TĐ Điện</t>
  </si>
  <si>
    <t>TĐ KHMC</t>
  </si>
  <si>
    <t>TĐ Gia công</t>
  </si>
  <si>
    <t>QuantityImpact GP MoM (VND)</t>
  </si>
  <si>
    <t>MixImpact GP MoM (VND)</t>
  </si>
  <si>
    <t>PriceImpact GP MoM (VND)</t>
  </si>
  <si>
    <t>EXRImpact GP MoM (VND)</t>
  </si>
  <si>
    <t>PlasticImpact GP MoM (VND)</t>
  </si>
  <si>
    <t>DyingChemicalImpact GP MoM (VND)</t>
  </si>
  <si>
    <t>2RM_PackagingImpact GP MoM (VND)</t>
  </si>
  <si>
    <t>DirectLabourImpact GP MoM (VND)</t>
  </si>
  <si>
    <t>IndirectLabourImpact GP MoM (VND)</t>
  </si>
  <si>
    <t>GeneralProductionImpact GP MoM (VND)</t>
  </si>
  <si>
    <t>ElectricImpact GP MoM (VND)</t>
  </si>
  <si>
    <t>ProductionDepreciationImpact GP MoM (VND)</t>
  </si>
  <si>
    <t>ProcessingImpact GP MoM (VND)</t>
  </si>
  <si>
    <t>NewImpact GP MoM (VND)</t>
  </si>
  <si>
    <t>Disc.Impact GP MoM (VND)</t>
  </si>
  <si>
    <t>OtherImpact GP MoM (VND)</t>
  </si>
  <si>
    <t>Electric Cost per Unit Comparing (VND/kg)</t>
  </si>
  <si>
    <t>Thực tế</t>
  </si>
  <si>
    <t>Ngân sách</t>
  </si>
  <si>
    <t>QuantityImpact MoM Budget (VND)</t>
  </si>
  <si>
    <t>MixImpact MoM Budget (VND)</t>
  </si>
  <si>
    <t>PriceImpact MoM Budget (VND)</t>
  </si>
  <si>
    <t>EXRImpact MoM Budget (VND)</t>
  </si>
  <si>
    <t>NewImpact MoM Budget (VND)</t>
  </si>
  <si>
    <t>Disc.Impact MoM Budget (VND)</t>
  </si>
  <si>
    <t>OtherImpact MoM Budget (VND)</t>
  </si>
  <si>
    <t>∆ Rev EXW MoM Budget (USD)</t>
  </si>
  <si>
    <t>Price Acct. Mth Budget (USD/ton)</t>
  </si>
  <si>
    <t>∆ Price Acct. MoM Budget (USD/ton)</t>
  </si>
  <si>
    <t>GIÁ VỐN HÀNG BÁN (VND)</t>
  </si>
  <si>
    <t>QuantityImpact GP MoM Bud. (VND)</t>
  </si>
  <si>
    <t>MixImpact GP MoM Bud. (VND)</t>
  </si>
  <si>
    <t>PriceImpact GP MoM Bud. (VND)</t>
  </si>
  <si>
    <t>EXRImpact GP MoM Bud. (VND)</t>
  </si>
  <si>
    <t>PlasticImpact GP MoM Bud. (VND)</t>
  </si>
  <si>
    <t>DyingChemicalImpact GP MoM Bud. (VND)</t>
  </si>
  <si>
    <t>2RM_PackagingImpact GP MoM Bud. (VND)</t>
  </si>
  <si>
    <t>DirectLabourImpact GP MoM Bud. (VND)</t>
  </si>
  <si>
    <t>IndirectLabourImpact GP MoM Bud. (VND)</t>
  </si>
  <si>
    <t>GeneralProductionImpact GP MoM Bud. (VND)</t>
  </si>
  <si>
    <t>ElectricImpact GP MoM Bud. (VND)</t>
  </si>
  <si>
    <t>ProductionDepreciationImpact GP MoM Bud. (VND)</t>
  </si>
  <si>
    <t>ProcessingImpact GP MoM Bud. (VND)</t>
  </si>
  <si>
    <t>NewImpact GP MoM Bud. (VND)</t>
  </si>
  <si>
    <t>Disc.Impact GP MoM Bud. (VND)</t>
  </si>
  <si>
    <t>OtherImpact GP MoM Bud. (VND)</t>
  </si>
  <si>
    <t>Production cost Compared (VND)</t>
  </si>
  <si>
    <t>Production cost GP MoM Budget (VND)</t>
  </si>
  <si>
    <t>SANOFI - DTP</t>
  </si>
  <si>
    <t>110000522 | WSS03NC</t>
  </si>
  <si>
    <t>110000507 | Vảy FPET201</t>
  </si>
  <si>
    <t>110000432 | rHDB03N01</t>
  </si>
  <si>
    <t>110000373 | rHDI4DL01</t>
  </si>
  <si>
    <t>110000394 | rPP15Gy02</t>
  </si>
  <si>
    <t>ZDK</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</si>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</sst>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 _₫_-;\-* #,##0.00\ _₫_-;_-* &quot;-&quot;??\ _₫_-;_-@_-"/>
    <numFmt numFmtId="165" formatCode="#,##0.00%;\-#,##0.00%;#,##0.00%"/>
    <numFmt numFmtId="166" formatCode="#,##0.0%;\-#,##0.0%;#,##0.0%"/>
    <numFmt numFmtId="167" formatCode="_(* #,##0.0_);_(* \(#,##0.0\);_(* &quot;-&quot;??_);_(@_)"/>
    <numFmt numFmtId="168" formatCode="_(* #,##0_);_(* \(#,##0\);_(* &quot;-&quot;??_);_(@_)"/>
    <numFmt numFmtId="169" formatCode="0.0%"/>
  </numFmts>
  <fonts count="16">
    <font>
      <sz val="11"/>
      <color theme="1"/>
      <name val="Aptos Narrow"/>
      <family val="2"/>
      <scheme val="minor"/>
    </font>
    <font>
      <sz val="11"/>
      <color theme="1"/>
      <name val="Aptos Narrow"/>
      <family val="2"/>
      <scheme val="minor"/>
    </font>
    <font>
      <sz val="11"/>
      <color theme="0"/>
      <name val="Aptos Narrow"/>
      <family val="2"/>
      <scheme val="minor"/>
    </font>
    <font>
      <sz val="11"/>
      <color theme="1"/>
      <name val="Aptos Narrow"/>
      <family val="2"/>
      <charset val="163"/>
      <scheme val="minor"/>
    </font>
    <font>
      <sz val="10"/>
      <name val="Arial"/>
      <family val="2"/>
    </font>
    <font>
      <sz val="10"/>
      <color theme="1"/>
      <name val=".VnArial"/>
      <family val="2"/>
    </font>
    <font>
      <b/>
      <sz val="11"/>
      <color theme="1"/>
      <name val="Aptos Narrow"/>
      <family val="2"/>
      <scheme val="minor"/>
    </font>
    <font>
      <b/>
      <sz val="11"/>
      <color theme="0"/>
      <name val="Aptos Narrow"/>
      <family val="2"/>
      <scheme val="minor"/>
    </font>
    <font>
      <b/>
      <sz val="11"/>
      <color rgb="FF0000FF"/>
      <name val="Aptos Narrow"/>
      <family val="2"/>
      <scheme val="minor"/>
    </font>
    <font>
      <b/>
      <sz val="11"/>
      <color rgb="FFFF0000"/>
      <name val="Aptos Narrow"/>
      <family val="2"/>
      <scheme val="minor"/>
    </font>
    <font>
      <b/>
      <sz val="13"/>
      <color theme="1"/>
      <name val="Aptos Narrow"/>
      <family val="2"/>
      <scheme val="minor"/>
    </font>
    <font>
      <b/>
      <sz val="13"/>
      <color theme="0"/>
      <name val="Aptos Narrow"/>
      <family val="2"/>
      <scheme val="minor"/>
    </font>
    <font>
      <b/>
      <sz val="12"/>
      <color theme="1"/>
      <name val="Aptos Narrow"/>
      <family val="2"/>
      <scheme val="minor"/>
    </font>
    <font>
      <b/>
      <sz val="12"/>
      <color theme="0"/>
      <name val="Aptos Narrow"/>
      <family val="2"/>
      <scheme val="minor"/>
    </font>
    <font>
      <sz val="11"/>
      <color theme="4" tint="-0.249977111117893"/>
      <name val="Aptos Narrow"/>
      <family val="2"/>
      <scheme val="minor"/>
    </font>
    <font>
      <sz val="11"/>
      <name val="Aptos Narrow"/>
      <family val="2"/>
      <scheme val="minor"/>
    </font>
  </fonts>
  <fills count="9">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1"/>
        <bgColor indexed="64"/>
      </patternFill>
    </fill>
    <fill>
      <patternFill patternType="solid">
        <fgColor theme="6" tint="-0.499984740745262"/>
        <bgColor indexed="64"/>
      </patternFill>
    </fill>
    <fill>
      <patternFill patternType="solid">
        <fgColor theme="0"/>
        <bgColor indexed="64"/>
      </patternFill>
    </fill>
    <fill>
      <patternFill patternType="solid">
        <fgColor rgb="FF0000FF"/>
        <bgColor indexed="64"/>
      </patternFill>
    </fill>
    <fill>
      <patternFill patternType="solid">
        <fgColor theme="6"/>
        <bgColor indexed="64"/>
      </patternFill>
    </fill>
  </fills>
  <borders count="33">
    <border>
      <left/>
      <right/>
      <top/>
      <bottom/>
      <diagonal/>
    </border>
    <border>
      <left/>
      <right/>
      <top/>
      <bottom style="thin">
        <color theme="0"/>
      </bottom>
      <diagonal/>
    </border>
    <border>
      <left/>
      <right/>
      <top style="thin">
        <color theme="0"/>
      </top>
      <bottom/>
      <diagonal/>
    </border>
    <border>
      <left style="thick">
        <color rgb="FFC00000"/>
      </left>
      <right/>
      <top style="thick">
        <color rgb="FFC00000"/>
      </top>
      <bottom style="thin">
        <color theme="0"/>
      </bottom>
      <diagonal/>
    </border>
    <border>
      <left/>
      <right/>
      <top style="thick">
        <color rgb="FFC00000"/>
      </top>
      <bottom style="thin">
        <color theme="0"/>
      </bottom>
      <diagonal/>
    </border>
    <border>
      <left/>
      <right style="thick">
        <color rgb="FFC00000"/>
      </right>
      <top style="thick">
        <color rgb="FFC00000"/>
      </top>
      <bottom style="thin">
        <color theme="0"/>
      </bottom>
      <diagonal/>
    </border>
    <border>
      <left style="thick">
        <color rgb="FFC00000"/>
      </left>
      <right/>
      <top style="thin">
        <color theme="0"/>
      </top>
      <bottom/>
      <diagonal/>
    </border>
    <border>
      <left/>
      <right style="thick">
        <color rgb="FFC00000"/>
      </right>
      <top style="thin">
        <color theme="0"/>
      </top>
      <bottom/>
      <diagonal/>
    </border>
    <border>
      <left style="thick">
        <color rgb="FFC00000"/>
      </left>
      <right/>
      <top/>
      <bottom/>
      <diagonal/>
    </border>
    <border>
      <left/>
      <right style="thick">
        <color rgb="FFC00000"/>
      </right>
      <top/>
      <bottom/>
      <diagonal/>
    </border>
    <border>
      <left style="thick">
        <color rgb="FFC00000"/>
      </left>
      <right/>
      <top/>
      <bottom style="thick">
        <color rgb="FFC00000"/>
      </bottom>
      <diagonal/>
    </border>
    <border>
      <left/>
      <right/>
      <top/>
      <bottom style="thick">
        <color rgb="FFC00000"/>
      </bottom>
      <diagonal/>
    </border>
    <border>
      <left/>
      <right style="thick">
        <color rgb="FFC00000"/>
      </right>
      <top/>
      <bottom style="thick">
        <color rgb="FFC00000"/>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thick">
        <color rgb="FF0000FF"/>
      </left>
      <right/>
      <top style="thick">
        <color rgb="FF0000FF"/>
      </top>
      <bottom/>
      <diagonal/>
    </border>
    <border>
      <left/>
      <right style="thick">
        <color rgb="FF0000FF"/>
      </right>
      <top style="thick">
        <color rgb="FF0000FF"/>
      </top>
      <bottom/>
      <diagonal/>
    </border>
    <border>
      <left style="thick">
        <color rgb="FF0000FF"/>
      </left>
      <right/>
      <top/>
      <bottom/>
      <diagonal/>
    </border>
    <border>
      <left/>
      <right style="thick">
        <color rgb="FF0000FF"/>
      </right>
      <top/>
      <bottom/>
      <diagonal/>
    </border>
    <border>
      <left style="thick">
        <color rgb="FF0000FF"/>
      </left>
      <right/>
      <top/>
      <bottom style="thick">
        <color rgb="FF0000FF"/>
      </bottom>
      <diagonal/>
    </border>
    <border>
      <left/>
      <right style="thick">
        <color rgb="FF0000FF"/>
      </right>
      <top/>
      <bottom style="thick">
        <color rgb="FF0000FF"/>
      </bottom>
      <diagonal/>
    </border>
    <border>
      <left style="thick">
        <color rgb="FF0000FF"/>
      </left>
      <right/>
      <top style="thick">
        <color rgb="FF0000FF"/>
      </top>
      <bottom style="thick">
        <color rgb="FF0000FF"/>
      </bottom>
      <diagonal/>
    </border>
    <border>
      <left/>
      <right style="thick">
        <color rgb="FF0000FF"/>
      </right>
      <top style="thick">
        <color rgb="FF0000FF"/>
      </top>
      <bottom style="thick">
        <color rgb="FF0000FF"/>
      </bottom>
      <diagonal/>
    </border>
    <border>
      <left style="thick">
        <color rgb="FF0000FF"/>
      </left>
      <right/>
      <top style="thick">
        <color rgb="FF0000FF"/>
      </top>
      <bottom style="thin">
        <color theme="0"/>
      </bottom>
      <diagonal/>
    </border>
    <border>
      <left/>
      <right style="thick">
        <color rgb="FF0000FF"/>
      </right>
      <top style="thick">
        <color rgb="FF0000FF"/>
      </top>
      <bottom style="thin">
        <color theme="0"/>
      </bottom>
      <diagonal/>
    </border>
    <border>
      <left style="thick">
        <color rgb="FF0000FF"/>
      </left>
      <right/>
      <top style="thin">
        <color theme="0"/>
      </top>
      <bottom/>
      <diagonal/>
    </border>
    <border>
      <left/>
      <right style="thick">
        <color rgb="FF0000FF"/>
      </right>
      <top style="thin">
        <color theme="0"/>
      </top>
      <bottom/>
      <diagonal/>
    </border>
    <border>
      <left/>
      <right/>
      <top/>
      <bottom style="thick">
        <color rgb="FF0000FF"/>
      </bottom>
      <diagonal/>
    </border>
    <border>
      <left/>
      <right/>
      <top style="thick">
        <color rgb="FF0000FF"/>
      </top>
      <bottom/>
      <diagonal/>
    </border>
    <border>
      <left/>
      <right/>
      <top style="thick">
        <color rgb="FF0000FF"/>
      </top>
      <bottom style="thick">
        <color rgb="FF0000FF"/>
      </bottom>
      <diagonal/>
    </border>
  </borders>
  <cellStyleXfs count="13">
    <xf numFmtId="0" fontId="0" fillId="0" borderId="0"/>
    <xf numFmtId="0" fontId="3" fillId="0" borderId="0"/>
    <xf numFmtId="164" fontId="3" fillId="0" borderId="0" applyFont="0" applyFill="0" applyBorder="0" applyAlignment="0" applyProtection="0"/>
    <xf numFmtId="0" fontId="3" fillId="0" borderId="0"/>
    <xf numFmtId="0" fontId="5" fillId="0" borderId="0"/>
    <xf numFmtId="9" fontId="3" fillId="0" borderId="0" applyFont="0" applyFill="0" applyBorder="0" applyAlignment="0" applyProtection="0"/>
    <xf numFmtId="0" fontId="5" fillId="0" borderId="0"/>
    <xf numFmtId="0" fontId="3" fillId="0" borderId="0"/>
    <xf numFmtId="164" fontId="3" fillId="0" borderId="0" applyFont="0" applyFill="0" applyBorder="0" applyAlignment="0" applyProtection="0"/>
    <xf numFmtId="0" fontId="4" fillId="0" borderId="0"/>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124">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2" fillId="2" borderId="0" xfId="0" applyFont="1" applyFill="1"/>
    <xf numFmtId="0" fontId="6" fillId="0" borderId="0" xfId="0" applyFont="1"/>
    <xf numFmtId="165" fontId="0" fillId="0" borderId="0" xfId="0" applyNumberFormat="1"/>
    <xf numFmtId="166" fontId="0" fillId="0" borderId="0" xfId="0" applyNumberFormat="1"/>
    <xf numFmtId="3" fontId="6" fillId="0" borderId="0" xfId="0" applyNumberFormat="1" applyFont="1"/>
    <xf numFmtId="165" fontId="6" fillId="0" borderId="0" xfId="0" applyNumberFormat="1" applyFont="1"/>
    <xf numFmtId="166" fontId="6" fillId="0" borderId="0" xfId="0" applyNumberFormat="1" applyFont="1"/>
    <xf numFmtId="0" fontId="8" fillId="0" borderId="0" xfId="0" applyFont="1"/>
    <xf numFmtId="3" fontId="8" fillId="0" borderId="0" xfId="0" applyNumberFormat="1" applyFont="1"/>
    <xf numFmtId="165" fontId="8" fillId="0" borderId="0" xfId="0" applyNumberFormat="1" applyFont="1"/>
    <xf numFmtId="166" fontId="8" fillId="0" borderId="0" xfId="0" applyNumberFormat="1" applyFont="1"/>
    <xf numFmtId="0" fontId="0" fillId="3" borderId="0" xfId="0" applyFill="1"/>
    <xf numFmtId="43" fontId="0" fillId="0" borderId="0" xfId="12" applyFont="1"/>
    <xf numFmtId="167" fontId="0" fillId="3" borderId="0" xfId="12" applyNumberFormat="1" applyFont="1" applyFill="1"/>
    <xf numFmtId="43" fontId="0" fillId="3" borderId="0" xfId="0" applyNumberFormat="1" applyFill="1"/>
    <xf numFmtId="0" fontId="0" fillId="6" borderId="0" xfId="0" applyFill="1"/>
    <xf numFmtId="168" fontId="0" fillId="0" borderId="0" xfId="12" applyNumberFormat="1" applyFont="1"/>
    <xf numFmtId="0" fontId="7" fillId="5" borderId="2" xfId="0" applyFont="1" applyFill="1" applyBorder="1" applyAlignment="1">
      <alignment horizontal="right"/>
    </xf>
    <xf numFmtId="0" fontId="7" fillId="5" borderId="2" xfId="0" quotePrefix="1" applyFont="1" applyFill="1" applyBorder="1" applyAlignment="1">
      <alignment horizontal="right"/>
    </xf>
    <xf numFmtId="0" fontId="2" fillId="6" borderId="0" xfId="0" applyFont="1" applyFill="1"/>
    <xf numFmtId="0" fontId="7" fillId="7" borderId="2" xfId="0" applyFont="1" applyFill="1" applyBorder="1" applyAlignment="1">
      <alignment horizontal="right"/>
    </xf>
    <xf numFmtId="0" fontId="7" fillId="7" borderId="2" xfId="0" quotePrefix="1" applyFont="1" applyFill="1" applyBorder="1" applyAlignment="1">
      <alignment horizontal="right"/>
    </xf>
    <xf numFmtId="168" fontId="7" fillId="7" borderId="2" xfId="12" applyNumberFormat="1" applyFont="1" applyFill="1" applyBorder="1" applyAlignment="1">
      <alignment horizontal="right"/>
    </xf>
    <xf numFmtId="0" fontId="6" fillId="0" borderId="0" xfId="0" applyFont="1" applyAlignment="1">
      <alignment vertical="center"/>
    </xf>
    <xf numFmtId="0" fontId="6" fillId="6" borderId="0" xfId="0" applyFont="1" applyFill="1" applyAlignment="1">
      <alignment vertical="center"/>
    </xf>
    <xf numFmtId="0" fontId="6" fillId="6" borderId="0" xfId="0" applyFont="1" applyFill="1" applyAlignment="1">
      <alignment horizontal="right" vertical="center"/>
    </xf>
    <xf numFmtId="0" fontId="7" fillId="6" borderId="0" xfId="0" applyFont="1" applyFill="1" applyAlignment="1">
      <alignment vertical="center"/>
    </xf>
    <xf numFmtId="168" fontId="6" fillId="0" borderId="0" xfId="0" applyNumberFormat="1" applyFont="1"/>
    <xf numFmtId="169" fontId="0" fillId="0" borderId="0" xfId="0" applyNumberFormat="1"/>
    <xf numFmtId="168" fontId="0" fillId="0" borderId="0" xfId="0" applyNumberFormat="1"/>
    <xf numFmtId="0" fontId="10" fillId="0" borderId="0" xfId="0" applyFont="1"/>
    <xf numFmtId="0" fontId="12" fillId="0" borderId="0" xfId="0" applyFont="1"/>
    <xf numFmtId="0" fontId="11" fillId="8" borderId="1" xfId="0" applyFont="1" applyFill="1" applyBorder="1" applyAlignment="1">
      <alignment horizontal="centerContinuous"/>
    </xf>
    <xf numFmtId="0" fontId="13" fillId="8" borderId="2" xfId="0" applyFont="1" applyFill="1" applyBorder="1" applyAlignment="1">
      <alignment horizontal="right"/>
    </xf>
    <xf numFmtId="0" fontId="13" fillId="8" borderId="2" xfId="0" quotePrefix="1" applyFont="1" applyFill="1" applyBorder="1" applyAlignment="1">
      <alignment horizontal="right"/>
    </xf>
    <xf numFmtId="168" fontId="2" fillId="6" borderId="0" xfId="0" applyNumberFormat="1" applyFont="1" applyFill="1"/>
    <xf numFmtId="3" fontId="2" fillId="0" borderId="0" xfId="0" applyNumberFormat="1" applyFont="1"/>
    <xf numFmtId="166" fontId="2" fillId="0" borderId="0" xfId="0" applyNumberFormat="1" applyFont="1"/>
    <xf numFmtId="168" fontId="2" fillId="0" borderId="0" xfId="0" applyNumberFormat="1" applyFont="1"/>
    <xf numFmtId="168" fontId="0" fillId="6" borderId="0" xfId="0" applyNumberFormat="1" applyFill="1"/>
    <xf numFmtId="0" fontId="14" fillId="0" borderId="0" xfId="0" applyFont="1"/>
    <xf numFmtId="3" fontId="14" fillId="0" borderId="0" xfId="0" applyNumberFormat="1" applyFont="1"/>
    <xf numFmtId="0" fontId="0" fillId="0" borderId="0" xfId="0" applyAlignment="1">
      <alignment vertical="center"/>
    </xf>
    <xf numFmtId="0" fontId="0" fillId="0" borderId="0" xfId="0" pivotButton="1" applyAlignment="1">
      <alignment vertical="center" wrapText="1"/>
    </xf>
    <xf numFmtId="0" fontId="2" fillId="6" borderId="0" xfId="0" applyFont="1" applyFill="1" applyAlignment="1">
      <alignment vertical="center" wrapText="1"/>
    </xf>
    <xf numFmtId="0" fontId="0" fillId="0" borderId="0" xfId="0" applyAlignment="1">
      <alignment horizontal="right" vertical="center" wrapText="1"/>
    </xf>
    <xf numFmtId="0" fontId="0" fillId="0" borderId="0" xfId="0" applyAlignment="1">
      <alignment vertical="center" wrapText="1"/>
    </xf>
    <xf numFmtId="0" fontId="11" fillId="8" borderId="3" xfId="0" applyFont="1" applyFill="1" applyBorder="1" applyAlignment="1">
      <alignment horizontal="centerContinuous"/>
    </xf>
    <xf numFmtId="0" fontId="11" fillId="8" borderId="4" xfId="0" applyFont="1" applyFill="1" applyBorder="1" applyAlignment="1">
      <alignment horizontal="centerContinuous"/>
    </xf>
    <xf numFmtId="0" fontId="11" fillId="8" borderId="5" xfId="0" applyFont="1" applyFill="1" applyBorder="1" applyAlignment="1">
      <alignment horizontal="centerContinuous"/>
    </xf>
    <xf numFmtId="0" fontId="13" fillId="8" borderId="6" xfId="0" applyFont="1" applyFill="1" applyBorder="1" applyAlignment="1">
      <alignment horizontal="right"/>
    </xf>
    <xf numFmtId="0" fontId="13" fillId="8" borderId="7" xfId="0" quotePrefix="1" applyFont="1" applyFill="1" applyBorder="1" applyAlignment="1">
      <alignment horizontal="right"/>
    </xf>
    <xf numFmtId="0" fontId="0" fillId="0" borderId="8" xfId="0" applyBorder="1"/>
    <xf numFmtId="0" fontId="0" fillId="0" borderId="9" xfId="0" applyBorder="1"/>
    <xf numFmtId="3" fontId="0" fillId="0" borderId="8" xfId="0" applyNumberFormat="1" applyBorder="1"/>
    <xf numFmtId="169" fontId="0" fillId="0" borderId="9" xfId="0" applyNumberFormat="1" applyBorder="1"/>
    <xf numFmtId="3" fontId="0" fillId="0" borderId="10" xfId="0" applyNumberFormat="1" applyBorder="1"/>
    <xf numFmtId="3" fontId="0" fillId="0" borderId="11" xfId="0" applyNumberFormat="1" applyBorder="1"/>
    <xf numFmtId="169" fontId="0" fillId="0" borderId="12" xfId="0" applyNumberFormat="1" applyBorder="1"/>
    <xf numFmtId="3" fontId="15" fillId="6" borderId="0" xfId="0" applyNumberFormat="1" applyFont="1" applyFill="1"/>
    <xf numFmtId="0" fontId="13" fillId="8" borderId="7" xfId="0" applyFont="1" applyFill="1" applyBorder="1" applyAlignment="1">
      <alignment horizontal="right"/>
    </xf>
    <xf numFmtId="3" fontId="0" fillId="0" borderId="9" xfId="0" applyNumberFormat="1" applyBorder="1"/>
    <xf numFmtId="3" fontId="0" fillId="0" borderId="12" xfId="0" applyNumberFormat="1" applyBorder="1"/>
    <xf numFmtId="3" fontId="0" fillId="0" borderId="13" xfId="0" applyNumberFormat="1" applyBorder="1"/>
    <xf numFmtId="3" fontId="0" fillId="0" borderId="14" xfId="0" applyNumberFormat="1" applyBorder="1"/>
    <xf numFmtId="169" fontId="0" fillId="0" borderId="15" xfId="0" applyNumberFormat="1" applyBorder="1"/>
    <xf numFmtId="0" fontId="0" fillId="0" borderId="16" xfId="0" applyBorder="1"/>
    <xf numFmtId="0" fontId="0" fillId="0" borderId="17" xfId="0" applyBorder="1"/>
    <xf numFmtId="3" fontId="0" fillId="0" borderId="15" xfId="0" applyNumberFormat="1" applyBorder="1"/>
    <xf numFmtId="3" fontId="0" fillId="0" borderId="20" xfId="0" applyNumberFormat="1" applyBorder="1"/>
    <xf numFmtId="3" fontId="6" fillId="0" borderId="20" xfId="0" applyNumberFormat="1" applyFont="1" applyBorder="1"/>
    <xf numFmtId="3" fontId="0" fillId="0" borderId="22" xfId="0" applyNumberFormat="1" applyBorder="1"/>
    <xf numFmtId="3" fontId="0" fillId="0" borderId="18" xfId="0" applyNumberFormat="1" applyBorder="1"/>
    <xf numFmtId="0" fontId="0" fillId="0" borderId="24" xfId="0" applyBorder="1" applyAlignment="1">
      <alignment horizontal="right" vertical="center" wrapText="1"/>
    </xf>
    <xf numFmtId="0" fontId="0" fillId="0" borderId="25" xfId="0" applyBorder="1" applyAlignment="1">
      <alignment horizontal="right" vertical="center" wrapText="1"/>
    </xf>
    <xf numFmtId="169" fontId="6" fillId="0" borderId="0" xfId="0" applyNumberFormat="1" applyFont="1"/>
    <xf numFmtId="0" fontId="0" fillId="6" borderId="0" xfId="0" applyFill="1" applyAlignment="1">
      <alignment vertical="center" wrapText="1"/>
    </xf>
    <xf numFmtId="0" fontId="2" fillId="6" borderId="0" xfId="0" applyFont="1" applyFill="1" applyAlignment="1">
      <alignment horizontal="right" vertical="center" wrapText="1"/>
    </xf>
    <xf numFmtId="0" fontId="11" fillId="8" borderId="26" xfId="0" applyFont="1" applyFill="1" applyBorder="1" applyAlignment="1">
      <alignment horizontal="centerContinuous"/>
    </xf>
    <xf numFmtId="0" fontId="11" fillId="8" borderId="27" xfId="0" applyFont="1" applyFill="1" applyBorder="1" applyAlignment="1">
      <alignment horizontal="centerContinuous"/>
    </xf>
    <xf numFmtId="0" fontId="13" fillId="8" borderId="28" xfId="0" applyFont="1" applyFill="1" applyBorder="1" applyAlignment="1">
      <alignment horizontal="right"/>
    </xf>
    <xf numFmtId="0" fontId="13" fillId="8" borderId="29" xfId="0" applyFont="1" applyFill="1" applyBorder="1" applyAlignment="1">
      <alignment horizontal="right"/>
    </xf>
    <xf numFmtId="0" fontId="0" fillId="0" borderId="20" xfId="0" applyBorder="1"/>
    <xf numFmtId="0" fontId="0" fillId="0" borderId="21" xfId="0" applyBorder="1"/>
    <xf numFmtId="166" fontId="0" fillId="0" borderId="20" xfId="0" applyNumberFormat="1" applyBorder="1"/>
    <xf numFmtId="166" fontId="0" fillId="0" borderId="21" xfId="0" applyNumberFormat="1" applyBorder="1"/>
    <xf numFmtId="166" fontId="0" fillId="0" borderId="22" xfId="0" applyNumberFormat="1" applyBorder="1"/>
    <xf numFmtId="166" fontId="0" fillId="0" borderId="23" xfId="0" applyNumberFormat="1" applyBorder="1"/>
    <xf numFmtId="166" fontId="0" fillId="0" borderId="18" xfId="0" applyNumberFormat="1" applyBorder="1"/>
    <xf numFmtId="166" fontId="0" fillId="0" borderId="19" xfId="0" applyNumberFormat="1" applyBorder="1"/>
    <xf numFmtId="0" fontId="0" fillId="0" borderId="24" xfId="0" applyBorder="1"/>
    <xf numFmtId="0" fontId="0" fillId="0" borderId="25" xfId="0" applyBorder="1"/>
    <xf numFmtId="43" fontId="6" fillId="0" borderId="0" xfId="0" applyNumberFormat="1" applyFont="1"/>
    <xf numFmtId="0" fontId="9" fillId="0" borderId="0" xfId="0" applyFont="1"/>
    <xf numFmtId="3" fontId="0" fillId="0" borderId="31" xfId="0" applyNumberFormat="1" applyBorder="1"/>
    <xf numFmtId="0" fontId="0" fillId="0" borderId="32" xfId="0" applyBorder="1" applyAlignment="1">
      <alignment horizontal="right" vertical="center" wrapText="1"/>
    </xf>
    <xf numFmtId="3" fontId="0" fillId="0" borderId="30" xfId="0" applyNumberFormat="1" applyBorder="1"/>
    <xf numFmtId="168" fontId="0" fillId="0" borderId="21" xfId="0" applyNumberFormat="1" applyBorder="1"/>
    <xf numFmtId="168" fontId="6" fillId="0" borderId="21" xfId="0" applyNumberFormat="1" applyFont="1" applyBorder="1"/>
    <xf numFmtId="168" fontId="0" fillId="0" borderId="23" xfId="0" applyNumberFormat="1" applyBorder="1"/>
    <xf numFmtId="168" fontId="0" fillId="0" borderId="19" xfId="0" applyNumberFormat="1" applyBorder="1"/>
    <xf numFmtId="9" fontId="0" fillId="0" borderId="0" xfId="0" applyNumberFormat="1"/>
    <xf numFmtId="0" fontId="0" fillId="0" borderId="0" xfId="0" applyAlignment="1">
      <alignment horizontal="right"/>
    </xf>
    <xf numFmtId="0" fontId="6" fillId="0" borderId="0" xfId="0" applyFont="1" applyAlignment="1">
      <alignment horizontal="right"/>
    </xf>
    <xf numFmtId="0" fontId="11" fillId="8" borderId="0" xfId="0" applyFont="1" applyFill="1" applyAlignment="1">
      <alignment vertical="center"/>
    </xf>
    <xf numFmtId="0" fontId="7" fillId="5" borderId="1" xfId="0" applyFont="1" applyFill="1" applyBorder="1" applyAlignment="1">
      <alignment horizontal="center"/>
    </xf>
    <xf numFmtId="0" fontId="7" fillId="4" borderId="0" xfId="0" applyFont="1" applyFill="1" applyAlignment="1">
      <alignment vertical="center"/>
    </xf>
    <xf numFmtId="0" fontId="7" fillId="7" borderId="1" xfId="0" applyFont="1" applyFill="1" applyBorder="1" applyAlignment="1">
      <alignment horizontal="center"/>
    </xf>
    <xf numFmtId="0" fontId="7" fillId="7" borderId="0" xfId="0" applyFont="1" applyFill="1" applyAlignment="1">
      <alignment horizontal="center"/>
    </xf>
    <xf numFmtId="0" fontId="0" fillId="0" borderId="0" xfId="0" applyNumberFormat="1"/>
    <xf numFmtId="0" fontId="0" fillId="6" borderId="0" xfId="0" applyNumberFormat="1" applyFill="1"/>
    <xf numFmtId="0" fontId="2" fillId="6" borderId="0" xfId="0" applyNumberFormat="1" applyFont="1" applyFill="1"/>
    <xf numFmtId="168" fontId="0" fillId="0" borderId="0" xfId="0" applyNumberFormat="1" applyFill="1"/>
    <xf numFmtId="3" fontId="0" fillId="0" borderId="0" xfId="0" applyNumberFormat="1" applyBorder="1"/>
    <xf numFmtId="0" fontId="0" fillId="0" borderId="0" xfId="0" applyFont="1" applyFill="1"/>
    <xf numFmtId="0" fontId="0" fillId="0" borderId="0" xfId="0" applyBorder="1"/>
    <xf numFmtId="0" fontId="6" fillId="6" borderId="0" xfId="0" applyNumberFormat="1" applyFont="1" applyFill="1"/>
    <xf numFmtId="0" fontId="7" fillId="6" borderId="0" xfId="0" applyNumberFormat="1" applyFont="1" applyFill="1"/>
    <xf numFmtId="3" fontId="6" fillId="0" borderId="0" xfId="0" applyNumberFormat="1" applyFont="1" applyBorder="1"/>
  </cellXfs>
  <cellStyles count="13">
    <cellStyle name="Comma" xfId="12" builtinId="3"/>
    <cellStyle name="Comma 2" xfId="8" xr:uid="{BC6AA81E-735F-4BC0-8A55-25A7AD7391F6}"/>
    <cellStyle name="Comma 3" xfId="2" xr:uid="{135A1AE7-234C-4B35-A03E-4ABD31196218}"/>
    <cellStyle name="Normal" xfId="0" builtinId="0"/>
    <cellStyle name="Normal 2" xfId="7" xr:uid="{FD12CE7E-09BE-4D7A-849C-678EFAF6E0CD}"/>
    <cellStyle name="Normal 3" xfId="4" xr:uid="{A02C2A5F-EEFA-45E4-8E5F-176B247EC04A}"/>
    <cellStyle name="Normal 3 2" xfId="6" xr:uid="{66C9B64D-6AFE-49CA-B8E5-7180C6B3758A}"/>
    <cellStyle name="Normal 4" xfId="9" xr:uid="{52FDB999-61D8-4EC9-B459-6C5C7C9D7402}"/>
    <cellStyle name="Normal 5" xfId="10" xr:uid="{5939FD19-239F-491D-9727-B9285CA37E38}"/>
    <cellStyle name="Normal 6" xfId="3" xr:uid="{330BFA9B-9201-48AB-BF11-6A2027B9FA0B}"/>
    <cellStyle name="Normal 7" xfId="1" xr:uid="{96D6FAB8-A889-4BD3-82AC-6D411052F7F3}"/>
    <cellStyle name="Percent 2" xfId="11" xr:uid="{B58D0EAF-F9E4-4CB7-8711-DB24B3100ACF}"/>
    <cellStyle name="Percent 3" xfId="5" xr:uid="{DFBD5533-3469-4961-B238-CBABD81E0B86}"/>
  </cellStyles>
  <dxfs count="425">
    <dxf>
      <font>
        <b/>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8" formatCode="_(* #,##0_);_(* \(#,##0\);_(* &quot;-&quot;??_);_(@_)"/>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8" formatCode="_(* #,##0_);_(* \(#,##0\);_(* &quot;-&quot;??_);_(@_)"/>
    </dxf>
    <dxf>
      <font>
        <color theme="0"/>
      </font>
    </dxf>
    <dxf>
      <fill>
        <patternFill patternType="solid">
          <bgColor theme="0"/>
        </patternFill>
      </fill>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rgb="FF0000FF"/>
      </font>
    </dxf>
    <dxf>
      <font>
        <b/>
      </font>
    </dxf>
    <dxf>
      <font>
        <b/>
      </font>
    </dxf>
    <dxf>
      <font>
        <b/>
      </font>
    </dxf>
    <dxf>
      <font>
        <b/>
      </font>
    </dxf>
    <dxf>
      <font>
        <b/>
      </font>
    </dxf>
    <dxf>
      <font>
        <b/>
      </font>
    </dxf>
    <dxf>
      <font>
        <b/>
      </font>
    </dxf>
    <dxf>
      <font>
        <b/>
      </font>
    </dxf>
    <dxf>
      <font>
        <b/>
      </font>
    </dxf>
    <dxf>
      <font>
        <b/>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numFmt numFmtId="168" formatCode="_(* #,##0_);_(* \(#,##0\);_(* &quot;-&quot;??_);_(@_)"/>
    </dxf>
    <dxf>
      <alignment vertical="center"/>
    </dxf>
    <dxf>
      <alignment horizontal="right"/>
    </dxf>
    <dxf>
      <alignment wrapText="1"/>
    </dxf>
    <dxf>
      <border>
        <right style="thick">
          <color rgb="FF0000FF"/>
        </right>
        <top style="thick">
          <color rgb="FF0000FF"/>
        </top>
        <bottom style="thick">
          <color rgb="FF0000FF"/>
        </bottom>
      </border>
    </dxf>
    <dxf>
      <border>
        <right style="thick">
          <color rgb="FF0000FF"/>
        </right>
        <top style="thick">
          <color rgb="FF0000FF"/>
        </top>
        <bottom style="thick">
          <color rgb="FF0000FF"/>
        </bottom>
      </border>
    </dxf>
    <dxf>
      <border>
        <right/>
        <top/>
        <bottom/>
      </border>
    </dxf>
    <dxf>
      <alignment vertical="center" wrapText="1"/>
    </dxf>
    <dxf>
      <font>
        <color theme="0"/>
      </font>
    </dxf>
    <dxf>
      <font>
        <color theme="0"/>
      </font>
    </dxf>
    <dxf>
      <fill>
        <patternFill patternType="solid">
          <bgColor theme="0"/>
        </patternFill>
      </fill>
    </dxf>
    <dxf>
      <fill>
        <patternFill patternType="solid">
          <bgColor theme="0"/>
        </patternFill>
      </fill>
    </dxf>
    <dxf>
      <numFmt numFmtId="169" formatCode="0.0%"/>
    </dxf>
    <dxf>
      <alignment vertical="center" wrapText="1"/>
    </dxf>
    <dxf>
      <font>
        <color theme="0"/>
      </font>
    </dxf>
    <dxf>
      <fill>
        <patternFill patternType="solid">
          <bgColor theme="0"/>
        </patternFill>
      </fill>
    </dxf>
    <dxf>
      <border>
        <left style="thick">
          <color rgb="FF0000FF"/>
        </left>
        <right style="thick">
          <color rgb="FF0000FF"/>
        </right>
        <top style="thick">
          <color rgb="FF0000FF"/>
        </top>
        <bottom style="thick">
          <color rgb="FF0000FF"/>
        </bottom>
      </border>
    </dxf>
    <dxf>
      <border>
        <left style="thick">
          <color rgb="FF0000FF"/>
        </left>
        <right style="thick">
          <color rgb="FF0000FF"/>
        </right>
        <top style="thick">
          <color rgb="FF0000FF"/>
        </top>
        <bottom style="thick">
          <color rgb="FF0000FF"/>
        </bottom>
      </border>
    </dxf>
    <dxf>
      <alignment vertical="center" wrapText="1"/>
    </dxf>
    <dxf>
      <alignment horizontal="right" vertical="center"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font>
        <color theme="0"/>
      </font>
    </dxf>
    <dxf>
      <fill>
        <patternFill patternType="solid">
          <bgColor theme="0"/>
        </patternFill>
      </fill>
    </dxf>
    <dxf>
      <font>
        <color theme="0"/>
      </font>
    </dxf>
    <dxf>
      <fill>
        <patternFill patternType="solid">
          <bgColor theme="0"/>
        </patternFill>
      </fill>
    </dxf>
    <dxf>
      <font>
        <b/>
      </font>
    </dxf>
    <dxf>
      <alignment horizontal="right"/>
    </dxf>
    <dxf>
      <font>
        <color theme="0"/>
      </font>
    </dxf>
    <dxf>
      <fill>
        <patternFill patternType="solid">
          <bgColor theme="0"/>
        </patternFill>
      </fill>
    </dxf>
    <dxf>
      <font>
        <b/>
      </font>
    </dxf>
    <dxf>
      <font>
        <b/>
      </font>
    </dxf>
    <dxf>
      <font>
        <b/>
      </font>
    </dxf>
    <dxf>
      <alignment horizontal="right"/>
    </dxf>
    <dxf>
      <numFmt numFmtId="168" formatCode="_(* #,##0_);_(* \(#,##0\);_(* &quot;-&quot;??_);_(@_)"/>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ont>
        <color theme="0"/>
      </font>
    </dxf>
    <dxf>
      <fill>
        <patternFill>
          <bgColor theme="0"/>
        </patternFill>
      </fill>
    </dxf>
    <dxf>
      <fill>
        <patternFill patternType="solid">
          <bgColor theme="0" tint="-4.9989318521683403E-2"/>
        </patternFill>
      </fill>
    </dxf>
    <dxf>
      <border>
        <top/>
        <bottom/>
      </border>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
      <font>
        <color theme="0"/>
      </font>
    </dxf>
    <dxf>
      <fill>
        <patternFill patternType="solid">
          <bgColor theme="0"/>
        </patternFill>
      </fill>
    </dxf>
    <dxf>
      <font>
        <color auto="1"/>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9" formatCode="0.0%"/>
    </dxf>
    <dxf>
      <numFmt numFmtId="168" formatCode="_(* #,##0_);_(* \(#,##0\);_(* &quot;-&quot;??_);_(@_)"/>
    </dxf>
    <dxf>
      <numFmt numFmtId="168" formatCode="_(* #,##0_);_(* \(#,##0\);_(* &quot;-&quot;??_);_(@_)"/>
    </dxf>
    <dxf>
      <numFmt numFmtId="168" formatCode="_(* #,##0_);_(* \(#,##0\);_(* &quot;-&quot;??_);_(@_)"/>
    </dxf>
    <dxf>
      <numFmt numFmtId="169" formatCode="0.0%"/>
    </dxf>
    <dxf>
      <fill>
        <patternFill patternType="solid">
          <bgColor theme="0"/>
        </patternFill>
      </fill>
    </dxf>
    <dxf>
      <fill>
        <patternFill patternType="solid">
          <bgColor theme="0"/>
        </patternFill>
      </fill>
    </dxf>
    <dxf>
      <font>
        <color theme="0"/>
      </font>
    </dxf>
    <dxf>
      <font>
        <color theme="0"/>
      </font>
    </dxf>
    <dxf>
      <fill>
        <patternFill>
          <bgColor auto="1"/>
        </patternFill>
      </fill>
    </dxf>
    <dxf>
      <fill>
        <patternFill>
          <bgColor auto="1"/>
        </patternFill>
      </fill>
    </dxf>
    <dxf>
      <fill>
        <patternFill patternType="none">
          <bgColor auto="1"/>
        </patternFill>
      </fill>
    </dxf>
    <dxf>
      <numFmt numFmtId="168" formatCode="_(* #,##0_);_(* \(#,##0\);_(* &quot;-&quot;??_);_(@_)"/>
    </dxf>
    <dxf>
      <numFmt numFmtId="168" formatCode="_(* #,##0_);_(* \(#,##0\);_(* &quot;-&quot;??_);_(@_)"/>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numFmt numFmtId="168" formatCode="_(* #,##0_);_(* \(#,##0\);_(* &quot;-&quot;??_);_(@_)"/>
    </dxf>
    <dxf>
      <numFmt numFmtId="169" formatCode="0.0%"/>
    </dxf>
    <dxf>
      <numFmt numFmtId="169" formatCode="0.0%"/>
    </dxf>
    <dxf>
      <fill>
        <patternFill patternType="solid">
          <bgColor theme="0"/>
        </patternFill>
      </fill>
    </dxf>
    <dxf>
      <fill>
        <patternFill patternType="solid">
          <bgColor theme="0"/>
        </patternFill>
      </fill>
    </dxf>
    <dxf>
      <font>
        <color theme="0"/>
      </font>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alignment horizontal="right" vertical="center" wrapText="1"/>
    </dxf>
    <dxf>
      <font>
        <color theme="0"/>
      </font>
    </dxf>
    <dxf>
      <fill>
        <patternFill patternType="solid">
          <bgColor theme="0"/>
        </patternFill>
      </fill>
    </dxf>
    <dxf>
      <alignment horizontal="right" vertical="center" wrapText="1"/>
    </dxf>
    <dxf>
      <font>
        <color theme="0"/>
      </font>
    </dxf>
    <dxf>
      <fill>
        <patternFill patternType="solid">
          <bgColor theme="0"/>
        </patternFill>
      </fill>
    </dxf>
    <dxf>
      <alignment horizontal="right"/>
    </dxf>
    <dxf>
      <alignment vertical="center"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font>
        <color theme="0"/>
      </font>
    </dxf>
    <dxf>
      <fill>
        <patternFill patternType="solid">
          <bgColor theme="0"/>
        </patternFill>
      </fill>
    </dxf>
    <dxf>
      <font>
        <b/>
      </font>
    </dxf>
    <dxf>
      <font>
        <b/>
      </font>
    </dxf>
    <dxf>
      <font>
        <b/>
      </font>
    </dxf>
    <dxf>
      <font>
        <b/>
      </font>
    </dxf>
    <dxf>
      <font>
        <color theme="0"/>
      </font>
    </dxf>
    <dxf>
      <fill>
        <patternFill patternType="solid">
          <bgColor theme="0"/>
        </patternFill>
      </fill>
    </dxf>
    <dxf>
      <fill>
        <patternFill patternType="solid">
          <bgColor theme="0"/>
        </patternFill>
      </fill>
    </dxf>
    <dxf>
      <border>
        <left style="thick">
          <color rgb="FF0000FF"/>
        </left>
        <right style="thick">
          <color rgb="FF0000FF"/>
        </right>
        <top style="thick">
          <color rgb="FF0000FF"/>
        </top>
        <bottom style="thick">
          <color rgb="FF0000FF"/>
        </bottom>
      </border>
    </dxf>
    <dxf>
      <border>
        <left style="thick">
          <color rgb="FF0000FF"/>
        </left>
        <right style="thick">
          <color rgb="FF0000FF"/>
        </right>
        <top style="thick">
          <color rgb="FF0000FF"/>
        </top>
        <bottom style="thick">
          <color rgb="FF0000FF"/>
        </bottom>
      </border>
    </dxf>
    <dxf>
      <font>
        <color theme="0"/>
      </font>
    </dxf>
    <dxf>
      <fill>
        <patternFill patternType="solid">
          <bgColor theme="0"/>
        </patternFill>
      </fill>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fill>
        <patternFill patternType="solid">
          <bgColor theme="0"/>
        </patternFill>
      </fill>
    </dxf>
    <dxf>
      <fill>
        <patternFill patternType="none">
          <bgColor auto="1"/>
        </patternFill>
      </fill>
    </dxf>
    <dxf>
      <numFmt numFmtId="168" formatCode="_(* #,##0_);_(* \(#,##0\);_(* &quot;-&quot;??_);_(@_)"/>
    </dxf>
    <dxf>
      <numFmt numFmtId="168" formatCode="_(* #,##0_);_(* \(#,##0\);_(* &quot;-&quot;??_);_(@_)"/>
    </dxf>
    <dxf>
      <font>
        <color theme="0"/>
      </font>
    </dxf>
    <dxf>
      <font>
        <color theme="0"/>
      </font>
    </dxf>
    <dxf>
      <numFmt numFmtId="168" formatCode="_(* #,##0_);_(* \(#,##0\);_(* &quot;-&quot;??_);_(@_)"/>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font>
        <color theme="0"/>
      </font>
    </dxf>
    <dxf>
      <font>
        <color theme="0"/>
      </font>
    </dxf>
    <dxf>
      <numFmt numFmtId="168" formatCode="_(* #,##0_);_(* \(#,##0\);_(* &quot;-&quot;??_);_(@_)"/>
    </dxf>
    <dxf>
      <fill>
        <patternFill patternType="solid">
          <bgColor theme="0"/>
        </patternFill>
      </fill>
    </dxf>
    <dxf>
      <font>
        <color theme="0"/>
      </font>
    </dxf>
    <dxf>
      <font>
        <color theme="0"/>
      </font>
    </dxf>
    <dxf>
      <fill>
        <patternFill patternType="solid">
          <bgColor theme="0"/>
        </patternFill>
      </fill>
    </dxf>
    <dxf>
      <font>
        <color theme="0"/>
      </font>
    </dxf>
    <dxf>
      <fill>
        <patternFill patternType="solid">
          <bgColor theme="0"/>
        </patternFill>
      </fill>
    </dxf>
    <dxf>
      <font>
        <color theme="0"/>
      </font>
    </dxf>
    <dxf>
      <fill>
        <patternFill patternType="solid">
          <bgColor theme="0"/>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color rgb="FF0000FF"/>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rgb="FFFF0000"/>
      </font>
      <fill>
        <patternFill>
          <bgColor theme="4" tint="0.79998168889431442"/>
        </patternFill>
      </fill>
    </dxf>
  </dxfs>
  <tableStyles count="0" defaultTableStyle="TableStyleMedium2" defaultPivotStyle="PivotStyleLight16"/>
  <colors>
    <mruColors>
      <color rgb="FF0000FF"/>
      <color rgb="FFBE3455"/>
      <color rgb="FFFFFF99"/>
      <color rgb="FF4F1122"/>
      <color rgb="FFFF33CC"/>
      <color rgb="FFDC8198"/>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6.xml"/><Relationship Id="rId299" Type="http://schemas.openxmlformats.org/officeDocument/2006/relationships/customXml" Target="../customXml/item228.xml"/><Relationship Id="rId21" Type="http://schemas.openxmlformats.org/officeDocument/2006/relationships/worksheet" Target="worksheets/sheet21.xml"/><Relationship Id="rId63" Type="http://schemas.microsoft.com/office/2007/relationships/slicerCache" Target="slicerCaches/slicerCache9.xml"/><Relationship Id="rId159" Type="http://schemas.openxmlformats.org/officeDocument/2006/relationships/customXml" Target="../customXml/item88.xml"/><Relationship Id="rId170" Type="http://schemas.openxmlformats.org/officeDocument/2006/relationships/customXml" Target="../customXml/item99.xml"/><Relationship Id="rId226" Type="http://schemas.openxmlformats.org/officeDocument/2006/relationships/customXml" Target="../customXml/item155.xml"/><Relationship Id="rId268" Type="http://schemas.openxmlformats.org/officeDocument/2006/relationships/customXml" Target="../customXml/item197.xml"/><Relationship Id="rId32" Type="http://schemas.openxmlformats.org/officeDocument/2006/relationships/pivotCacheDefinition" Target="pivotCache/pivotCacheDefinition10.xml"/><Relationship Id="rId74" Type="http://schemas.openxmlformats.org/officeDocument/2006/relationships/customXml" Target="../customXml/item3.xml"/><Relationship Id="rId128" Type="http://schemas.openxmlformats.org/officeDocument/2006/relationships/customXml" Target="../customXml/item57.xml"/><Relationship Id="rId5" Type="http://schemas.openxmlformats.org/officeDocument/2006/relationships/worksheet" Target="worksheets/sheet5.xml"/><Relationship Id="rId181" Type="http://schemas.openxmlformats.org/officeDocument/2006/relationships/customXml" Target="../customXml/item110.xml"/><Relationship Id="rId237" Type="http://schemas.openxmlformats.org/officeDocument/2006/relationships/customXml" Target="../customXml/item166.xml"/><Relationship Id="rId279" Type="http://schemas.openxmlformats.org/officeDocument/2006/relationships/customXml" Target="../customXml/item208.xml"/><Relationship Id="rId43" Type="http://schemas.openxmlformats.org/officeDocument/2006/relationships/pivotCacheDefinition" Target="pivotCache/pivotCacheDefinition21.xml"/><Relationship Id="rId139" Type="http://schemas.openxmlformats.org/officeDocument/2006/relationships/customXml" Target="../customXml/item68.xml"/><Relationship Id="rId290" Type="http://schemas.openxmlformats.org/officeDocument/2006/relationships/customXml" Target="../customXml/item219.xml"/><Relationship Id="rId304" Type="http://schemas.openxmlformats.org/officeDocument/2006/relationships/customXml" Target="../customXml/item233.xml"/><Relationship Id="rId85" Type="http://schemas.openxmlformats.org/officeDocument/2006/relationships/customXml" Target="../customXml/item14.xml"/><Relationship Id="rId150" Type="http://schemas.openxmlformats.org/officeDocument/2006/relationships/customXml" Target="../customXml/item79.xml"/><Relationship Id="rId192" Type="http://schemas.openxmlformats.org/officeDocument/2006/relationships/customXml" Target="../customXml/item121.xml"/><Relationship Id="rId206" Type="http://schemas.openxmlformats.org/officeDocument/2006/relationships/customXml" Target="../customXml/item135.xml"/><Relationship Id="rId248" Type="http://schemas.openxmlformats.org/officeDocument/2006/relationships/customXml" Target="../customXml/item177.xml"/><Relationship Id="rId12" Type="http://schemas.openxmlformats.org/officeDocument/2006/relationships/worksheet" Target="worksheets/sheet12.xml"/><Relationship Id="rId108" Type="http://schemas.openxmlformats.org/officeDocument/2006/relationships/customXml" Target="../customXml/item37.xml"/><Relationship Id="rId54" Type="http://schemas.openxmlformats.org/officeDocument/2006/relationships/pivotCacheDefinition" Target="pivotCache/pivotCacheDefinition32.xml"/><Relationship Id="rId96" Type="http://schemas.openxmlformats.org/officeDocument/2006/relationships/customXml" Target="../customXml/item25.xml"/><Relationship Id="rId161" Type="http://schemas.openxmlformats.org/officeDocument/2006/relationships/customXml" Target="../customXml/item90.xml"/><Relationship Id="rId217" Type="http://schemas.openxmlformats.org/officeDocument/2006/relationships/customXml" Target="../customXml/item146.xml"/><Relationship Id="rId259" Type="http://schemas.openxmlformats.org/officeDocument/2006/relationships/customXml" Target="../customXml/item188.xml"/><Relationship Id="rId23" Type="http://schemas.openxmlformats.org/officeDocument/2006/relationships/pivotCacheDefinition" Target="pivotCache/pivotCacheDefinition1.xml"/><Relationship Id="rId119" Type="http://schemas.openxmlformats.org/officeDocument/2006/relationships/customXml" Target="../customXml/item48.xml"/><Relationship Id="rId270" Type="http://schemas.openxmlformats.org/officeDocument/2006/relationships/customXml" Target="../customXml/item199.xml"/><Relationship Id="rId291" Type="http://schemas.openxmlformats.org/officeDocument/2006/relationships/customXml" Target="../customXml/item220.xml"/><Relationship Id="rId305" Type="http://schemas.openxmlformats.org/officeDocument/2006/relationships/customXml" Target="../customXml/item234.xml"/><Relationship Id="rId44" Type="http://schemas.openxmlformats.org/officeDocument/2006/relationships/pivotCacheDefinition" Target="pivotCache/pivotCacheDefinition22.xml"/><Relationship Id="rId65" Type="http://schemas.openxmlformats.org/officeDocument/2006/relationships/theme" Target="theme/theme1.xml"/><Relationship Id="rId86" Type="http://schemas.openxmlformats.org/officeDocument/2006/relationships/customXml" Target="../customXml/item15.xml"/><Relationship Id="rId130" Type="http://schemas.openxmlformats.org/officeDocument/2006/relationships/customXml" Target="../customXml/item59.xml"/><Relationship Id="rId151" Type="http://schemas.openxmlformats.org/officeDocument/2006/relationships/customXml" Target="../customXml/item80.xml"/><Relationship Id="rId172" Type="http://schemas.openxmlformats.org/officeDocument/2006/relationships/customXml" Target="../customXml/item101.xml"/><Relationship Id="rId193" Type="http://schemas.openxmlformats.org/officeDocument/2006/relationships/customXml" Target="../customXml/item122.xml"/><Relationship Id="rId207" Type="http://schemas.openxmlformats.org/officeDocument/2006/relationships/customXml" Target="../customXml/item136.xml"/><Relationship Id="rId228" Type="http://schemas.openxmlformats.org/officeDocument/2006/relationships/customXml" Target="../customXml/item157.xml"/><Relationship Id="rId249" Type="http://schemas.openxmlformats.org/officeDocument/2006/relationships/customXml" Target="../customXml/item178.xml"/><Relationship Id="rId13" Type="http://schemas.openxmlformats.org/officeDocument/2006/relationships/worksheet" Target="worksheets/sheet13.xml"/><Relationship Id="rId109" Type="http://schemas.openxmlformats.org/officeDocument/2006/relationships/customXml" Target="../customXml/item38.xml"/><Relationship Id="rId260" Type="http://schemas.openxmlformats.org/officeDocument/2006/relationships/customXml" Target="../customXml/item189.xml"/><Relationship Id="rId281" Type="http://schemas.openxmlformats.org/officeDocument/2006/relationships/customXml" Target="../customXml/item210.xml"/><Relationship Id="rId34" Type="http://schemas.openxmlformats.org/officeDocument/2006/relationships/pivotCacheDefinition" Target="pivotCache/pivotCacheDefinition12.xml"/><Relationship Id="rId55" Type="http://schemas.microsoft.com/office/2007/relationships/slicerCache" Target="slicerCaches/slicerCache1.xml"/><Relationship Id="rId76" Type="http://schemas.openxmlformats.org/officeDocument/2006/relationships/customXml" Target="../customXml/item5.xml"/><Relationship Id="rId97" Type="http://schemas.openxmlformats.org/officeDocument/2006/relationships/customXml" Target="../customXml/item26.xml"/><Relationship Id="rId120" Type="http://schemas.openxmlformats.org/officeDocument/2006/relationships/customXml" Target="../customXml/item49.xml"/><Relationship Id="rId141" Type="http://schemas.openxmlformats.org/officeDocument/2006/relationships/customXml" Target="../customXml/item70.xml"/><Relationship Id="rId7" Type="http://schemas.openxmlformats.org/officeDocument/2006/relationships/worksheet" Target="worksheets/sheet7.xml"/><Relationship Id="rId162" Type="http://schemas.openxmlformats.org/officeDocument/2006/relationships/customXml" Target="../customXml/item91.xml"/><Relationship Id="rId183" Type="http://schemas.openxmlformats.org/officeDocument/2006/relationships/customXml" Target="../customXml/item112.xml"/><Relationship Id="rId218" Type="http://schemas.openxmlformats.org/officeDocument/2006/relationships/customXml" Target="../customXml/item147.xml"/><Relationship Id="rId239" Type="http://schemas.openxmlformats.org/officeDocument/2006/relationships/customXml" Target="../customXml/item168.xml"/><Relationship Id="rId250" Type="http://schemas.openxmlformats.org/officeDocument/2006/relationships/customXml" Target="../customXml/item179.xml"/><Relationship Id="rId271" Type="http://schemas.openxmlformats.org/officeDocument/2006/relationships/customXml" Target="../customXml/item200.xml"/><Relationship Id="rId292" Type="http://schemas.openxmlformats.org/officeDocument/2006/relationships/customXml" Target="../customXml/item221.xml"/><Relationship Id="rId306" Type="http://schemas.openxmlformats.org/officeDocument/2006/relationships/customXml" Target="../customXml/item235.xml"/><Relationship Id="rId24" Type="http://schemas.openxmlformats.org/officeDocument/2006/relationships/pivotCacheDefinition" Target="pivotCache/pivotCacheDefinition2.xml"/><Relationship Id="rId45" Type="http://schemas.openxmlformats.org/officeDocument/2006/relationships/pivotCacheDefinition" Target="pivotCache/pivotCacheDefinition23.xml"/><Relationship Id="rId66" Type="http://schemas.openxmlformats.org/officeDocument/2006/relationships/connections" Target="connections.xml"/><Relationship Id="rId87" Type="http://schemas.openxmlformats.org/officeDocument/2006/relationships/customXml" Target="../customXml/item16.xml"/><Relationship Id="rId110" Type="http://schemas.openxmlformats.org/officeDocument/2006/relationships/customXml" Target="../customXml/item39.xml"/><Relationship Id="rId131" Type="http://schemas.openxmlformats.org/officeDocument/2006/relationships/customXml" Target="../customXml/item60.xml"/><Relationship Id="rId152" Type="http://schemas.openxmlformats.org/officeDocument/2006/relationships/customXml" Target="../customXml/item81.xml"/><Relationship Id="rId173" Type="http://schemas.openxmlformats.org/officeDocument/2006/relationships/customXml" Target="../customXml/item102.xml"/><Relationship Id="rId194" Type="http://schemas.openxmlformats.org/officeDocument/2006/relationships/customXml" Target="../customXml/item123.xml"/><Relationship Id="rId208" Type="http://schemas.openxmlformats.org/officeDocument/2006/relationships/customXml" Target="../customXml/item137.xml"/><Relationship Id="rId229" Type="http://schemas.openxmlformats.org/officeDocument/2006/relationships/customXml" Target="../customXml/item158.xml"/><Relationship Id="rId240" Type="http://schemas.openxmlformats.org/officeDocument/2006/relationships/customXml" Target="../customXml/item169.xml"/><Relationship Id="rId261" Type="http://schemas.openxmlformats.org/officeDocument/2006/relationships/customXml" Target="../customXml/item190.xml"/><Relationship Id="rId14" Type="http://schemas.openxmlformats.org/officeDocument/2006/relationships/worksheet" Target="worksheets/sheet14.xml"/><Relationship Id="rId35" Type="http://schemas.openxmlformats.org/officeDocument/2006/relationships/pivotCacheDefinition" Target="pivotCache/pivotCacheDefinition13.xml"/><Relationship Id="rId56" Type="http://schemas.microsoft.com/office/2007/relationships/slicerCache" Target="slicerCaches/slicerCache2.xml"/><Relationship Id="rId77" Type="http://schemas.openxmlformats.org/officeDocument/2006/relationships/customXml" Target="../customXml/item6.xml"/><Relationship Id="rId100" Type="http://schemas.openxmlformats.org/officeDocument/2006/relationships/customXml" Target="../customXml/item29.xml"/><Relationship Id="rId282" Type="http://schemas.openxmlformats.org/officeDocument/2006/relationships/customXml" Target="../customXml/item211.xml"/><Relationship Id="rId8" Type="http://schemas.openxmlformats.org/officeDocument/2006/relationships/worksheet" Target="worksheets/sheet8.xml"/><Relationship Id="rId98" Type="http://schemas.openxmlformats.org/officeDocument/2006/relationships/customXml" Target="../customXml/item27.xml"/><Relationship Id="rId121" Type="http://schemas.openxmlformats.org/officeDocument/2006/relationships/customXml" Target="../customXml/item50.xml"/><Relationship Id="rId142" Type="http://schemas.openxmlformats.org/officeDocument/2006/relationships/customXml" Target="../customXml/item71.xml"/><Relationship Id="rId163" Type="http://schemas.openxmlformats.org/officeDocument/2006/relationships/customXml" Target="../customXml/item92.xml"/><Relationship Id="rId184" Type="http://schemas.openxmlformats.org/officeDocument/2006/relationships/customXml" Target="../customXml/item113.xml"/><Relationship Id="rId219" Type="http://schemas.openxmlformats.org/officeDocument/2006/relationships/customXml" Target="../customXml/item148.xml"/><Relationship Id="rId230" Type="http://schemas.openxmlformats.org/officeDocument/2006/relationships/customXml" Target="../customXml/item159.xml"/><Relationship Id="rId251" Type="http://schemas.openxmlformats.org/officeDocument/2006/relationships/customXml" Target="../customXml/item180.xml"/><Relationship Id="rId25" Type="http://schemas.openxmlformats.org/officeDocument/2006/relationships/pivotCacheDefinition" Target="pivotCache/pivotCacheDefinition3.xml"/><Relationship Id="rId46" Type="http://schemas.openxmlformats.org/officeDocument/2006/relationships/pivotCacheDefinition" Target="pivotCache/pivotCacheDefinition24.xml"/><Relationship Id="rId67" Type="http://schemas.openxmlformats.org/officeDocument/2006/relationships/styles" Target="styles.xml"/><Relationship Id="rId272" Type="http://schemas.openxmlformats.org/officeDocument/2006/relationships/customXml" Target="../customXml/item201.xml"/><Relationship Id="rId293" Type="http://schemas.openxmlformats.org/officeDocument/2006/relationships/customXml" Target="../customXml/item222.xml"/><Relationship Id="rId307" Type="http://schemas.openxmlformats.org/officeDocument/2006/relationships/customXml" Target="../customXml/item236.xml"/><Relationship Id="rId88" Type="http://schemas.openxmlformats.org/officeDocument/2006/relationships/customXml" Target="../customXml/item17.xml"/><Relationship Id="rId111" Type="http://schemas.openxmlformats.org/officeDocument/2006/relationships/customXml" Target="../customXml/item40.xml"/><Relationship Id="rId132" Type="http://schemas.openxmlformats.org/officeDocument/2006/relationships/customXml" Target="../customXml/item61.xml"/><Relationship Id="rId153" Type="http://schemas.openxmlformats.org/officeDocument/2006/relationships/customXml" Target="../customXml/item82.xml"/><Relationship Id="rId174" Type="http://schemas.openxmlformats.org/officeDocument/2006/relationships/customXml" Target="../customXml/item103.xml"/><Relationship Id="rId195" Type="http://schemas.openxmlformats.org/officeDocument/2006/relationships/customXml" Target="../customXml/item124.xml"/><Relationship Id="rId209" Type="http://schemas.openxmlformats.org/officeDocument/2006/relationships/customXml" Target="../customXml/item138.xml"/><Relationship Id="rId220" Type="http://schemas.openxmlformats.org/officeDocument/2006/relationships/customXml" Target="../customXml/item149.xml"/><Relationship Id="rId241" Type="http://schemas.openxmlformats.org/officeDocument/2006/relationships/customXml" Target="../customXml/item170.xml"/><Relationship Id="rId15" Type="http://schemas.openxmlformats.org/officeDocument/2006/relationships/worksheet" Target="worksheets/sheet15.xml"/><Relationship Id="rId36" Type="http://schemas.openxmlformats.org/officeDocument/2006/relationships/pivotCacheDefinition" Target="pivotCache/pivotCacheDefinition14.xml"/><Relationship Id="rId57" Type="http://schemas.microsoft.com/office/2007/relationships/slicerCache" Target="slicerCaches/slicerCache3.xml"/><Relationship Id="rId262" Type="http://schemas.openxmlformats.org/officeDocument/2006/relationships/customXml" Target="../customXml/item191.xml"/><Relationship Id="rId283" Type="http://schemas.openxmlformats.org/officeDocument/2006/relationships/customXml" Target="../customXml/item212.xml"/><Relationship Id="rId78" Type="http://schemas.openxmlformats.org/officeDocument/2006/relationships/customXml" Target="../customXml/item7.xml"/><Relationship Id="rId99" Type="http://schemas.openxmlformats.org/officeDocument/2006/relationships/customXml" Target="../customXml/item28.xml"/><Relationship Id="rId101" Type="http://schemas.openxmlformats.org/officeDocument/2006/relationships/customXml" Target="../customXml/item30.xml"/><Relationship Id="rId122" Type="http://schemas.openxmlformats.org/officeDocument/2006/relationships/customXml" Target="../customXml/item51.xml"/><Relationship Id="rId143" Type="http://schemas.openxmlformats.org/officeDocument/2006/relationships/customXml" Target="../customXml/item72.xml"/><Relationship Id="rId164" Type="http://schemas.openxmlformats.org/officeDocument/2006/relationships/customXml" Target="../customXml/item93.xml"/><Relationship Id="rId185" Type="http://schemas.openxmlformats.org/officeDocument/2006/relationships/customXml" Target="../customXml/item114.xml"/><Relationship Id="rId9" Type="http://schemas.openxmlformats.org/officeDocument/2006/relationships/worksheet" Target="worksheets/sheet9.xml"/><Relationship Id="rId210" Type="http://schemas.openxmlformats.org/officeDocument/2006/relationships/customXml" Target="../customXml/item139.xml"/><Relationship Id="rId26" Type="http://schemas.openxmlformats.org/officeDocument/2006/relationships/pivotCacheDefinition" Target="pivotCache/pivotCacheDefinition4.xml"/><Relationship Id="rId231" Type="http://schemas.openxmlformats.org/officeDocument/2006/relationships/customXml" Target="../customXml/item160.xml"/><Relationship Id="rId252" Type="http://schemas.openxmlformats.org/officeDocument/2006/relationships/customXml" Target="../customXml/item181.xml"/><Relationship Id="rId273" Type="http://schemas.openxmlformats.org/officeDocument/2006/relationships/customXml" Target="../customXml/item202.xml"/><Relationship Id="rId294" Type="http://schemas.openxmlformats.org/officeDocument/2006/relationships/customXml" Target="../customXml/item223.xml"/><Relationship Id="rId47" Type="http://schemas.openxmlformats.org/officeDocument/2006/relationships/pivotCacheDefinition" Target="pivotCache/pivotCacheDefinition25.xml"/><Relationship Id="rId68" Type="http://schemas.openxmlformats.org/officeDocument/2006/relationships/sharedStrings" Target="sharedStrings.xml"/><Relationship Id="rId89" Type="http://schemas.openxmlformats.org/officeDocument/2006/relationships/customXml" Target="../customXml/item18.xml"/><Relationship Id="rId112" Type="http://schemas.openxmlformats.org/officeDocument/2006/relationships/customXml" Target="../customXml/item41.xml"/><Relationship Id="rId133" Type="http://schemas.openxmlformats.org/officeDocument/2006/relationships/customXml" Target="../customXml/item62.xml"/><Relationship Id="rId154" Type="http://schemas.openxmlformats.org/officeDocument/2006/relationships/customXml" Target="../customXml/item83.xml"/><Relationship Id="rId175" Type="http://schemas.openxmlformats.org/officeDocument/2006/relationships/customXml" Target="../customXml/item104.xml"/><Relationship Id="rId196" Type="http://schemas.openxmlformats.org/officeDocument/2006/relationships/customXml" Target="../customXml/item125.xml"/><Relationship Id="rId200" Type="http://schemas.openxmlformats.org/officeDocument/2006/relationships/customXml" Target="../customXml/item129.xml"/><Relationship Id="rId16" Type="http://schemas.openxmlformats.org/officeDocument/2006/relationships/worksheet" Target="worksheets/sheet16.xml"/><Relationship Id="rId221" Type="http://schemas.openxmlformats.org/officeDocument/2006/relationships/customXml" Target="../customXml/item150.xml"/><Relationship Id="rId242" Type="http://schemas.openxmlformats.org/officeDocument/2006/relationships/customXml" Target="../customXml/item171.xml"/><Relationship Id="rId263" Type="http://schemas.openxmlformats.org/officeDocument/2006/relationships/customXml" Target="../customXml/item192.xml"/><Relationship Id="rId284" Type="http://schemas.openxmlformats.org/officeDocument/2006/relationships/customXml" Target="../customXml/item213.xml"/><Relationship Id="rId37" Type="http://schemas.openxmlformats.org/officeDocument/2006/relationships/pivotCacheDefinition" Target="pivotCache/pivotCacheDefinition15.xml"/><Relationship Id="rId58" Type="http://schemas.microsoft.com/office/2007/relationships/slicerCache" Target="slicerCaches/slicerCache4.xml"/><Relationship Id="rId79" Type="http://schemas.openxmlformats.org/officeDocument/2006/relationships/customXml" Target="../customXml/item8.xml"/><Relationship Id="rId102" Type="http://schemas.openxmlformats.org/officeDocument/2006/relationships/customXml" Target="../customXml/item31.xml"/><Relationship Id="rId123" Type="http://schemas.openxmlformats.org/officeDocument/2006/relationships/customXml" Target="../customXml/item52.xml"/><Relationship Id="rId144" Type="http://schemas.openxmlformats.org/officeDocument/2006/relationships/customXml" Target="../customXml/item73.xml"/><Relationship Id="rId90" Type="http://schemas.openxmlformats.org/officeDocument/2006/relationships/customXml" Target="../customXml/item19.xml"/><Relationship Id="rId165" Type="http://schemas.openxmlformats.org/officeDocument/2006/relationships/customXml" Target="../customXml/item94.xml"/><Relationship Id="rId186" Type="http://schemas.openxmlformats.org/officeDocument/2006/relationships/customXml" Target="../customXml/item115.xml"/><Relationship Id="rId211" Type="http://schemas.openxmlformats.org/officeDocument/2006/relationships/customXml" Target="../customXml/item140.xml"/><Relationship Id="rId232" Type="http://schemas.openxmlformats.org/officeDocument/2006/relationships/customXml" Target="../customXml/item161.xml"/><Relationship Id="rId253" Type="http://schemas.openxmlformats.org/officeDocument/2006/relationships/customXml" Target="../customXml/item182.xml"/><Relationship Id="rId274" Type="http://schemas.openxmlformats.org/officeDocument/2006/relationships/customXml" Target="../customXml/item203.xml"/><Relationship Id="rId295" Type="http://schemas.openxmlformats.org/officeDocument/2006/relationships/customXml" Target="../customXml/item224.xml"/><Relationship Id="rId27" Type="http://schemas.openxmlformats.org/officeDocument/2006/relationships/pivotCacheDefinition" Target="pivotCache/pivotCacheDefinition5.xml"/><Relationship Id="rId48" Type="http://schemas.openxmlformats.org/officeDocument/2006/relationships/pivotCacheDefinition" Target="pivotCache/pivotCacheDefinition26.xml"/><Relationship Id="rId69" Type="http://schemas.openxmlformats.org/officeDocument/2006/relationships/sheetMetadata" Target="metadata.xml"/><Relationship Id="rId113" Type="http://schemas.openxmlformats.org/officeDocument/2006/relationships/customXml" Target="../customXml/item42.xml"/><Relationship Id="rId134" Type="http://schemas.openxmlformats.org/officeDocument/2006/relationships/customXml" Target="../customXml/item63.xml"/><Relationship Id="rId80" Type="http://schemas.openxmlformats.org/officeDocument/2006/relationships/customXml" Target="../customXml/item9.xml"/><Relationship Id="rId155" Type="http://schemas.openxmlformats.org/officeDocument/2006/relationships/customXml" Target="../customXml/item84.xml"/><Relationship Id="rId176" Type="http://schemas.openxmlformats.org/officeDocument/2006/relationships/customXml" Target="../customXml/item105.xml"/><Relationship Id="rId197" Type="http://schemas.openxmlformats.org/officeDocument/2006/relationships/customXml" Target="../customXml/item126.xml"/><Relationship Id="rId201" Type="http://schemas.openxmlformats.org/officeDocument/2006/relationships/customXml" Target="../customXml/item130.xml"/><Relationship Id="rId222" Type="http://schemas.openxmlformats.org/officeDocument/2006/relationships/customXml" Target="../customXml/item151.xml"/><Relationship Id="rId243" Type="http://schemas.openxmlformats.org/officeDocument/2006/relationships/customXml" Target="../customXml/item172.xml"/><Relationship Id="rId264" Type="http://schemas.openxmlformats.org/officeDocument/2006/relationships/customXml" Target="../customXml/item193.xml"/><Relationship Id="rId285" Type="http://schemas.openxmlformats.org/officeDocument/2006/relationships/customXml" Target="../customXml/item214.xml"/><Relationship Id="rId17" Type="http://schemas.openxmlformats.org/officeDocument/2006/relationships/worksheet" Target="worksheets/sheet17.xml"/><Relationship Id="rId38" Type="http://schemas.openxmlformats.org/officeDocument/2006/relationships/pivotCacheDefinition" Target="pivotCache/pivotCacheDefinition16.xml"/><Relationship Id="rId59" Type="http://schemas.microsoft.com/office/2007/relationships/slicerCache" Target="slicerCaches/slicerCache5.xml"/><Relationship Id="rId103" Type="http://schemas.openxmlformats.org/officeDocument/2006/relationships/customXml" Target="../customXml/item32.xml"/><Relationship Id="rId124" Type="http://schemas.openxmlformats.org/officeDocument/2006/relationships/customXml" Target="../customXml/item53.xml"/><Relationship Id="rId70" Type="http://schemas.openxmlformats.org/officeDocument/2006/relationships/powerPivotData" Target="model/item.data"/><Relationship Id="rId91" Type="http://schemas.openxmlformats.org/officeDocument/2006/relationships/customXml" Target="../customXml/item20.xml"/><Relationship Id="rId145" Type="http://schemas.openxmlformats.org/officeDocument/2006/relationships/customXml" Target="../customXml/item74.xml"/><Relationship Id="rId166" Type="http://schemas.openxmlformats.org/officeDocument/2006/relationships/customXml" Target="../customXml/item95.xml"/><Relationship Id="rId187" Type="http://schemas.openxmlformats.org/officeDocument/2006/relationships/customXml" Target="../customXml/item116.xml"/><Relationship Id="rId1" Type="http://schemas.openxmlformats.org/officeDocument/2006/relationships/worksheet" Target="worksheets/sheet1.xml"/><Relationship Id="rId212" Type="http://schemas.openxmlformats.org/officeDocument/2006/relationships/customXml" Target="../customXml/item141.xml"/><Relationship Id="rId233" Type="http://schemas.openxmlformats.org/officeDocument/2006/relationships/customXml" Target="../customXml/item162.xml"/><Relationship Id="rId254" Type="http://schemas.openxmlformats.org/officeDocument/2006/relationships/customXml" Target="../customXml/item183.xml"/><Relationship Id="rId28" Type="http://schemas.openxmlformats.org/officeDocument/2006/relationships/pivotCacheDefinition" Target="pivotCache/pivotCacheDefinition6.xml"/><Relationship Id="rId49" Type="http://schemas.openxmlformats.org/officeDocument/2006/relationships/pivotCacheDefinition" Target="pivotCache/pivotCacheDefinition27.xml"/><Relationship Id="rId114" Type="http://schemas.openxmlformats.org/officeDocument/2006/relationships/customXml" Target="../customXml/item43.xml"/><Relationship Id="rId275" Type="http://schemas.openxmlformats.org/officeDocument/2006/relationships/customXml" Target="../customXml/item204.xml"/><Relationship Id="rId296" Type="http://schemas.openxmlformats.org/officeDocument/2006/relationships/customXml" Target="../customXml/item225.xml"/><Relationship Id="rId300" Type="http://schemas.openxmlformats.org/officeDocument/2006/relationships/customXml" Target="../customXml/item229.xml"/><Relationship Id="rId60" Type="http://schemas.microsoft.com/office/2007/relationships/slicerCache" Target="slicerCaches/slicerCache6.xml"/><Relationship Id="rId81" Type="http://schemas.openxmlformats.org/officeDocument/2006/relationships/customXml" Target="../customXml/item10.xml"/><Relationship Id="rId135" Type="http://schemas.openxmlformats.org/officeDocument/2006/relationships/customXml" Target="../customXml/item64.xml"/><Relationship Id="rId156" Type="http://schemas.openxmlformats.org/officeDocument/2006/relationships/customXml" Target="../customXml/item85.xml"/><Relationship Id="rId177" Type="http://schemas.openxmlformats.org/officeDocument/2006/relationships/customXml" Target="../customXml/item106.xml"/><Relationship Id="rId198" Type="http://schemas.openxmlformats.org/officeDocument/2006/relationships/customXml" Target="../customXml/item127.xml"/><Relationship Id="rId202" Type="http://schemas.openxmlformats.org/officeDocument/2006/relationships/customXml" Target="../customXml/item131.xml"/><Relationship Id="rId223" Type="http://schemas.openxmlformats.org/officeDocument/2006/relationships/customXml" Target="../customXml/item152.xml"/><Relationship Id="rId244" Type="http://schemas.openxmlformats.org/officeDocument/2006/relationships/customXml" Target="../customXml/item173.xml"/><Relationship Id="rId18" Type="http://schemas.openxmlformats.org/officeDocument/2006/relationships/worksheet" Target="worksheets/sheet18.xml"/><Relationship Id="rId39" Type="http://schemas.openxmlformats.org/officeDocument/2006/relationships/pivotCacheDefinition" Target="pivotCache/pivotCacheDefinition17.xml"/><Relationship Id="rId265" Type="http://schemas.openxmlformats.org/officeDocument/2006/relationships/customXml" Target="../customXml/item194.xml"/><Relationship Id="rId286" Type="http://schemas.openxmlformats.org/officeDocument/2006/relationships/customXml" Target="../customXml/item215.xml"/><Relationship Id="rId50" Type="http://schemas.openxmlformats.org/officeDocument/2006/relationships/pivotCacheDefinition" Target="pivotCache/pivotCacheDefinition28.xml"/><Relationship Id="rId104" Type="http://schemas.openxmlformats.org/officeDocument/2006/relationships/customXml" Target="../customXml/item33.xml"/><Relationship Id="rId125" Type="http://schemas.openxmlformats.org/officeDocument/2006/relationships/customXml" Target="../customXml/item54.xml"/><Relationship Id="rId146" Type="http://schemas.openxmlformats.org/officeDocument/2006/relationships/customXml" Target="../customXml/item75.xml"/><Relationship Id="rId167" Type="http://schemas.openxmlformats.org/officeDocument/2006/relationships/customXml" Target="../customXml/item96.xml"/><Relationship Id="rId188" Type="http://schemas.openxmlformats.org/officeDocument/2006/relationships/customXml" Target="../customXml/item117.xml"/><Relationship Id="rId71" Type="http://schemas.openxmlformats.org/officeDocument/2006/relationships/calcChain" Target="calcChain.xml"/><Relationship Id="rId92" Type="http://schemas.openxmlformats.org/officeDocument/2006/relationships/customXml" Target="../customXml/item21.xml"/><Relationship Id="rId213" Type="http://schemas.openxmlformats.org/officeDocument/2006/relationships/customXml" Target="../customXml/item142.xml"/><Relationship Id="rId234" Type="http://schemas.openxmlformats.org/officeDocument/2006/relationships/customXml" Target="../customXml/item163.xml"/><Relationship Id="rId2" Type="http://schemas.openxmlformats.org/officeDocument/2006/relationships/worksheet" Target="worksheets/sheet2.xml"/><Relationship Id="rId29" Type="http://schemas.openxmlformats.org/officeDocument/2006/relationships/pivotCacheDefinition" Target="pivotCache/pivotCacheDefinition7.xml"/><Relationship Id="rId255" Type="http://schemas.openxmlformats.org/officeDocument/2006/relationships/customXml" Target="../customXml/item184.xml"/><Relationship Id="rId276" Type="http://schemas.openxmlformats.org/officeDocument/2006/relationships/customXml" Target="../customXml/item205.xml"/><Relationship Id="rId297" Type="http://schemas.openxmlformats.org/officeDocument/2006/relationships/customXml" Target="../customXml/item226.xml"/><Relationship Id="rId40" Type="http://schemas.openxmlformats.org/officeDocument/2006/relationships/pivotCacheDefinition" Target="pivotCache/pivotCacheDefinition18.xml"/><Relationship Id="rId115" Type="http://schemas.openxmlformats.org/officeDocument/2006/relationships/customXml" Target="../customXml/item44.xml"/><Relationship Id="rId136" Type="http://schemas.openxmlformats.org/officeDocument/2006/relationships/customXml" Target="../customXml/item65.xml"/><Relationship Id="rId157" Type="http://schemas.openxmlformats.org/officeDocument/2006/relationships/customXml" Target="../customXml/item86.xml"/><Relationship Id="rId178" Type="http://schemas.openxmlformats.org/officeDocument/2006/relationships/customXml" Target="../customXml/item107.xml"/><Relationship Id="rId301" Type="http://schemas.openxmlformats.org/officeDocument/2006/relationships/customXml" Target="../customXml/item230.xml"/><Relationship Id="rId61" Type="http://schemas.microsoft.com/office/2007/relationships/slicerCache" Target="slicerCaches/slicerCache7.xml"/><Relationship Id="rId82" Type="http://schemas.openxmlformats.org/officeDocument/2006/relationships/customXml" Target="../customXml/item11.xml"/><Relationship Id="rId199" Type="http://schemas.openxmlformats.org/officeDocument/2006/relationships/customXml" Target="../customXml/item128.xml"/><Relationship Id="rId203" Type="http://schemas.openxmlformats.org/officeDocument/2006/relationships/customXml" Target="../customXml/item132.xml"/><Relationship Id="rId19" Type="http://schemas.openxmlformats.org/officeDocument/2006/relationships/worksheet" Target="worksheets/sheet19.xml"/><Relationship Id="rId224" Type="http://schemas.openxmlformats.org/officeDocument/2006/relationships/customXml" Target="../customXml/item153.xml"/><Relationship Id="rId245" Type="http://schemas.openxmlformats.org/officeDocument/2006/relationships/customXml" Target="../customXml/item174.xml"/><Relationship Id="rId266" Type="http://schemas.openxmlformats.org/officeDocument/2006/relationships/customXml" Target="../customXml/item195.xml"/><Relationship Id="rId287" Type="http://schemas.openxmlformats.org/officeDocument/2006/relationships/customXml" Target="../customXml/item216.xml"/><Relationship Id="rId30" Type="http://schemas.openxmlformats.org/officeDocument/2006/relationships/pivotCacheDefinition" Target="pivotCache/pivotCacheDefinition8.xml"/><Relationship Id="rId105" Type="http://schemas.openxmlformats.org/officeDocument/2006/relationships/customXml" Target="../customXml/item34.xml"/><Relationship Id="rId126" Type="http://schemas.openxmlformats.org/officeDocument/2006/relationships/customXml" Target="../customXml/item55.xml"/><Relationship Id="rId147" Type="http://schemas.openxmlformats.org/officeDocument/2006/relationships/customXml" Target="../customXml/item76.xml"/><Relationship Id="rId168" Type="http://schemas.openxmlformats.org/officeDocument/2006/relationships/customXml" Target="../customXml/item97.xml"/><Relationship Id="rId51" Type="http://schemas.openxmlformats.org/officeDocument/2006/relationships/pivotCacheDefinition" Target="pivotCache/pivotCacheDefinition29.xml"/><Relationship Id="rId72" Type="http://schemas.openxmlformats.org/officeDocument/2006/relationships/customXml" Target="../customXml/item1.xml"/><Relationship Id="rId93" Type="http://schemas.openxmlformats.org/officeDocument/2006/relationships/customXml" Target="../customXml/item22.xml"/><Relationship Id="rId189" Type="http://schemas.openxmlformats.org/officeDocument/2006/relationships/customXml" Target="../customXml/item118.xml"/><Relationship Id="rId3" Type="http://schemas.openxmlformats.org/officeDocument/2006/relationships/worksheet" Target="worksheets/sheet3.xml"/><Relationship Id="rId214" Type="http://schemas.openxmlformats.org/officeDocument/2006/relationships/customXml" Target="../customXml/item143.xml"/><Relationship Id="rId235" Type="http://schemas.openxmlformats.org/officeDocument/2006/relationships/customXml" Target="../customXml/item164.xml"/><Relationship Id="rId256" Type="http://schemas.openxmlformats.org/officeDocument/2006/relationships/customXml" Target="../customXml/item185.xml"/><Relationship Id="rId277" Type="http://schemas.openxmlformats.org/officeDocument/2006/relationships/customXml" Target="../customXml/item206.xml"/><Relationship Id="rId298" Type="http://schemas.openxmlformats.org/officeDocument/2006/relationships/customXml" Target="../customXml/item227.xml"/><Relationship Id="rId116" Type="http://schemas.openxmlformats.org/officeDocument/2006/relationships/customXml" Target="../customXml/item45.xml"/><Relationship Id="rId137" Type="http://schemas.openxmlformats.org/officeDocument/2006/relationships/customXml" Target="../customXml/item66.xml"/><Relationship Id="rId158" Type="http://schemas.openxmlformats.org/officeDocument/2006/relationships/customXml" Target="../customXml/item87.xml"/><Relationship Id="rId302" Type="http://schemas.openxmlformats.org/officeDocument/2006/relationships/customXml" Target="../customXml/item231.xml"/><Relationship Id="rId20" Type="http://schemas.openxmlformats.org/officeDocument/2006/relationships/worksheet" Target="worksheets/sheet20.xml"/><Relationship Id="rId41" Type="http://schemas.openxmlformats.org/officeDocument/2006/relationships/pivotCacheDefinition" Target="pivotCache/pivotCacheDefinition19.xml"/><Relationship Id="rId62" Type="http://schemas.microsoft.com/office/2007/relationships/slicerCache" Target="slicerCaches/slicerCache8.xml"/><Relationship Id="rId83" Type="http://schemas.openxmlformats.org/officeDocument/2006/relationships/customXml" Target="../customXml/item12.xml"/><Relationship Id="rId179" Type="http://schemas.openxmlformats.org/officeDocument/2006/relationships/customXml" Target="../customXml/item108.xml"/><Relationship Id="rId190" Type="http://schemas.openxmlformats.org/officeDocument/2006/relationships/customXml" Target="../customXml/item119.xml"/><Relationship Id="rId204" Type="http://schemas.openxmlformats.org/officeDocument/2006/relationships/customXml" Target="../customXml/item133.xml"/><Relationship Id="rId225" Type="http://schemas.openxmlformats.org/officeDocument/2006/relationships/customXml" Target="../customXml/item154.xml"/><Relationship Id="rId246" Type="http://schemas.openxmlformats.org/officeDocument/2006/relationships/customXml" Target="../customXml/item175.xml"/><Relationship Id="rId267" Type="http://schemas.openxmlformats.org/officeDocument/2006/relationships/customXml" Target="../customXml/item196.xml"/><Relationship Id="rId288" Type="http://schemas.openxmlformats.org/officeDocument/2006/relationships/customXml" Target="../customXml/item217.xml"/><Relationship Id="rId106" Type="http://schemas.openxmlformats.org/officeDocument/2006/relationships/customXml" Target="../customXml/item35.xml"/><Relationship Id="rId127" Type="http://schemas.openxmlformats.org/officeDocument/2006/relationships/customXml" Target="../customXml/item56.xml"/><Relationship Id="rId10" Type="http://schemas.openxmlformats.org/officeDocument/2006/relationships/worksheet" Target="worksheets/sheet10.xml"/><Relationship Id="rId31" Type="http://schemas.openxmlformats.org/officeDocument/2006/relationships/pivotCacheDefinition" Target="pivotCache/pivotCacheDefinition9.xml"/><Relationship Id="rId52" Type="http://schemas.openxmlformats.org/officeDocument/2006/relationships/pivotCacheDefinition" Target="pivotCache/pivotCacheDefinition30.xml"/><Relationship Id="rId73" Type="http://schemas.openxmlformats.org/officeDocument/2006/relationships/customXml" Target="../customXml/item2.xml"/><Relationship Id="rId94" Type="http://schemas.openxmlformats.org/officeDocument/2006/relationships/customXml" Target="../customXml/item23.xml"/><Relationship Id="rId148" Type="http://schemas.openxmlformats.org/officeDocument/2006/relationships/customXml" Target="../customXml/item77.xml"/><Relationship Id="rId169" Type="http://schemas.openxmlformats.org/officeDocument/2006/relationships/customXml" Target="../customXml/item98.xml"/><Relationship Id="rId4" Type="http://schemas.openxmlformats.org/officeDocument/2006/relationships/worksheet" Target="worksheets/sheet4.xml"/><Relationship Id="rId180" Type="http://schemas.openxmlformats.org/officeDocument/2006/relationships/customXml" Target="../customXml/item109.xml"/><Relationship Id="rId215" Type="http://schemas.openxmlformats.org/officeDocument/2006/relationships/customXml" Target="../customXml/item144.xml"/><Relationship Id="rId236" Type="http://schemas.openxmlformats.org/officeDocument/2006/relationships/customXml" Target="../customXml/item165.xml"/><Relationship Id="rId257" Type="http://schemas.openxmlformats.org/officeDocument/2006/relationships/customXml" Target="../customXml/item186.xml"/><Relationship Id="rId278" Type="http://schemas.openxmlformats.org/officeDocument/2006/relationships/customXml" Target="../customXml/item207.xml"/><Relationship Id="rId303" Type="http://schemas.openxmlformats.org/officeDocument/2006/relationships/customXml" Target="../customXml/item232.xml"/><Relationship Id="rId42" Type="http://schemas.openxmlformats.org/officeDocument/2006/relationships/pivotCacheDefinition" Target="pivotCache/pivotCacheDefinition20.xml"/><Relationship Id="rId84" Type="http://schemas.openxmlformats.org/officeDocument/2006/relationships/customXml" Target="../customXml/item13.xml"/><Relationship Id="rId138" Type="http://schemas.openxmlformats.org/officeDocument/2006/relationships/customXml" Target="../customXml/item67.xml"/><Relationship Id="rId191" Type="http://schemas.openxmlformats.org/officeDocument/2006/relationships/customXml" Target="../customXml/item120.xml"/><Relationship Id="rId205" Type="http://schemas.openxmlformats.org/officeDocument/2006/relationships/customXml" Target="../customXml/item134.xml"/><Relationship Id="rId247" Type="http://schemas.openxmlformats.org/officeDocument/2006/relationships/customXml" Target="../customXml/item176.xml"/><Relationship Id="rId107" Type="http://schemas.openxmlformats.org/officeDocument/2006/relationships/customXml" Target="../customXml/item36.xml"/><Relationship Id="rId289" Type="http://schemas.openxmlformats.org/officeDocument/2006/relationships/customXml" Target="../customXml/item218.xml"/><Relationship Id="rId11" Type="http://schemas.openxmlformats.org/officeDocument/2006/relationships/worksheet" Target="worksheets/sheet11.xml"/><Relationship Id="rId53" Type="http://schemas.openxmlformats.org/officeDocument/2006/relationships/pivotCacheDefinition" Target="pivotCache/pivotCacheDefinition31.xml"/><Relationship Id="rId149" Type="http://schemas.openxmlformats.org/officeDocument/2006/relationships/customXml" Target="../customXml/item78.xml"/><Relationship Id="rId95" Type="http://schemas.openxmlformats.org/officeDocument/2006/relationships/customXml" Target="../customXml/item24.xml"/><Relationship Id="rId160" Type="http://schemas.openxmlformats.org/officeDocument/2006/relationships/customXml" Target="../customXml/item89.xml"/><Relationship Id="rId216" Type="http://schemas.openxmlformats.org/officeDocument/2006/relationships/customXml" Target="../customXml/item145.xml"/><Relationship Id="rId258" Type="http://schemas.openxmlformats.org/officeDocument/2006/relationships/customXml" Target="../customXml/item187.xml"/><Relationship Id="rId22" Type="http://schemas.openxmlformats.org/officeDocument/2006/relationships/worksheet" Target="worksheets/sheet22.xml"/><Relationship Id="rId64" Type="http://schemas.microsoft.com/office/2007/relationships/slicerCache" Target="slicerCaches/slicerCache10.xml"/><Relationship Id="rId118" Type="http://schemas.openxmlformats.org/officeDocument/2006/relationships/customXml" Target="../customXml/item47.xml"/><Relationship Id="rId171" Type="http://schemas.openxmlformats.org/officeDocument/2006/relationships/customXml" Target="../customXml/item100.xml"/><Relationship Id="rId227" Type="http://schemas.openxmlformats.org/officeDocument/2006/relationships/customXml" Target="../customXml/item156.xml"/><Relationship Id="rId269" Type="http://schemas.openxmlformats.org/officeDocument/2006/relationships/customXml" Target="../customXml/item198.xml"/><Relationship Id="rId33" Type="http://schemas.openxmlformats.org/officeDocument/2006/relationships/pivotCacheDefinition" Target="pivotCache/pivotCacheDefinition11.xml"/><Relationship Id="rId129" Type="http://schemas.openxmlformats.org/officeDocument/2006/relationships/customXml" Target="../customXml/item58.xml"/><Relationship Id="rId280" Type="http://schemas.openxmlformats.org/officeDocument/2006/relationships/customXml" Target="../customXml/item209.xml"/><Relationship Id="rId75" Type="http://schemas.openxmlformats.org/officeDocument/2006/relationships/customXml" Target="../customXml/item4.xml"/><Relationship Id="rId140" Type="http://schemas.openxmlformats.org/officeDocument/2006/relationships/customXml" Target="../customXml/item69.xml"/><Relationship Id="rId182" Type="http://schemas.openxmlformats.org/officeDocument/2006/relationships/customXml" Target="../customXml/item111.xml"/><Relationship Id="rId6" Type="http://schemas.openxmlformats.org/officeDocument/2006/relationships/worksheet" Target="worksheets/sheet6.xml"/><Relationship Id="rId238" Type="http://schemas.openxmlformats.org/officeDocument/2006/relationships/customXml" Target="../customXml/item16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89388</xdr:rowOff>
    </xdr:from>
    <xdr:to>
      <xdr:col>14</xdr:col>
      <xdr:colOff>514350</xdr:colOff>
      <xdr:row>14</xdr:row>
      <xdr:rowOff>89388</xdr:rowOff>
    </xdr:to>
    <mc:AlternateContent xmlns:mc="http://schemas.openxmlformats.org/markup-compatibility/2006">
      <mc:Choice xmlns:a14="http://schemas.microsoft.com/office/drawing/2010/main" Requires="a14">
        <xdr:graphicFrame macro="">
          <xdr:nvGraphicFramePr>
            <xdr:cNvPr id="2" name="Year | Month 4">
              <a:extLst>
                <a:ext uri="{FF2B5EF4-FFF2-40B4-BE49-F238E27FC236}">
                  <a16:creationId xmlns:a16="http://schemas.microsoft.com/office/drawing/2014/main" id="{F2C0BDD2-8CA0-471F-8EF0-967126CC6A6F}"/>
                </a:ext>
              </a:extLst>
            </xdr:cNvPr>
            <xdr:cNvGraphicFramePr/>
          </xdr:nvGraphicFramePr>
          <xdr:xfrm>
            <a:off x="0" y="0"/>
            <a:ext cx="0" cy="0"/>
          </xdr:xfrm>
          <a:graphic>
            <a:graphicData uri="http://schemas.microsoft.com/office/drawing/2010/slicer">
              <sle:slicer xmlns:sle="http://schemas.microsoft.com/office/drawing/2010/slicer" name="Year | Month 4"/>
            </a:graphicData>
          </a:graphic>
        </xdr:graphicFrame>
      </mc:Choice>
      <mc:Fallback>
        <xdr:sp macro="" textlink="">
          <xdr:nvSpPr>
            <xdr:cNvPr id="0" name=""/>
            <xdr:cNvSpPr>
              <a:spLocks noTextEdit="1"/>
            </xdr:cNvSpPr>
          </xdr:nvSpPr>
          <xdr:spPr>
            <a:xfrm>
              <a:off x="0" y="89388"/>
              <a:ext cx="90487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466724</xdr:colOff>
      <xdr:row>0</xdr:row>
      <xdr:rowOff>89388</xdr:rowOff>
    </xdr:from>
    <xdr:to>
      <xdr:col>29</xdr:col>
      <xdr:colOff>375284</xdr:colOff>
      <xdr:row>14</xdr:row>
      <xdr:rowOff>89388</xdr:rowOff>
    </xdr:to>
    <mc:AlternateContent xmlns:mc="http://schemas.openxmlformats.org/markup-compatibility/2006">
      <mc:Choice xmlns:a14="http://schemas.microsoft.com/office/drawing/2010/main" Requires="a14">
        <xdr:graphicFrame macro="">
          <xdr:nvGraphicFramePr>
            <xdr:cNvPr id="3" name="Year | Month 5">
              <a:extLst>
                <a:ext uri="{FF2B5EF4-FFF2-40B4-BE49-F238E27FC236}">
                  <a16:creationId xmlns:a16="http://schemas.microsoft.com/office/drawing/2014/main" id="{FCF272C9-25B2-4167-B99C-B19C82B251EF}"/>
                </a:ext>
              </a:extLst>
            </xdr:cNvPr>
            <xdr:cNvGraphicFramePr/>
          </xdr:nvGraphicFramePr>
          <xdr:xfrm>
            <a:off x="0" y="0"/>
            <a:ext cx="0" cy="0"/>
          </xdr:xfrm>
          <a:graphic>
            <a:graphicData uri="http://schemas.microsoft.com/office/drawing/2010/slicer">
              <sle:slicer xmlns:sle="http://schemas.microsoft.com/office/drawing/2010/slicer" name="Year | Month 5"/>
            </a:graphicData>
          </a:graphic>
        </xdr:graphicFrame>
      </mc:Choice>
      <mc:Fallback>
        <xdr:sp macro="" textlink="">
          <xdr:nvSpPr>
            <xdr:cNvPr id="0" name=""/>
            <xdr:cNvSpPr>
              <a:spLocks noTextEdit="1"/>
            </xdr:cNvSpPr>
          </xdr:nvSpPr>
          <xdr:spPr>
            <a:xfrm>
              <a:off x="9001124" y="89388"/>
              <a:ext cx="905256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14</xdr:col>
      <xdr:colOff>590550</xdr:colOff>
      <xdr:row>14</xdr:row>
      <xdr:rowOff>19050</xdr:rowOff>
    </xdr:to>
    <mc:AlternateContent xmlns:mc="http://schemas.openxmlformats.org/markup-compatibility/2006" xmlns:a14="http://schemas.microsoft.com/office/drawing/2010/main">
      <mc:Choice Requires="a14">
        <xdr:graphicFrame macro="">
          <xdr:nvGraphicFramePr>
            <xdr:cNvPr id="2" name="Year | Month 6">
              <a:extLst>
                <a:ext uri="{FF2B5EF4-FFF2-40B4-BE49-F238E27FC236}">
                  <a16:creationId xmlns:a16="http://schemas.microsoft.com/office/drawing/2014/main" id="{ECB28186-78E6-4E7D-A851-359B010B4AB6}"/>
                </a:ext>
              </a:extLst>
            </xdr:cNvPr>
            <xdr:cNvGraphicFramePr/>
          </xdr:nvGraphicFramePr>
          <xdr:xfrm>
            <a:off x="0" y="0"/>
            <a:ext cx="0" cy="0"/>
          </xdr:xfrm>
          <a:graphic>
            <a:graphicData uri="http://schemas.microsoft.com/office/drawing/2010/slicer">
              <sle:slicer xmlns:sle="http://schemas.microsoft.com/office/drawing/2010/slicer" name="Year | Month 6"/>
            </a:graphicData>
          </a:graphic>
        </xdr:graphicFrame>
      </mc:Choice>
      <mc:Fallback xmlns="">
        <xdr:sp macro="" textlink="">
          <xdr:nvSpPr>
            <xdr:cNvPr id="0" name=""/>
            <xdr:cNvSpPr>
              <a:spLocks noTextEdit="1"/>
            </xdr:cNvSpPr>
          </xdr:nvSpPr>
          <xdr:spPr>
            <a:xfrm>
              <a:off x="0" y="209550"/>
              <a:ext cx="91249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581025</xdr:colOff>
      <xdr:row>0</xdr:row>
      <xdr:rowOff>19050</xdr:rowOff>
    </xdr:from>
    <xdr:to>
      <xdr:col>29</xdr:col>
      <xdr:colOff>571499</xdr:colOff>
      <xdr:row>14</xdr:row>
      <xdr:rowOff>19050</xdr:rowOff>
    </xdr:to>
    <mc:AlternateContent xmlns:mc="http://schemas.openxmlformats.org/markup-compatibility/2006" xmlns:a14="http://schemas.microsoft.com/office/drawing/2010/main">
      <mc:Choice Requires="a14">
        <xdr:graphicFrame macro="">
          <xdr:nvGraphicFramePr>
            <xdr:cNvPr id="3" name="Year | Month 7">
              <a:extLst>
                <a:ext uri="{FF2B5EF4-FFF2-40B4-BE49-F238E27FC236}">
                  <a16:creationId xmlns:a16="http://schemas.microsoft.com/office/drawing/2014/main" id="{34D7DADB-B1CD-4622-93EA-563D1EBEA519}"/>
                </a:ext>
              </a:extLst>
            </xdr:cNvPr>
            <xdr:cNvGraphicFramePr/>
          </xdr:nvGraphicFramePr>
          <xdr:xfrm>
            <a:off x="0" y="0"/>
            <a:ext cx="0" cy="0"/>
          </xdr:xfrm>
          <a:graphic>
            <a:graphicData uri="http://schemas.microsoft.com/office/drawing/2010/slicer">
              <sle:slicer xmlns:sle="http://schemas.microsoft.com/office/drawing/2010/slicer" name="Year | Month 7"/>
            </a:graphicData>
          </a:graphic>
        </xdr:graphicFrame>
      </mc:Choice>
      <mc:Fallback xmlns="">
        <xdr:sp macro="" textlink="">
          <xdr:nvSpPr>
            <xdr:cNvPr id="0" name=""/>
            <xdr:cNvSpPr>
              <a:spLocks noTextEdit="1"/>
            </xdr:cNvSpPr>
          </xdr:nvSpPr>
          <xdr:spPr>
            <a:xfrm>
              <a:off x="9115425" y="209550"/>
              <a:ext cx="913447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104775</xdr:rowOff>
    </xdr:from>
    <xdr:to>
      <xdr:col>3</xdr:col>
      <xdr:colOff>0</xdr:colOff>
      <xdr:row>14</xdr:row>
      <xdr:rowOff>104775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20F161D-34B0-4BCB-A117-119B4C9708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04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0</xdr:row>
      <xdr:rowOff>123826</xdr:rowOff>
    </xdr:from>
    <xdr:to>
      <xdr:col>11</xdr:col>
      <xdr:colOff>304801</xdr:colOff>
      <xdr:row>6</xdr:row>
      <xdr:rowOff>104776</xdr:rowOff>
    </xdr:to>
    <mc:AlternateContent xmlns:mc="http://schemas.openxmlformats.org/markup-compatibility/2006" xmlns:a14="http://schemas.microsoft.com/office/drawing/2010/main">
      <mc:Choice Requires="a14">
        <xdr:graphicFrame macro="">
          <xdr:nvGraphicFramePr>
            <xdr:cNvPr id="3" name="Kỳ">
              <a:extLst>
                <a:ext uri="{FF2B5EF4-FFF2-40B4-BE49-F238E27FC236}">
                  <a16:creationId xmlns:a16="http://schemas.microsoft.com/office/drawing/2014/main" id="{E81270E2-91B4-464F-BE8E-8223865B96C4}"/>
                </a:ext>
              </a:extLst>
            </xdr:cNvPr>
            <xdr:cNvGraphicFramePr/>
          </xdr:nvGraphicFramePr>
          <xdr:xfrm>
            <a:off x="0" y="0"/>
            <a:ext cx="0" cy="0"/>
          </xdr:xfrm>
          <a:graphic>
            <a:graphicData uri="http://schemas.microsoft.com/office/drawing/2010/slicer">
              <sle:slicer xmlns:sle="http://schemas.microsoft.com/office/drawing/2010/slicer" name="Kỳ"/>
            </a:graphicData>
          </a:graphic>
        </xdr:graphicFrame>
      </mc:Choice>
      <mc:Fallback xmlns="">
        <xdr:sp macro="" textlink="">
          <xdr:nvSpPr>
            <xdr:cNvPr id="0" name=""/>
            <xdr:cNvSpPr>
              <a:spLocks noTextEdit="1"/>
            </xdr:cNvSpPr>
          </xdr:nvSpPr>
          <xdr:spPr>
            <a:xfrm>
              <a:off x="1914525" y="123825"/>
              <a:ext cx="5095876"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514350</xdr:colOff>
      <xdr:row>14</xdr:row>
      <xdr:rowOff>0</xdr:rowOff>
    </xdr:to>
    <mc:AlternateContent xmlns:mc="http://schemas.openxmlformats.org/markup-compatibility/2006" xmlns:a14="http://schemas.microsoft.com/office/drawing/2010/main">
      <mc:Choice Requires="a14">
        <xdr:graphicFrame macro="">
          <xdr:nvGraphicFramePr>
            <xdr:cNvPr id="2" name="Year | Month">
              <a:extLst>
                <a:ext uri="{FF2B5EF4-FFF2-40B4-BE49-F238E27FC236}">
                  <a16:creationId xmlns:a16="http://schemas.microsoft.com/office/drawing/2014/main" id="{196A8A91-41C2-4EB5-A2A6-1E39734BBA0A}"/>
                </a:ext>
              </a:extLst>
            </xdr:cNvPr>
            <xdr:cNvGraphicFramePr/>
          </xdr:nvGraphicFramePr>
          <xdr:xfrm>
            <a:off x="0" y="0"/>
            <a:ext cx="0" cy="0"/>
          </xdr:xfrm>
          <a:graphic>
            <a:graphicData uri="http://schemas.microsoft.com/office/drawing/2010/slicer">
              <sle:slicer xmlns:sle="http://schemas.microsoft.com/office/drawing/2010/slicer" name="Year | Month"/>
            </a:graphicData>
          </a:graphic>
        </xdr:graphicFrame>
      </mc:Choice>
      <mc:Fallback xmlns="">
        <xdr:sp macro="" textlink="">
          <xdr:nvSpPr>
            <xdr:cNvPr id="0" name=""/>
            <xdr:cNvSpPr>
              <a:spLocks noTextEdit="1"/>
            </xdr:cNvSpPr>
          </xdr:nvSpPr>
          <xdr:spPr>
            <a:xfrm>
              <a:off x="0" y="0"/>
              <a:ext cx="90487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352425</xdr:colOff>
      <xdr:row>0</xdr:row>
      <xdr:rowOff>0</xdr:rowOff>
    </xdr:from>
    <xdr:to>
      <xdr:col>29</xdr:col>
      <xdr:colOff>295275</xdr:colOff>
      <xdr:row>14</xdr:row>
      <xdr:rowOff>0</xdr:rowOff>
    </xdr:to>
    <mc:AlternateContent xmlns:mc="http://schemas.openxmlformats.org/markup-compatibility/2006" xmlns:a14="http://schemas.microsoft.com/office/drawing/2010/main">
      <mc:Choice Requires="a14">
        <xdr:graphicFrame macro="">
          <xdr:nvGraphicFramePr>
            <xdr:cNvPr id="3" name="Year | Month 1">
              <a:extLst>
                <a:ext uri="{FF2B5EF4-FFF2-40B4-BE49-F238E27FC236}">
                  <a16:creationId xmlns:a16="http://schemas.microsoft.com/office/drawing/2014/main" id="{F2EEEFE5-121A-479B-8870-B353E29EAE4E}"/>
                </a:ext>
              </a:extLst>
            </xdr:cNvPr>
            <xdr:cNvGraphicFramePr/>
          </xdr:nvGraphicFramePr>
          <xdr:xfrm>
            <a:off x="0" y="0"/>
            <a:ext cx="0" cy="0"/>
          </xdr:xfrm>
          <a:graphic>
            <a:graphicData uri="http://schemas.microsoft.com/office/drawing/2010/slicer">
              <sle:slicer xmlns:sle="http://schemas.microsoft.com/office/drawing/2010/slicer" name="Year | Month 1"/>
            </a:graphicData>
          </a:graphic>
        </xdr:graphicFrame>
      </mc:Choice>
      <mc:Fallback xmlns="">
        <xdr:sp macro="" textlink="">
          <xdr:nvSpPr>
            <xdr:cNvPr id="0" name=""/>
            <xdr:cNvSpPr>
              <a:spLocks noTextEdit="1"/>
            </xdr:cNvSpPr>
          </xdr:nvSpPr>
          <xdr:spPr>
            <a:xfrm>
              <a:off x="8886825" y="0"/>
              <a:ext cx="90868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14</xdr:col>
      <xdr:colOff>548640</xdr:colOff>
      <xdr:row>14</xdr:row>
      <xdr:rowOff>19050</xdr:rowOff>
    </xdr:to>
    <mc:AlternateContent xmlns:mc="http://schemas.openxmlformats.org/markup-compatibility/2006" xmlns:a14="http://schemas.microsoft.com/office/drawing/2010/main">
      <mc:Choice Requires="a14">
        <xdr:graphicFrame macro="">
          <xdr:nvGraphicFramePr>
            <xdr:cNvPr id="2" name="Year | Month 2">
              <a:extLst>
                <a:ext uri="{FF2B5EF4-FFF2-40B4-BE49-F238E27FC236}">
                  <a16:creationId xmlns:a16="http://schemas.microsoft.com/office/drawing/2014/main" id="{58F6F5AF-E33A-404E-BDA8-9725023807F2}"/>
                </a:ext>
              </a:extLst>
            </xdr:cNvPr>
            <xdr:cNvGraphicFramePr/>
          </xdr:nvGraphicFramePr>
          <xdr:xfrm>
            <a:off x="0" y="0"/>
            <a:ext cx="0" cy="0"/>
          </xdr:xfrm>
          <a:graphic>
            <a:graphicData uri="http://schemas.microsoft.com/office/drawing/2010/slicer">
              <sle:slicer xmlns:sle="http://schemas.microsoft.com/office/drawing/2010/slicer" name="Year | Month 2"/>
            </a:graphicData>
          </a:graphic>
        </xdr:graphicFrame>
      </mc:Choice>
      <mc:Fallback xmlns="">
        <xdr:sp macro="" textlink="">
          <xdr:nvSpPr>
            <xdr:cNvPr id="0" name=""/>
            <xdr:cNvSpPr>
              <a:spLocks noTextEdit="1"/>
            </xdr:cNvSpPr>
          </xdr:nvSpPr>
          <xdr:spPr>
            <a:xfrm>
              <a:off x="0" y="9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428625</xdr:colOff>
      <xdr:row>0</xdr:row>
      <xdr:rowOff>0</xdr:rowOff>
    </xdr:from>
    <xdr:to>
      <xdr:col>29</xdr:col>
      <xdr:colOff>472440</xdr:colOff>
      <xdr:row>14</xdr:row>
      <xdr:rowOff>0</xdr:rowOff>
    </xdr:to>
    <mc:AlternateContent xmlns:mc="http://schemas.openxmlformats.org/markup-compatibility/2006" xmlns:a14="http://schemas.microsoft.com/office/drawing/2010/main">
      <mc:Choice Requires="a14">
        <xdr:graphicFrame macro="">
          <xdr:nvGraphicFramePr>
            <xdr:cNvPr id="3" name="Year | Month 3">
              <a:extLst>
                <a:ext uri="{FF2B5EF4-FFF2-40B4-BE49-F238E27FC236}">
                  <a16:creationId xmlns:a16="http://schemas.microsoft.com/office/drawing/2014/main" id="{9CF1CB47-3E3B-4AC2-B39B-5DE65A1F6F95}"/>
                </a:ext>
              </a:extLst>
            </xdr:cNvPr>
            <xdr:cNvGraphicFramePr/>
          </xdr:nvGraphicFramePr>
          <xdr:xfrm>
            <a:off x="0" y="0"/>
            <a:ext cx="0" cy="0"/>
          </xdr:xfrm>
          <a:graphic>
            <a:graphicData uri="http://schemas.microsoft.com/office/drawing/2010/slicer">
              <sle:slicer xmlns:sle="http://schemas.microsoft.com/office/drawing/2010/slicer" name="Year | Month 3"/>
            </a:graphicData>
          </a:graphic>
        </xdr:graphicFrame>
      </mc:Choice>
      <mc:Fallback xmlns="">
        <xdr:sp macro="" textlink="">
          <xdr:nvSpPr>
            <xdr:cNvPr id="0" name=""/>
            <xdr:cNvSpPr>
              <a:spLocks noTextEdit="1"/>
            </xdr:cNvSpPr>
          </xdr:nvSpPr>
          <xdr:spPr>
            <a:xfrm>
              <a:off x="8963025" y="0"/>
              <a:ext cx="919162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048495373" backgroundQuery="1" createdVersion="8" refreshedVersion="8" minRefreshableVersion="3" recordCount="0" supportSubquery="1" supportAdvancedDrill="1" xr:uid="{152F83DC-EDB0-4775-A0C2-D2B6E2A2C72D}">
  <cacheSource type="external" connectionId="45"/>
  <cacheFields count="7">
    <cacheField name="[dim_date].[Year].[Year]" caption="Year" numFmtId="0" hierarchy="160" level="1">
      <sharedItems containsSemiMixedTypes="0" containsNonDate="0" containsString="0"/>
    </cacheField>
    <cacheField name="[dim_date].[Month].[Month]" caption="Month" numFmtId="0" hierarchy="162"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s>
        </ext>
      </extLst>
    </cacheField>
    <cacheField name="[dim_customer].[Nhóm KH-QT].[Nhóm KH-QT]" caption="Nhóm KH-QT" numFmtId="0" hierarchy="156" level="1">
      <sharedItems containsSemiMixedTypes="0" containsNonDate="0" containsString="0"/>
    </cacheField>
    <cacheField name="[dim_customer].[Nhóm KH-1].[Nhóm KH-1]" caption="Nhóm KH-1" numFmtId="0" hierarchy="157" level="1">
      <sharedItems count="2">
        <s v="CÔNG TY  ĐẠI LỘC"/>
        <s v="Plenma"/>
      </sharedItems>
    </cacheField>
    <cacheField name="[Measures].[SL]" caption="SL" numFmtId="0" hierarchy="270" level="32767"/>
    <cacheField name="[Measures].[Doanh thu KT (VND)]" caption="Doanh thu KT (VND)" numFmtId="0" hierarchy="268" level="32767"/>
    <cacheField name="[dim_SKU].[Mã SKU | Tên SKU].[Mã SKU | Tên SKU]" caption="Mã SKU | Tên SKU" numFmtId="0" hierarchy="216" level="1">
      <sharedItems count="15">
        <s v="110000341 | rHDB04B01"/>
        <s v="110000359 | WSS03G"/>
        <s v="110000360 | rHDI4L01"/>
        <s v="110000366 | rHDI3G01"/>
        <s v="110000374 | rHDB03N02"/>
        <s v="110000407 | Vảy HD Ép Đỏ"/>
        <s v="110000408 | Vảy HD Ép Trắng"/>
        <s v="110000421 | Vảy PP Đỏ Nhạt"/>
        <s v="110000428 | Dây đai PET"/>
        <s v="110000436 | WSS05SB"/>
        <s v="160012726 | Phó Sản PET Bụi Tank A"/>
        <s v="160012727 | Phó Sản PET Bụi Tank B"/>
        <s v="160012729 | Phó Sản PET Bụi Tank D"/>
        <s v="OTHERS | Khác"/>
        <s v="150000113 | Chai PET B1 Không Phân Loại"/>
      </sharedItems>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2" memberValueDatatype="130" unbalanced="0">
      <fieldsUsage count="2">
        <fieldUsage x="-1"/>
        <fieldUsage x="2"/>
      </fieldsUsage>
    </cacheHierarchy>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3"/>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oneField="1">
      <fieldsUsage count="1">
        <fieldUsage x="5"/>
      </fieldsUsage>
    </cacheHierarchy>
    <cacheHierarchy uniqueName="[Measures].[GV (VND)]" caption="GV (VND)" measure="1" displayFolder="" measureGroup="01_Formulas_TT" count="0"/>
    <cacheHierarchy uniqueName="[Measures].[SL]" caption="SL" measure="1" displayFolder="" measureGroup="01_Formulas_TT" count="0" oneField="1">
      <fieldsUsage count="1">
        <fieldUsage x="4"/>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058680557" backgroundQuery="1" createdVersion="8" refreshedVersion="8" minRefreshableVersion="3" recordCount="0" supportSubquery="1" supportAdvancedDrill="1" xr:uid="{B491DDE8-187C-44F9-919C-58A4FEC7EDBB}">
  <cacheSource type="external" connectionId="45"/>
  <cacheFields count="3">
    <cacheField name="[dim_date].[Year].[Year]" caption="Year" numFmtId="0" hierarchy="160" level="1">
      <sharedItems containsSemiMixedTypes="0" containsString="0" containsNumber="1" containsInteger="1" minValue="2021" maxValue="2028" count="7">
        <n v="2021"/>
        <n v="2022"/>
        <n v="2023"/>
        <n v="2024"/>
        <n v="2025"/>
        <n v="2026"/>
        <n v="2028"/>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 index="5" name="[dim_date].[Year].&amp;[2026]"/>
            <x15:cachedUniqueName index="6" name="[dim_date].[Year].&amp;[2028]"/>
          </x15:cachedUniqueNames>
        </ext>
      </extLst>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Average_EXR]" caption="Average_EXR" numFmtId="0" hierarchy="317" level="32767"/>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oneField="1">
      <fieldsUsage count="1">
        <fieldUsage x="2"/>
      </fieldsUsage>
    </cacheHierarchy>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059837966" backgroundQuery="1" createdVersion="8" refreshedVersion="8" minRefreshableVersion="3" recordCount="0" supportSubquery="1" supportAdvancedDrill="1" xr:uid="{F362A5A6-FBA7-4684-8450-93FE93F66FC1}">
  <cacheSource type="external" connectionId="45"/>
  <cacheFields count="5">
    <cacheField name="[Measures].[GBTB EXW (USD/ton)]" caption="GBTB EXW (USD/ton)" numFmtId="0" hierarchy="275" level="32767"/>
    <cacheField name="[dim_nhom_sp].[Nhóm SP 4].[Nhóm SP 4]" caption="Nhóm SP 4" numFmtId="0" hierarchy="210" level="1">
      <sharedItems containsSemiMixedTypes="0" containsNonDate="0" containsString="0"/>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160" level="1">
      <sharedItems containsSemiMixedTypes="0" containsString="0" containsNumber="1" containsInteger="1" minValue="2021" maxValue="2028" count="7">
        <n v="2021"/>
        <n v="2022"/>
        <n v="2023"/>
        <n v="2024"/>
        <n v="2025"/>
        <n v="2026"/>
        <n v="2028"/>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 index="5" name="[dim_date].[Year].&amp;[2026]"/>
            <x15:cachedUniqueName index="6" name="[dim_date].[Year].&amp;[2028]"/>
          </x15:cachedUniqueNames>
        </ext>
      </extLst>
    </cacheField>
    <cacheField name="[Measures].[GBTB EXW_NS (USD/ton)]" caption="GBTB EXW_NS (USD/ton)" numFmtId="0" hierarchy="379" level="32767"/>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1"/>
      </fieldsUsage>
    </cacheHierarchy>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oneField="1">
      <fieldsUsage count="1">
        <fieldUsage x="0"/>
      </fieldsUsage>
    </cacheHierarchy>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oneField="1">
      <fieldsUsage count="1">
        <fieldUsage x="4"/>
      </fieldsUsage>
    </cacheHierarchy>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066203701" backgroundQuery="1" createdVersion="8" refreshedVersion="8" minRefreshableVersion="3" recordCount="0" supportSubquery="1" supportAdvancedDrill="1" xr:uid="{7304253F-2679-41E9-93F1-DF69E2A85CA1}">
  <cacheSource type="external" connectionId="45"/>
  <cacheFields count="12">
    <cacheField name="[Measures].[SL_NS]" caption="SL_NS" numFmtId="0" hierarchy="337" level="32767"/>
    <cacheField name="[dim_date].[Year].[Year]" caption="Year" numFmtId="0" hierarchy="160" level="1">
      <sharedItems containsSemiMixedTypes="0" containsNonDate="0" containsString="0"/>
    </cacheField>
    <cacheField name="[dim_date].[Month].[Month]" caption="Month" numFmtId="0" hierarchy="16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customer].[Nhóm KH].[Nhóm KH]" caption="Nhóm KH" numFmtId="0" hierarchy="155" level="1">
      <sharedItems count="1">
        <s v="BN"/>
      </sharedItems>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6">
        <s v="rPET"/>
        <s v="rHDPE thổi"/>
        <s v="rPP"/>
        <s v="Xơ sợi"/>
        <s v="Phó sản"/>
        <s v="Khác"/>
      </sharedItems>
    </cacheField>
    <cacheField name="[dim_nhom_sp].[Nhóm SP 4].[Nhóm SP 4]" caption="Nhóm SP 4" numFmtId="0" hierarchy="210" level="1">
      <sharedItems count="2">
        <s v="Hạt rPET"/>
        <s v="Hạt rHDPE thổi" u="1"/>
      </sharedItems>
    </cacheField>
    <cacheField name="[dim_SKU].[Mã SKU | Tên SKU].[Mã SKU | Tên SKU]" caption="Mã SKU | Tên SKU" numFmtId="0" hierarchy="216" level="1">
      <sharedItems count="23">
        <s v="110000329 | WSS01"/>
        <s v="110000332 | iSS01084G"/>
        <s v="110000354 | WSS01G 1"/>
        <s v="110000355 | iSS01G 1"/>
        <s v="110000359 | WSS03G"/>
        <s v="110000339 | rHDPE MBF01" u="1"/>
        <s v="110000341 | rHDB04B01" u="1"/>
        <s v="110000374 | rHDB03N02" u="1"/>
        <s v="110000425 | HCBF-Whi-U" u="1"/>
        <s v="110000426 | HCBF-Yel-U" u="1"/>
        <s v="110000443 | rHDA03N01" u="1"/>
        <s v="110000481 | rHDPE PCF01" u="1"/>
        <s v="110000495 | rHDA03W01" u="1"/>
        <s v="110000389 | rPP20R02" u="1"/>
        <s v="110000392 | rPP20B01" u="1"/>
        <s v="110000471 | rPP20L05" u="1"/>
        <s v="110000472 | rPP20Gy01" u="1"/>
        <s v="110000508 | rPP20W02" u="1"/>
        <s v="110000421 | Vảy PP Đỏ Nhạt" u="1"/>
        <s v="110000436 | WSS05SB" u="1"/>
        <s v="160012611 | Phó Sản HD Ép Hỗn Hợp Cuối ST" u="1"/>
        <s v="160012951 | Phó Sản HD Ép Hỗn Hợp Cuối SSR" u="1"/>
        <s v="TAITRO | Tài trợ" u="1"/>
      </sharedItems>
    </cacheField>
    <cacheField name="[dim_customer].[Nhóm KH-1].[Nhóm KH-1]" caption="Nhóm KH-1" numFmtId="0" hierarchy="157" level="1">
      <sharedItems count="21">
        <s v="Fega"/>
        <s v="Genesis"/>
        <s v="International Gate SA"/>
        <s v="KORYFES SA"/>
        <s v="Lion Corp"/>
        <s v="MAS CO.LTD"/>
        <s v="MERAXIS AG"/>
        <s v="Mondelez"/>
        <s v="MONTACHEM INTERNATIONAL"/>
        <s v="New Developments - Hạt PET - NĐ (iSS01G 1)"/>
        <s v="OUTEIRINHO"/>
        <s v="POLYCAD"/>
        <s v="POLYRESIN EOOD"/>
        <s v="PTI- Retal"/>
        <s v="Svepol Americas Inc."/>
        <s v="Vinmar International"/>
        <s v="AGRIFREDA"/>
        <s v="ITD Polyresin"/>
        <s v="New Developments - Hạt PET - NĐ (WSS03G)"/>
        <s v="Uy Kiệt"/>
        <s v="Việt Thành Plast"/>
      </sharedItems>
    </cacheField>
    <cacheField name="[Measures].[Doanh thu EXW_NS (VND)]" caption="Doanh thu EXW_NS (VND)" numFmtId="0" hierarchy="338" level="32767"/>
    <cacheField name="[Measures].[GBTB EXW_NS (USD/ton)]" caption="GBTB EXW_NS (USD/ton)" numFmtId="0" hierarchy="379" level="32767"/>
    <cacheField name="[Measures].[GVĐV_NS (VND/kg)]" caption="GVĐV_NS (VND/kg)" numFmtId="0" hierarchy="380" level="32767"/>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3"/>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8"/>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5"/>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6"/>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4"/>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7"/>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oneField="1">
      <fieldsUsage count="1">
        <fieldUsage x="0"/>
      </fieldsUsage>
    </cacheHierarchy>
    <cacheHierarchy uniqueName="[Measures].[Doanh thu EXW_NS (VND)]" caption="Doanh thu EXW_NS (VND)" measure="1" displayFolder="" measureGroup="05_Formulas_NS" count="0" oneField="1">
      <fieldsUsage count="1">
        <fieldUsage x="9"/>
      </fieldsUsage>
    </cacheHierarchy>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oneField="1">
      <fieldsUsage count="1">
        <fieldUsage x="10"/>
      </fieldsUsage>
    </cacheHierarchy>
    <cacheHierarchy uniqueName="[Measures].[GVĐV_NS (VND/kg)]" caption="GVĐV_NS (VND/kg)" measure="1" displayFolder="" measureGroup="06_Formulas_NS_ĐG" count="0" oneField="1">
      <fieldsUsage count="1">
        <fieldUsage x="11"/>
      </fieldsUsage>
    </cacheHierarchy>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06898148" backgroundQuery="1" createdVersion="8" refreshedVersion="8" minRefreshableVersion="3" recordCount="0" supportSubquery="1" supportAdvancedDrill="1" xr:uid="{2653AE2B-8B1C-4B37-99C5-243FB799FAD1}">
  <cacheSource type="external" connectionId="45"/>
  <cacheFields count="2">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1"/>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070486111" backgroundQuery="1" createdVersion="8" refreshedVersion="8" minRefreshableVersion="3" recordCount="0" supportSubquery="1" supportAdvancedDrill="1" xr:uid="{78FE946F-CB03-4860-AB85-354F34AB658E}">
  <cacheSource type="external" connectionId="45"/>
  <cacheFields count="74">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dim_nhom_sp].[Nhóm SP 2].[Nhóm SP 2]" caption="Nhóm SP 2" numFmtId="0" hierarchy="208" level="1">
      <sharedItems count="8">
        <s v="rPET"/>
        <s v="rHDPE thổi"/>
        <s v="rHDPE ép"/>
        <s v="rPP"/>
        <s v="Xơ sợi"/>
        <s v="GC"/>
        <s v="Phó sản"/>
        <s v="Khác"/>
      </sharedItems>
    </cacheField>
    <cacheField name="[dim_SKU].[Mã SKU | Tên SKU].[Mã SKU | Tên SKU]" caption="Mã SKU | Tên SKU" numFmtId="0" hierarchy="216" level="1">
      <sharedItems count="57">
        <s v="110000329 | WSS01"/>
        <s v="110000332 | iSS01084G"/>
        <s v="110000354 | WSS01G 1"/>
        <s v="110000355 | iSS01G 1"/>
        <s v="110000359 | WSS03G"/>
        <s v="110000499 | WSS01L"/>
        <s v="110000339 | rHDPE MBF01"/>
        <s v="110000341 | rHDB04B01"/>
        <s v="110000374 | rHDB03N02"/>
        <s v="110000425 | HCBF-Whi-U"/>
        <s v="110000426 | HCBF-Yel-U"/>
        <s v="110000443 | rHDA03N01"/>
        <s v="110000481 | rHDPE PCF01"/>
        <s v="110000495 | rHDA03W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2 | rPP20B01"/>
        <s v="110000393 | rPP20Be01"/>
        <s v="110000421 | Vảy PP Đỏ Nhạt"/>
        <s v="110000471 | rPP20L05"/>
        <s v="110000472 | rPP20Gy01"/>
        <s v="110000482 | rPP20W01"/>
        <s v="110000508 | rPP20W02"/>
        <s v="110000381 | WSS04SD"/>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50000113 | Chai PET B1 Không Phân Loại"/>
        <s v="DIEUCHINH-| Điều chỉnh nhóm rPET"/>
        <s v="DIEUCHINH-rHDPE thổi | Điều chỉnh nhóm rHDPE thổi"/>
        <s v="DIEUCHINH-rPP | Điều chỉnh nhóm rPP"/>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TKKT | VAT không khấu trừ"/>
        <s v="XUATSUDUNG | Chênh lệch MM60 và giá trị tồn khi xuất HTK đi sử dụng"/>
      </sharedItems>
    </cacheField>
    <cacheField name="[Measures].[ ]" caption=" " numFmtId="0" hierarchy="314" level="32767"/>
    <cacheField name="[Measures].[GP EXW Mth Compared (VND)]" caption="GP EXW Mth Compared (VND)" numFmtId="0" hierarchy="472" level="32767"/>
    <cacheField name="[Measures].[GP EXW Mth Bud. (VND)]" caption="GP EXW Mth Bud. (VND)" numFmtId="0" hierarchy="474" level="32767"/>
    <cacheField name="[Measures].[∆ GP EXW MoM Bud. (VND)]" caption="∆ GP EXW MoM Bud. (VND)" numFmtId="0" hierarchy="475" level="32767"/>
    <cacheField name="[Measures].[QuantityImpact GP MoM Bud. (VND)]" caption="QuantityImpact GP MoM Bud. (VND)" numFmtId="0" hierarchy="498" level="32767"/>
    <cacheField name="[Measures].[MixImpact GP MoM Bud. (VND)]" caption="MixImpact GP MoM Bud. (VND)" numFmtId="0" hierarchy="499" level="32767"/>
    <cacheField name="[Measures].[PriceImpact GP MoM Bud. (VND)]" caption="PriceImpact GP MoM Bud. (VND)" numFmtId="0" hierarchy="500" level="32767"/>
    <cacheField name="[Measures].[EXRImpact GP MoM Bud. (VND)]" caption="EXRImpact GP MoM Bud. (VND)" numFmtId="0" hierarchy="501" level="32767"/>
    <cacheField name="[Measures].[PlasticImpact GP MoM Bud. (VND)]" caption="PlasticImpact GP MoM Bud. (VND)" numFmtId="0" hierarchy="502" level="32767"/>
    <cacheField name="[Measures].[DyingChemicalImpact GP MoM Bud. (VND)]" caption="DyingChemicalImpact GP MoM Bud. (VND)" numFmtId="0" hierarchy="503" level="32767"/>
    <cacheField name="[Measures].[2RM_PackagingImpact GP MoM Bud. (VND)]" caption="2RM_PackagingImpact GP MoM Bud. (VND)" numFmtId="0" hierarchy="504" level="32767"/>
    <cacheField name="[Measures].[DirectLabourImpact GP MoM Bud. (VND)]" caption="DirectLabourImpact GP MoM Bud. (VND)" numFmtId="0" hierarchy="505" level="32767"/>
    <cacheField name="[Measures].[IndirectLabourImpact GP MoM Bud. (VND)]" caption="IndirectLabourImpact GP MoM Bud. (VND)" numFmtId="0" hierarchy="506" level="32767"/>
    <cacheField name="[Measures].[GeneralProductionImpact GP MoM Bud. (VND)]" caption="GeneralProductionImpact GP MoM Bud. (VND)" numFmtId="0" hierarchy="507" level="32767"/>
    <cacheField name="[Measures].[ElectricImpact GP MoM Bud. (VND)]" caption="ElectricImpact GP MoM Bud. (VND)" numFmtId="0" hierarchy="508" level="32767"/>
    <cacheField name="[Measures].[ProductionDepreciationImpact GP MoM Bud. (VND)]" caption="ProductionDepreciationImpact GP MoM Bud. (VND)" numFmtId="0" hierarchy="509" level="32767"/>
    <cacheField name="[Measures].[ProcessingImpact GP MoM Bud. (VND)]" caption="ProcessingImpact GP MoM Bud. (VND)" numFmtId="0" hierarchy="510" level="32767"/>
    <cacheField name="[Measures].[NewImpact GP MoM Bud. (VND)]" caption="NewImpact GP MoM Bud. (VND)" numFmtId="0" hierarchy="496" level="32767"/>
    <cacheField name="[Measures].[Disc.Impact GP MoM Bud. (VND)]" caption="Disc.Impact GP MoM Bud. (VND)" numFmtId="0" hierarchy="497" level="32767"/>
    <cacheField name="[Measures].[OtherImpact GP MoM Bud. (VND)]" caption="OtherImpact GP MoM Bud. (VND)" numFmtId="0" hierarchy="511" level="32767"/>
    <cacheField name="[Measures].[GP EXW per Unit (VND/kg)]" caption="GP EXW per Unit (VND/kg)" numFmtId="0" hierarchy="479" level="32767"/>
    <cacheField name="[Measures].[GP EXW per Unit Bud. (VND/kg)]" caption="GP EXW per Unit Bud. (VND/kg)" numFmtId="0" hierarchy="481" level="32767"/>
    <cacheField name="[Measures].[Volume Mth Compared]" caption="Volume Mth Compared" numFmtId="0" hierarchy="396" level="32767"/>
    <cacheField name="[Measures].[Volume Mth Budget]" caption="Volume Mth Budget" numFmtId="0" hierarchy="420" level="32767"/>
    <cacheField name="[Measures].[∆ Volume MoM Budget]" caption="∆ Volume MoM Budget" numFmtId="0" hierarchy="428" level="32767"/>
    <cacheField name="[Measures].[Plastic Cost per Unit (VND/kg)]" caption="Plastic Cost per Unit (VND/kg)" numFmtId="0" hierarchy="442" level="32767"/>
    <cacheField name="[Measures].[Plastic Cost per Unit Bud. (VND/kg)]" caption="Plastic Cost per Unit Bud. (VND/kg)" numFmtId="0" hierarchy="456" level="32767"/>
    <cacheField name="[Measures].[Dying, Chemical per Unit (VND/kg)]" caption="Dying, Chemical per Unit (VND/kg)" numFmtId="0" hierarchy="443" level="32767"/>
    <cacheField name="[Measures].[Dying, Chemical per Unit Bud. (VND/kg)]" caption="Dying, Chemical per Unit Bud. (VND/kg)" numFmtId="0" hierarchy="463" level="32767"/>
    <cacheField name="[Measures].[2nd RM and Packaging per Unit (VND/kg)]" caption="2nd RM and Packaging per Unit (VND/kg)" numFmtId="0" hierarchy="444" level="32767"/>
    <cacheField name="[Measures].[2nd RM and Packaging per Unit Bud. (VND/kg)]" caption="2nd RM and Packaging per Unit Bud. (VND/kg)" numFmtId="0" hierarchy="464" level="32767"/>
    <cacheField name="[Measures].[Direct Labor Cost per Unit (VND/kg)]" caption="Direct Labor Cost per Unit (VND/kg)" numFmtId="0" hierarchy="445" level="32767"/>
    <cacheField name="[Measures].[Direct Labor Cost per Unit Bud. (VND/kg)]" caption="Direct Labor Cost per Unit Bud. (VND/kg)" numFmtId="0" hierarchy="465" level="32767"/>
    <cacheField name="[Measures].[Indirect Labor Cost per Unit (VND/kg)]" caption="Indirect Labor Cost per Unit (VND/kg)" numFmtId="0" hierarchy="446" level="32767"/>
    <cacheField name="[Measures].[Indirect Labor Cost per Unit Bud. (VND/kg)]" caption="Indirect Labor Cost per Unit Bud. (VND/kg)" numFmtId="0" hierarchy="466" level="32767"/>
    <cacheField name="[Measures].[General Production Cost per Unit (VND/kg)]" caption="General Production Cost per Unit (VND/kg)" numFmtId="0" hierarchy="447" level="32767"/>
    <cacheField name="[Measures].[General Production Cost per Unit Bud. (VND/kg)]" caption="General Production Cost per Unit Bud. (VND/kg)" numFmtId="0" hierarchy="467" level="32767"/>
    <cacheField name="[Measures].[Electric Cost per Unit (VND/kg)]" caption="Electric Cost per Unit (VND/kg)" numFmtId="0" hierarchy="448" level="32767"/>
    <cacheField name="[Measures].[Electric Cost per Unit Bud. (VND/kg)]" caption="Electric Cost per Unit Bud. (VND/kg)" numFmtId="0" hierarchy="468" level="32767"/>
    <cacheField name="[Measures].[Production Depreciation per Unit (VND/kg)]" caption="Production Depreciation per Unit (VND/kg)" numFmtId="0" hierarchy="449" level="32767"/>
    <cacheField name="[Measures].[Production Depreciation per Unit Bud. (VND/kg)]" caption="Production Depreciation per Unit Bud. (VND/kg)" numFmtId="0" hierarchy="469" level="32767"/>
    <cacheField name="[Measures].[Processing Cost per Unit (VND/kg)]" caption="Processing Cost per Unit (VND/kg)" numFmtId="0" hierarchy="450" level="32767"/>
    <cacheField name="[Measures].[Processing Cost per Unit Bud. (VND/kg)]" caption="Processing Cost per Unit Bud. (VND/kg)" numFmtId="0" hierarchy="470" level="32767"/>
    <cacheField name="[Measures].[Price EXW Mth Compared (USD/ton)]" caption="Price EXW Mth Compared (USD/ton)" numFmtId="0" hierarchy="398" level="32767"/>
    <cacheField name="[Measures].[Price EXW Mth Budget (USD/ton)]" caption="Price EXW Mth Budget (USD/ton)" numFmtId="0" hierarchy="421" level="32767"/>
    <cacheField name="[Measures].[%GP EXW Compared]" caption="%GP EXW Compared" numFmtId="0" hierarchy="564" level="32767"/>
    <cacheField name="[Measures].[%GP EXW Bud.]" caption="%GP EXW Bud." numFmtId="0" hierarchy="565" level="32767"/>
    <cacheField name="[Measures].[Rev EXW Mth Compared (VND)]" caption="Rev EXW Mth Compared (VND)" numFmtId="0" hierarchy="406" level="32767"/>
    <cacheField name="[Measures].[Rev EXW Mth Budget (VND)]" caption="Rev EXW Mth Budget (VND)" numFmtId="0" hierarchy="425" level="32767"/>
    <cacheField name="[Measures].[Production Cost per Unit (VND/kg)]" caption="Production Cost per Unit (VND/kg)" numFmtId="0" hierarchy="547" level="32767"/>
    <cacheField name="[Measures].[Production Cost per Unit Bud. (VND/kg)]" caption="Production Cost per Unit Bud. (VND/kg)" numFmtId="0" hierarchy="563" level="32767"/>
    <cacheField name="[Measures].[Production cost Compared (VND)]" caption="Production cost Compared (VND)" numFmtId="0" hierarchy="568" level="32767"/>
    <cacheField name="[Measures].[Production cost GP MoM Budget (VND)]" caption="Production cost GP MoM Budget (VND)" numFmtId="0" hierarchy="569"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 name="Unsupported9" numFmtId="0" hierarchy="730" level="32767">
      <extLst>
        <ext xmlns:x14="http://schemas.microsoft.com/office/spreadsheetml/2009/9/main" uri="{63CAB8AC-B538-458d-9737-405883B0398D}">
          <x14:cacheField ignore="1"/>
        </ext>
      </extLst>
    </cacheField>
    <cacheField name="Unsupported10" numFmtId="0" hierarchy="731" level="32767">
      <extLst>
        <ext xmlns:x14="http://schemas.microsoft.com/office/spreadsheetml/2009/9/main" uri="{63CAB8AC-B538-458d-9737-405883B0398D}">
          <x14:cacheField ignore="1"/>
        </ext>
      </extLst>
    </cacheField>
    <cacheField name="Unsupported11" numFmtId="0" hierarchy="732" level="32767">
      <extLst>
        <ext xmlns:x14="http://schemas.microsoft.com/office/spreadsheetml/2009/9/main" uri="{63CAB8AC-B538-458d-9737-405883B0398D}">
          <x14:cacheField ignore="1"/>
        </ext>
      </extLst>
    </cacheField>
    <cacheField name="Unsupported12" numFmtId="0" hierarchy="733" level="32767">
      <extLst>
        <ext xmlns:x14="http://schemas.microsoft.com/office/spreadsheetml/2009/9/main" uri="{63CAB8AC-B538-458d-9737-405883B0398D}">
          <x14:cacheField ignore="1"/>
        </ext>
      </extLst>
    </cacheField>
    <cacheField name="Unsupported13" numFmtId="0" hierarchy="734" level="32767">
      <extLst>
        <ext xmlns:x14="http://schemas.microsoft.com/office/spreadsheetml/2009/9/main" uri="{63CAB8AC-B538-458d-9737-405883B0398D}">
          <x14:cacheField ignore="1"/>
        </ext>
      </extLst>
    </cacheField>
    <cacheField name="Unsupported14" numFmtId="0" hierarchy="735" level="32767">
      <extLst>
        <ext xmlns:x14="http://schemas.microsoft.com/office/spreadsheetml/2009/9/main" uri="{63CAB8AC-B538-458d-9737-405883B0398D}">
          <x14:cacheField ignore="1"/>
        </ext>
      </extLst>
    </cacheField>
    <cacheField name="Unsupported15" numFmtId="0" hierarchy="736" level="32767">
      <extLst>
        <ext xmlns:x14="http://schemas.microsoft.com/office/spreadsheetml/2009/9/main" uri="{63CAB8AC-B538-458d-9737-405883B0398D}">
          <x14:cacheField ignore="1"/>
        </ext>
      </extLst>
    </cacheField>
    <cacheField name="Unsupported16" numFmtId="0" hierarchy="737" level="32767">
      <extLst>
        <ext xmlns:x14="http://schemas.microsoft.com/office/spreadsheetml/2009/9/main" uri="{63CAB8AC-B538-458d-9737-405883B0398D}">
          <x14:cacheField ignore="1"/>
        </ext>
      </extLst>
    </cacheField>
  </cacheFields>
  <cacheHierarchies count="738">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1"/>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2"/>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3"/>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4"/>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26"/>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4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51"/>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7"/>
      </fieldsUsage>
    </cacheHierarchy>
    <cacheHierarchy uniqueName="[Measures].[Price EXW Mth Budget (USD/ton)]" caption="Price EXW Mth Budget (USD/ton)" measure="1" displayFolder="" measureGroup="PVM Rev Anlysis MoM Budget" count="0" oneField="1">
      <fieldsUsage count="1">
        <fieldUsage x="48"/>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oneField="1">
      <fieldsUsage count="1">
        <fieldUsage x="52"/>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oneField="1">
      <fieldsUsage count="1">
        <fieldUsage x="28"/>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29"/>
      </fieldsUsage>
    </cacheHierarchy>
    <cacheHierarchy uniqueName="[Measures].[Dying, Chemical per Unit (VND/kg)]" caption="Dying, Chemical per Unit (VND/kg)" measure="1" displayFolder="" measureGroup="PVM GP Analysis MoM" count="0" oneField="1">
      <fieldsUsage count="1">
        <fieldUsage x="31"/>
      </fieldsUsage>
    </cacheHierarchy>
    <cacheHierarchy uniqueName="[Measures].[2nd RM and Packaging per Unit (VND/kg)]" caption="2nd RM and Packaging per Unit (VND/kg)" measure="1" displayFolder="" measureGroup="PVM GP Analysis MoM" count="0" oneField="1">
      <fieldsUsage count="1">
        <fieldUsage x="33"/>
      </fieldsUsage>
    </cacheHierarchy>
    <cacheHierarchy uniqueName="[Measures].[Direct Labor Cost per Unit (VND/kg)]" caption="Direct Labor Cost per Unit (VND/kg)" measure="1" displayFolder="" measureGroup="PVM GP Analysis MoM" count="0" oneField="1">
      <fieldsUsage count="1">
        <fieldUsage x="35"/>
      </fieldsUsage>
    </cacheHierarchy>
    <cacheHierarchy uniqueName="[Measures].[Indirect Labor Cost per Unit (VND/kg)]" caption="Indirect Labor Cost per Unit (VND/kg)" measure="1" displayFolder="" measureGroup="PVM GP Analysis MoM" count="0" oneField="1">
      <fieldsUsage count="1">
        <fieldUsage x="37"/>
      </fieldsUsage>
    </cacheHierarchy>
    <cacheHierarchy uniqueName="[Measures].[General Production Cost per Unit (VND/kg)]" caption="General Production Cost per Unit (VND/kg)" measure="1" displayFolder="" measureGroup="PVM GP Analysis MoM" count="0" oneField="1">
      <fieldsUsage count="1">
        <fieldUsage x="39"/>
      </fieldsUsage>
    </cacheHierarchy>
    <cacheHierarchy uniqueName="[Measures].[Electric Cost per Unit (VND/kg)]" caption="Electric Cost per Unit (VND/kg)" measure="1" displayFolder="" measureGroup="PVM GP Analysis MoM" count="0" oneField="1">
      <fieldsUsage count="1">
        <fieldUsage x="4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oneField="1">
      <fieldsUsage count="1">
        <fieldUsage x="30"/>
      </fieldsUsage>
    </cacheHierarchy>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oneField="1">
      <fieldsUsage count="1">
        <fieldUsage x="32"/>
      </fieldsUsage>
    </cacheHierarchy>
    <cacheHierarchy uniqueName="[Measures].[2nd RM and Packaging per Unit Bud. (VND/kg)]" caption="2nd RM and Packaging per Unit Bud. (VND/kg)" measure="1" displayFolder="" measureGroup="PVM GP Analysis MoM Budget" count="0" oneField="1">
      <fieldsUsage count="1">
        <fieldUsage x="34"/>
      </fieldsUsage>
    </cacheHierarchy>
    <cacheHierarchy uniqueName="[Measures].[Direct Labor Cost per Unit Bud. (VND/kg)]" caption="Direct Labor Cost per Unit Bud. (VND/kg)" measure="1" displayFolder="" measureGroup="PVM GP Analysis MoM Budget" count="0" oneField="1">
      <fieldsUsage count="1">
        <fieldUsage x="36"/>
      </fieldsUsage>
    </cacheHierarchy>
    <cacheHierarchy uniqueName="[Measures].[Indirect Labor Cost per Unit Bud. (VND/kg)]" caption="Indirect Labor Cost per Unit Bud. (VND/kg)" measure="1" displayFolder="" measureGroup="PVM GP Analysis MoM Budget" count="0" oneField="1">
      <fieldsUsage count="1">
        <fieldUsage x="38"/>
      </fieldsUsage>
    </cacheHierarchy>
    <cacheHierarchy uniqueName="[Measures].[General Production Cost per Unit Bud. (VND/kg)]" caption="General Production Cost per Unit Bud. (VND/kg)" measure="1" displayFolder="" measureGroup="PVM GP Analysis MoM Budget" count="0" oneField="1">
      <fieldsUsage count="1">
        <fieldUsage x="40"/>
      </fieldsUsage>
    </cacheHierarchy>
    <cacheHierarchy uniqueName="[Measures].[Electric Cost per Unit Bud. (VND/kg)]" caption="Electric Cost per Unit Bud. (VND/kg)" measure="1" displayFolder="" measureGroup="PVM GP Analysis MoM Budget" count="0" oneField="1">
      <fieldsUsage count="1">
        <fieldUsage x="42"/>
      </fieldsUsage>
    </cacheHierarchy>
    <cacheHierarchy uniqueName="[Measures].[Production Depreciation per Unit Bud. (VND/kg)]" caption="Production Depreciation per Unit Bud. (VND/kg)" measure="1" displayFolder="" measureGroup="PVM GP Analysis MoM Budget" count="0" oneField="1">
      <fieldsUsage count="1">
        <fieldUsage x="44"/>
      </fieldsUsage>
    </cacheHierarchy>
    <cacheHierarchy uniqueName="[Measures].[Processing Cost per Unit Bud. (VND/kg)]" caption="Processing Cost per Unit Bud. (VND/kg)" measure="1" displayFolder="" measureGroup="PVM GP Analysis MoM Budget" count="0" oneField="1">
      <fieldsUsage count="1">
        <fieldUsage x="46"/>
      </fieldsUsage>
    </cacheHierarchy>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5"/>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6"/>
      </fieldsUsage>
    </cacheHierarchy>
    <cacheHierarchy uniqueName="[Measures].[∆ GP EXW MoM Bud. (VND)]" caption="∆ GP EXW MoM Bud. (VND)" measure="1" displayFolder="" measureGroup="PVM GP Analysis MoM Budget" count="0" oneField="1">
      <fieldsUsage count="1">
        <fieldUsage x="7"/>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4"/>
      </fieldsUsage>
    </cacheHierarchy>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oneField="1">
      <fieldsUsage count="1">
        <fieldUsage x="25"/>
      </fieldsUsage>
    </cacheHierarchy>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oneField="1">
      <fieldsUsage count="1">
        <fieldUsage x="21"/>
      </fieldsUsage>
    </cacheHierarchy>
    <cacheHierarchy uniqueName="[Measures].[Disc.Impact GP MoM Bud. (VND)]" caption="Disc.Impact GP MoM Bud. (VND)" measure="1" displayFolder="" measureGroup="PVM GP Analysis MoM Budget" count="0" oneField="1">
      <fieldsUsage count="1">
        <fieldUsage x="22"/>
      </fieldsUsage>
    </cacheHierarchy>
    <cacheHierarchy uniqueName="[Measures].[QuantityImpact GP MoM Bud. (VND)]" caption="QuantityImpact GP MoM Bud. (VND)" measure="1" displayFolder="" measureGroup="PVM GP Analysis MoM Budget" count="0" oneField="1">
      <fieldsUsage count="1">
        <fieldUsage x="8"/>
      </fieldsUsage>
    </cacheHierarchy>
    <cacheHierarchy uniqueName="[Measures].[MixImpact GP MoM Bud. (VND)]" caption="MixImpact GP MoM Bud. (VND)" measure="1" displayFolder="" measureGroup="PVM GP Analysis MoM Budget" count="0" oneField="1">
      <fieldsUsage count="1">
        <fieldUsage x="9"/>
      </fieldsUsage>
    </cacheHierarchy>
    <cacheHierarchy uniqueName="[Measures].[PriceImpact GP MoM Bud. (VND)]" caption="PriceImpact GP MoM Bud. (VND)" measure="1" displayFolder="" measureGroup="PVM GP Analysis MoM Budget" count="0" oneField="1">
      <fieldsUsage count="1">
        <fieldUsage x="10"/>
      </fieldsUsage>
    </cacheHierarchy>
    <cacheHierarchy uniqueName="[Measures].[EXRImpact GP MoM Bud. (VND)]" caption="EXRImpact GP MoM Bud. (VND)" measure="1" displayFolder="" measureGroup="PVM GP Analysis MoM Budget" count="0" oneField="1">
      <fieldsUsage count="1">
        <fieldUsage x="11"/>
      </fieldsUsage>
    </cacheHierarchy>
    <cacheHierarchy uniqueName="[Measures].[PlasticImpact GP MoM Bud. (VND)]" caption="PlasticImpact GP MoM Bud. (VND)" measure="1" displayFolder="" measureGroup="PVM GP Analysis MoM Budget" count="0" oneField="1">
      <fieldsUsage count="1">
        <fieldUsage x="12"/>
      </fieldsUsage>
    </cacheHierarchy>
    <cacheHierarchy uniqueName="[Measures].[DyingChemicalImpact GP MoM Bud. (VND)]" caption="DyingChemicalImpact GP MoM Bud. (VND)" measure="1" displayFolder="" measureGroup="PVM GP Analysis MoM Budget" count="0" oneField="1">
      <fieldsUsage count="1">
        <fieldUsage x="13"/>
      </fieldsUsage>
    </cacheHierarchy>
    <cacheHierarchy uniqueName="[Measures].[2RM_PackagingImpact GP MoM Bud. (VND)]" caption="2RM_PackagingImpact GP MoM Bud. (VND)" measure="1" displayFolder="" measureGroup="PVM GP Analysis MoM Budget" count="0" oneField="1">
      <fieldsUsage count="1">
        <fieldUsage x="14"/>
      </fieldsUsage>
    </cacheHierarchy>
    <cacheHierarchy uniqueName="[Measures].[DirectLabourImpact GP MoM Bud. (VND)]" caption="DirectLabourImpact GP MoM Bud. (VND)" measure="1" displayFolder="" measureGroup="PVM GP Analysis MoM Budget" count="0" oneField="1">
      <fieldsUsage count="1">
        <fieldUsage x="15"/>
      </fieldsUsage>
    </cacheHierarchy>
    <cacheHierarchy uniqueName="[Measures].[IndirectLabourImpact GP MoM Bud. (VND)]" caption="IndirectLabourImpact GP MoM Bud. (VND)" measure="1" displayFolder="" measureGroup="PVM GP Analysis MoM Budget" count="0" oneField="1">
      <fieldsUsage count="1">
        <fieldUsage x="16"/>
      </fieldsUsage>
    </cacheHierarchy>
    <cacheHierarchy uniqueName="[Measures].[GeneralProductionImpact GP MoM Bud. (VND)]" caption="GeneralProductionImpact GP MoM Bud. (VND)" measure="1" displayFolder="" measureGroup="PVM GP Analysis MoM Budget" count="0" oneField="1">
      <fieldsUsage count="1">
        <fieldUsage x="17"/>
      </fieldsUsage>
    </cacheHierarchy>
    <cacheHierarchy uniqueName="[Measures].[ElectricImpact GP MoM Bud. (VND)]" caption="ElectricImpact GP MoM Bud. (VND)" measure="1" displayFolder="" measureGroup="PVM GP Analysis MoM Budget" count="0" oneField="1">
      <fieldsUsage count="1">
        <fieldUsage x="18"/>
      </fieldsUsage>
    </cacheHierarchy>
    <cacheHierarchy uniqueName="[Measures].[ProductionDepreciationImpact GP MoM Bud. (VND)]" caption="ProductionDepreciationImpact GP MoM Bud. (VND)" measure="1" displayFolder="" measureGroup="PVM GP Analysis MoM Budget" count="0" oneField="1">
      <fieldsUsage count="1">
        <fieldUsage x="19"/>
      </fieldsUsage>
    </cacheHierarchy>
    <cacheHierarchy uniqueName="[Measures].[ProcessingImpact GP MoM Bud. (VND)]" caption="ProcessingImpact GP MoM Bud. (VND)" measure="1" displayFolder="" measureGroup="PVM GP Analysis MoM Budget" count="0" oneField="1">
      <fieldsUsage count="1">
        <fieldUsage x="20"/>
      </fieldsUsage>
    </cacheHierarchy>
    <cacheHierarchy uniqueName="[Measures].[OtherImpact GP MoM Bud. (VND)]" caption="OtherImpact GP MoM Bud. (VND)" measure="1" displayFolder="" measureGroup="PVM GP Analysis MoM Budget" count="0" oneField="1">
      <fieldsUsage count="1">
        <fieldUsage x="23"/>
      </fieldsUsage>
    </cacheHierarchy>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oneField="1">
      <fieldsUsage count="1">
        <fieldUsage x="53"/>
      </fieldsUsage>
    </cacheHierarchy>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oneField="1">
      <fieldsUsage count="1">
        <fieldUsage x="54"/>
      </fieldsUsage>
    </cacheHierarchy>
    <cacheHierarchy uniqueName="[Measures].[%GP EXW Compared]" caption="%GP EXW Compared" measure="1" displayFolder="" measureGroup="PVM GP Analysis MoM" count="0" oneField="1">
      <fieldsUsage count="1">
        <fieldUsage x="49"/>
      </fieldsUsage>
    </cacheHierarchy>
    <cacheHierarchy uniqueName="[Measures].[%GP EXW Bud.]" caption="%GP EXW Bud." measure="1" displayFolder="" measureGroup="PVM GP Analysis MoM Budget" count="0" oneField="1">
      <fieldsUsage count="1">
        <fieldUsage x="50"/>
      </fieldsUsage>
    </cacheHierarchy>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oneField="1">
      <fieldsUsage count="1">
        <fieldUsage x="55"/>
      </fieldsUsage>
    </cacheHierarchy>
    <cacheHierarchy uniqueName="[Measures].[Production cost GP MoM Budget (VND)]" caption="Production cost GP MoM Budget (VND)" measure="1" displayFolder="" measureGroup="PVM GP Analysis MoM Budget" count="0" oneField="1">
      <fieldsUsage count="1">
        <fieldUsage x="56"/>
      </fieldsUsage>
    </cacheHierarchy>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y uniqueName="Unsupported15" caption="Bộ phận bán hàng" measure="1" count="0">
      <extLst>
        <ext xmlns:x14="http://schemas.microsoft.com/office/spreadsheetml/2009/9/main" uri="{8CF416AD-EC4C-4aba-99F5-12A058AE0983}">
          <x14:cacheHierarchy ignore="1"/>
        </ext>
      </extLst>
    </cacheHierarchy>
    <cacheHierarchy uniqueName="Unsupported16"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072106482" backgroundQuery="1" createdVersion="8" refreshedVersion="8" minRefreshableVersion="3" recordCount="0" supportSubquery="1" supportAdvancedDrill="1" xr:uid="{E335663C-8078-4F4A-888E-1AA818947434}">
  <cacheSource type="external" connectionId="45"/>
  <cacheFields count="2">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1"/>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073148151" backgroundQuery="1" createdVersion="8" refreshedVersion="8" minRefreshableVersion="3" recordCount="0" supportSubquery="1" supportAdvancedDrill="1" xr:uid="{C22FA4FE-87CE-411C-906A-608F0B165A32}">
  <cacheSource type="external" connectionId="45"/>
  <cacheFields count="35">
    <cacheField name="[dim_nhom_sp].[Nhóm SP 2].[Nhóm SP 2]" caption="Nhóm SP 2" numFmtId="0" hierarchy="208" level="1">
      <sharedItems count="8">
        <s v="rPET"/>
        <s v="rHDPE thổi"/>
        <s v="rHDPE ép"/>
        <s v="rPP"/>
        <s v="Xơ sợi"/>
        <s v="GC"/>
        <s v="Phó sản"/>
        <s v="Khác"/>
      </sharedItems>
    </cacheField>
    <cacheField name="[dim_SKU].[Mã SKU | Tên SKU].[Mã SKU | Tên SKU]" caption="Mã SKU | Tên SKU" numFmtId="0" hierarchy="216" level="1">
      <sharedItems count="57">
        <s v="110000329 | WSS01"/>
        <s v="110000332 | iSS01084G"/>
        <s v="110000354 | WSS01G 1"/>
        <s v="110000355 | iSS01G 1"/>
        <s v="110000359 | WSS03G"/>
        <s v="110000499 | WSS01L"/>
        <s v="110000339 | rHDPE MBF01"/>
        <s v="110000341 | rHDB04B01"/>
        <s v="110000374 | rHDB03N02"/>
        <s v="110000425 | HCBF-Whi-U"/>
        <s v="110000426 | HCBF-Yel-U"/>
        <s v="110000443 | rHDA03N01"/>
        <s v="110000481 | rHDPE PCF01"/>
        <s v="110000495 | rHDA03W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2 | rPP20B01"/>
        <s v="110000393 | rPP20Be01"/>
        <s v="110000421 | Vảy PP Đỏ Nhạt"/>
        <s v="110000471 | rPP20L05"/>
        <s v="110000472 | rPP20Gy01"/>
        <s v="110000482 | rPP20W01"/>
        <s v="110000508 | rPP20W02"/>
        <s v="110000381 | WSS04SD"/>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50000113 | Chai PET B1 Không Phân Loại"/>
        <s v="DIEUCHINH-| Điều chỉnh nhóm rPET"/>
        <s v="DIEUCHINH-rHDPE thổi | Điều chỉnh nhóm rHDPE thổi"/>
        <s v="DIEUCHINH-rPP | Điều chỉnh nhóm rPP"/>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TKKT | VAT không khấu trừ"/>
        <s v="XUATSUDUNG | Chênh lệch MM60 và giá trị tồn khi xuất HTK đi sử dụng"/>
      </sharedItems>
    </cacheField>
    <cacheField name="[Measures].[Rev EXW Mth Compared (VND)]" caption="Rev EXW Mth Compared (VND)" numFmtId="0" hierarchy="406" level="32767"/>
    <cacheField name="[Measures].[Rev EXW Mth Budget (VND)]" caption="Rev EXW Mth Budget (VND)" numFmtId="0" hierarchy="425" level="32767"/>
    <cacheField name="[Measures].[ ]" caption=" " numFmtId="0" hierarchy="314" level="32767"/>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Measures].[QuantityImpact MoM Budget (VND)]" caption="QuantityImpact MoM Budget (VND)" numFmtId="0" hierarchy="429" level="32767"/>
    <cacheField name="[Measures].[MixImpact MoM Budget (VND)]" caption="MixImpact MoM Budget (VND)" numFmtId="0" hierarchy="430" level="32767"/>
    <cacheField name="[Measures].[PriceImpact MoM Budget (VND)]" caption="PriceImpact MoM Budget (VND)" numFmtId="0" hierarchy="431" level="32767"/>
    <cacheField name="[Measures].[EXRImpact MoM Budget (VND)]" caption="EXRImpact MoM Budget (VND)" numFmtId="0" hierarchy="432" level="32767"/>
    <cacheField name="[Measures].[NewImpact MoM Budget (VND)]" caption="NewImpact MoM Budget (VND)" numFmtId="0" hierarchy="433" level="32767"/>
    <cacheField name="[Measures].[Disc.Impact MoM Budget (VND)]" caption="Disc.Impact MoM Budget (VND)" numFmtId="0" hierarchy="434" level="32767"/>
    <cacheField name="[Measures].[OtherImpact MoM Budget (VND)]" caption="OtherImpact MoM Budget (VND)" numFmtId="0" hierarchy="435" level="32767"/>
    <cacheField name="[Measures].[Volume Mth Compared]" caption="Volume Mth Compared" numFmtId="0" hierarchy="396" level="32767"/>
    <cacheField name="[Measures].[Volume Mth Budget]" caption="Volume Mth Budget" numFmtId="0" hierarchy="420" level="32767"/>
    <cacheField name="[Measures].[∆ Volume MoM Budget]" caption="∆ Volume MoM Budget" numFmtId="0" hierarchy="428" level="32767"/>
    <cacheField name="[Measures].[Price EXW Mth Compared (USD/ton)]" caption="Price EXW Mth Compared (USD/ton)" numFmtId="0" hierarchy="398" level="32767"/>
    <cacheField name="[Measures].[Price EXW Mth Budget (USD/ton)]" caption="Price EXW Mth Budget (USD/ton)" numFmtId="0" hierarchy="421" level="32767"/>
    <cacheField name="[Measures].[∆ Price EXW MoM Budget (USD/ton)]" caption="∆ Price EXW MoM Budget (USD/ton)" numFmtId="0" hierarchy="437" level="32767"/>
    <cacheField name="[Measures].[Rev EXW Mth Compared (USD)]" caption="Rev EXW Mth Compared (USD)" numFmtId="0" hierarchy="404" level="32767"/>
    <cacheField name="[Measures].[Rev EXW Mth Budget (USD)]" caption="Rev EXW Mth Budget (USD)" numFmtId="0" hierarchy="424" level="32767"/>
    <cacheField name="[Measures].[∆ Rev EXW MoM Budget (USD)]" caption="∆ Rev EXW MoM Budget (USD)" numFmtId="0" hierarchy="426" level="32767"/>
    <cacheField name="[Measures].[Average EXR Mth Compared]" caption="Average EXR Mth Compared" numFmtId="0" hierarchy="400" level="32767"/>
    <cacheField name="[Measures].[Average EXR Mth Budget]" caption="Average EXR Mth Budget" numFmtId="0" hierarchy="422" level="32767"/>
    <cacheField name="[Measures].[Price Acct. Mth (USD/ton)]" caption="Price Acct. Mth (USD/ton)" numFmtId="0" hierarchy="527" level="32767"/>
    <cacheField name="[Measures].[Price Acct. Mth Budget (USD/ton)]" caption="Price Acct. Mth Budget (USD/ton)" numFmtId="0" hierarchy="522" level="32767"/>
    <cacheField name="[Measures].[∆ Price Acct. MoM Budget (USD/ton)]" caption="∆ Price Acct. MoM Budget (USD/ton)" numFmtId="0" hierarchy="528" level="32767"/>
    <cacheField name="[Measures].[∆ Rev EXW MoM Budget (VND)]" caption="∆ Rev EXW MoM Budget (VND)" numFmtId="0" hierarchy="427"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s>
  <cacheHierarchies count="727">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6"/>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0"/>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4"/>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4"/>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oneField="1">
      <fieldsUsage count="1">
        <fieldUsage x="23"/>
      </fieldsUsage>
    </cacheHierarchy>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0"/>
      </fieldsUsage>
    </cacheHierarchy>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2"/>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15"/>
      </fieldsUsage>
    </cacheHierarchy>
    <cacheHierarchy uniqueName="[Measures].[Price EXW Mth Budget (USD/ton)]" caption="Price EXW Mth Budget (USD/ton)" measure="1" displayFolder="" measureGroup="PVM Rev Anlysis MoM Budget" count="0" oneField="1">
      <fieldsUsage count="1">
        <fieldUsage x="18"/>
      </fieldsUsage>
    </cacheHierarchy>
    <cacheHierarchy uniqueName="[Measures].[Average EXR Mth Budget]" caption="Average EXR Mth Budget" measure="1" displayFolder="" measureGroup="PVM Rev Anlysis MoM Budget" count="0" oneField="1">
      <fieldsUsage count="1">
        <fieldUsage x="24"/>
      </fieldsUsage>
    </cacheHierarchy>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oneField="1">
      <fieldsUsage count="1">
        <fieldUsage x="21"/>
      </fieldsUsage>
    </cacheHierarchy>
    <cacheHierarchy uniqueName="[Measures].[Rev EXW Mth Budget (VND)]" caption="Rev EXW Mth Budget (VND)" measure="1" displayFolder="" measureGroup="PVM Rev Anlysis MoM Budget" count="0" oneField="1">
      <fieldsUsage count="1">
        <fieldUsage x="3"/>
      </fieldsUsage>
    </cacheHierarchy>
    <cacheHierarchy uniqueName="[Measures].[∆ Rev EXW MoM Budget (USD)]" caption="∆ Rev EXW MoM Budget (USD)" measure="1" displayFolder="" measureGroup="PVM Rev Anlysis MoM Budget" count="0" oneField="1">
      <fieldsUsage count="1">
        <fieldUsage x="22"/>
      </fieldsUsage>
    </cacheHierarchy>
    <cacheHierarchy uniqueName="[Measures].[∆ Rev EXW MoM Budget (VND)]" caption="∆ Rev EXW MoM Budget (VND)" measure="1" displayFolder="" measureGroup="PVM Rev Anlysis MoM Budget" count="0" oneField="1">
      <fieldsUsage count="1">
        <fieldUsage x="28"/>
      </fieldsUsage>
    </cacheHierarchy>
    <cacheHierarchy uniqueName="[Measures].[∆ Volume MoM Budget]" caption="∆ Volume MoM Budget" measure="1" displayFolder="" measureGroup="PVM Rev Anlysis MoM Budget" count="0" oneField="1">
      <fieldsUsage count="1">
        <fieldUsage x="16"/>
      </fieldsUsage>
    </cacheHierarchy>
    <cacheHierarchy uniqueName="[Measures].[QuantityImpact MoM Budget (VND)]" caption="QuantityImpact MoM Budget (VND)" measure="1" displayFolder="" measureGroup="PVM Rev Anlysis MoM Budget" count="0" oneField="1">
      <fieldsUsage count="1">
        <fieldUsage x="7"/>
      </fieldsUsage>
    </cacheHierarchy>
    <cacheHierarchy uniqueName="[Measures].[MixImpact MoM Budget (VND)]" caption="MixImpact MoM Budget (VND)" measure="1" displayFolder="" measureGroup="PVM Rev Anlysis MoM Budget" count="0" oneField="1">
      <fieldsUsage count="1">
        <fieldUsage x="8"/>
      </fieldsUsage>
    </cacheHierarchy>
    <cacheHierarchy uniqueName="[Measures].[PriceImpact MoM Budget (VND)]" caption="PriceImpact MoM Budget (VND)" measure="1" displayFolder="" measureGroup="PVM Rev Anlysis MoM Budget" count="0" oneField="1">
      <fieldsUsage count="1">
        <fieldUsage x="9"/>
      </fieldsUsage>
    </cacheHierarchy>
    <cacheHierarchy uniqueName="[Measures].[EXRImpact MoM Budget (VND)]" caption="EXRImpact MoM Budget (VND)" measure="1" displayFolder="" measureGroup="PVM Rev Anlysis MoM Budget" count="0" oneField="1">
      <fieldsUsage count="1">
        <fieldUsage x="10"/>
      </fieldsUsage>
    </cacheHierarchy>
    <cacheHierarchy uniqueName="[Measures].[NewImpact MoM Budget (VND)]" caption="NewImpact MoM Budget (VND)" measure="1" displayFolder="" measureGroup="PVM Rev Anlysis MoM Budget" count="0" oneField="1">
      <fieldsUsage count="1">
        <fieldUsage x="11"/>
      </fieldsUsage>
    </cacheHierarchy>
    <cacheHierarchy uniqueName="[Measures].[Disc.Impact MoM Budget (VND)]" caption="Disc.Impact MoM Budget (VND)" measure="1" displayFolder="" measureGroup="PVM Rev Anlysis MoM Budget" count="0" oneField="1">
      <fieldsUsage count="1">
        <fieldUsage x="12"/>
      </fieldsUsage>
    </cacheHierarchy>
    <cacheHierarchy uniqueName="[Measures].[OtherImpact MoM Budget (VND)]" caption="OtherImpact MoM Budget (VND)" measure="1" displayFolder="" measureGroup="PVM Rev Anlysis MoM Budget" count="0" oneField="1">
      <fieldsUsage count="1">
        <fieldUsage x="13"/>
      </fieldsUsage>
    </cacheHierarchy>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oneField="1">
      <fieldsUsage count="1">
        <fieldUsage x="26"/>
      </fieldsUsage>
    </cacheHierarchy>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oneField="1">
      <fieldsUsage count="1">
        <fieldUsage x="25"/>
      </fieldsUsage>
    </cacheHierarchy>
    <cacheHierarchy uniqueName="[Measures].[∆ Price Acct. MoM Budget (USD/ton)]" caption="∆ Price Acct. MoM Budget (USD/ton)" measure="1" displayFolder="" measureGroup="PVM GP Analysis MoM" count="0" oneField="1">
      <fieldsUsage count="1">
        <fieldUsage x="27"/>
      </fieldsUsage>
    </cacheHierarchy>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25347225" backgroundQuery="1" createdVersion="8" refreshedVersion="8" minRefreshableVersion="3" recordCount="0" supportSubquery="1" supportAdvancedDrill="1" xr:uid="{61D8DD3B-61B2-4564-B40C-3841713359D5}">
  <cacheSource type="external" connectionId="45"/>
  <cacheFields count="35">
    <cacheField name="[dim_nhom_sp].[Nhóm SP 2].[Nhóm SP 2]" caption="Nhóm SP 2" numFmtId="0" hierarchy="208" level="1">
      <sharedItems count="8">
        <s v="rPET"/>
        <s v="rHDPE thổi"/>
        <s v="rHDPE ép"/>
        <s v="rPP"/>
        <s v="Xơ sợi"/>
        <s v="GC"/>
        <s v="Phó sản"/>
        <s v="Khác"/>
      </sharedItems>
    </cacheField>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Measures].[ ]" caption=" " numFmtId="0" hierarchy="314" level="32767"/>
    <cacheField name="[Measures].[Rev EXW Mth Comparing (VND)]" caption="Rev EXW Mth Comparing (VND)" numFmtId="0" hierarchy="407" level="32767"/>
    <cacheField name="[Measures].[∆ Rev EXW MoM (VND)]" caption="∆ Rev EXW MoM (VND)" numFmtId="0" hierarchy="410" level="32767"/>
    <cacheField name="[Measures].[QuantityImpact MoM (VND)]" caption="QuantityImpact MoM (VND)" numFmtId="0" hierarchy="415" level="32767"/>
    <cacheField name="[Measures].[MixImpact MoM (VND)]" caption="MixImpact MoM (VND)" numFmtId="0" hierarchy="416" level="32767"/>
    <cacheField name="[Measures].[PriceImpact MoM (VND)]" caption="PriceImpact MoM (VND)" numFmtId="0" hierarchy="417" level="32767"/>
    <cacheField name="[Measures].[EXRImpact MoM (VND)]" caption="EXRImpact MoM (VND)" numFmtId="0" hierarchy="418" level="32767"/>
    <cacheField name="[Measures].[NewImpact MoM (VND)]" caption="NewImpact MoM (VND)" numFmtId="0" hierarchy="412" level="32767"/>
    <cacheField name="[Measures].[Disc.Impact MoM (VND)]" caption="Disc.Impact MoM (VND)" numFmtId="0" hierarchy="413" level="32767"/>
    <cacheField name="[Measures].[OtherImpact MoM (VND)]" caption="OtherImpact MoM (VND)" numFmtId="0" hierarchy="419" level="32767"/>
    <cacheField name="[Measures].[Volume Mth Compared]" caption="Volume Mth Compared" numFmtId="0" hierarchy="396" level="32767"/>
    <cacheField name="[Measures].[Volume Mth Comparing]" caption="Volume Mth Comparing" numFmtId="0" hierarchy="397" level="32767"/>
    <cacheField name="[Measures].[∆ Volume MoM]" caption="∆ Volume MoM" numFmtId="0" hierarchy="411" level="32767"/>
    <cacheField name="[Measures].[Price EXW Mth Compared (USD/ton)]" caption="Price EXW Mth Compared (USD/ton)" numFmtId="0" hierarchy="398" level="32767"/>
    <cacheField name="[Measures].[Price EXW Mth Comparing (USD/ton)]" caption="Price EXW Mth Comparing (USD/ton)" numFmtId="0" hierarchy="399" level="32767"/>
    <cacheField name="[Measures].[∆ Price EXW MoM (USD/ton)]" caption="∆ Price EXW MoM (USD/ton)" numFmtId="0" hierarchy="436" level="32767"/>
    <cacheField name="[Measures].[Rev EXW Mth Comparing (USD)]" caption="Rev EXW Mth Comparing (USD)" numFmtId="0" hierarchy="405" level="32767"/>
    <cacheField name="[Measures].[∆ Rev EXW MoM (USD)]" caption="∆ Rev EXW MoM (USD)" numFmtId="0" hierarchy="408" level="32767"/>
    <cacheField name="[Measures].[Average EXR Mth Compared]" caption="Average EXR Mth Compared" numFmtId="0" hierarchy="400" level="32767"/>
    <cacheField name="[Measures].[Average EXR Mth Comparing]" caption="Average EXR Mth Comparing" numFmtId="0" hierarchy="401" level="32767"/>
    <cacheField name="[Measures].[Price Acct. Mth (USD/ton)]" caption="Price Acct. Mth (USD/ton)" numFmtId="0" hierarchy="527" level="32767"/>
    <cacheField name="[Measures].[Price Acct. MoM Comparing (USD/ton)]" caption="Price Acct. MoM Comparing (USD/ton)" numFmtId="0" hierarchy="541" level="32767"/>
    <cacheField name="[Measures].[∆ Price Acct. MoM (USD/ton)]" caption="∆ Price Acct. MoM (USD/ton)" numFmtId="0" hierarchy="562" level="32767"/>
    <cacheField name="[dim_SKU].[Mã SKU | Tên SKU].[Mã SKU | Tên SKU]" caption="Mã SKU | Tên SKU" numFmtId="0" hierarchy="216" level="1">
      <sharedItems count="56">
        <s v="110000329 | WSS01"/>
        <s v="110000332 | iSS01084G"/>
        <s v="110000354 | WSS01G 1"/>
        <s v="110000355 | iSS01G 1"/>
        <s v="110000359 | WSS03G"/>
        <s v="110000377 | WSS01G 2"/>
        <s v="110000499 | WSS01L"/>
        <s v="110000339 | rHDPE MBF01"/>
        <s v="110000341 | rHDB04B01"/>
        <s v="110000374 | rHDB03N02"/>
        <s v="110000425 | HCBF-Whi-U"/>
        <s v="110000443 | rHDA03N01"/>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3 | rPP20Be01"/>
        <s v="110000421 | Vảy PP Đỏ Nhạt"/>
        <s v="110000435 | rPP20L03"/>
        <s v="110000482 | rPP20W01"/>
        <s v="110000381 | WSS04SD"/>
        <s v="110000382 | WSS04SB"/>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150000113 | Chai PET B1 Không Phân Loại"/>
        <s v="DIEUCHINH-| Điều chỉnh nhóm rPET"/>
        <s v="DIEUCHINH-rHDPE ép | Điều chỉnh nhóm rHDPE ép"/>
        <s v="DIEUCHINH-rHDPE thổi | Điều chỉnh nhóm rHDPE thổi"/>
        <s v="DIEUCHINH-rPP | Điều chỉnh nhóm rPP"/>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TKKT | VAT không khấu trừ"/>
        <s v="XUATSUDUNG | Chênh lệch MM60 và giá trị tồn khi xuất HTK đi sử dụng"/>
      </sharedItems>
    </cacheField>
    <cacheField name="[Measures].[Rev EXW Mth Compared (VND)]" caption="Rev EXW Mth Compared (VND)" numFmtId="0" hierarchy="406" level="32767"/>
    <cacheField name="[Measures].[Rev EXW Mth Compared (USD)]" caption="Rev EXW Mth Compared (USD)" numFmtId="0" hierarchy="404"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s>
  <cacheHierarchies count="727">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2"/>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0"/>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2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3"/>
      </fieldsUsage>
    </cacheHierarchy>
    <cacheHierarchy uniqueName="[Measures].[Volume Mth Comparing]" caption="Volume Mth Comparing" measure="1" displayFolder="" measureGroup="PVM Rev Anlysis MoM Comparing" count="0" oneField="1">
      <fieldsUsage count="1">
        <fieldUsage x="14"/>
      </fieldsUsage>
    </cacheHierarchy>
    <cacheHierarchy uniqueName="[Measures].[Price EXW Mth Compared (USD/ton)]" caption="Price EXW Mth Compared (USD/ton)" measure="1" displayFolder="" measureGroup="PVM Rev Anlysis MoM" count="0" oneField="1">
      <fieldsUsage count="1">
        <fieldUsage x="16"/>
      </fieldsUsage>
    </cacheHierarchy>
    <cacheHierarchy uniqueName="[Measures].[Price EXW Mth Comparing (USD/ton)]" caption="Price EXW Mth Comparing (USD/ton)" measure="1" displayFolder="" measureGroup="PVM Rev Anlysis MoM Comparing" count="0" oneField="1">
      <fieldsUsage count="1">
        <fieldUsage x="17"/>
      </fieldsUsage>
    </cacheHierarchy>
    <cacheHierarchy uniqueName="[Measures].[Average EXR Mth Compared]" caption="Average EXR Mth Compared" measure="1" displayFolder="" measureGroup="PVM Rev Anlysis MoM" count="0" oneField="1">
      <fieldsUsage count="1">
        <fieldUsage x="21"/>
      </fieldsUsage>
    </cacheHierarchy>
    <cacheHierarchy uniqueName="[Measures].[Average EXR Mth Comparing]" caption="Average EXR Mth Comparing" measure="1" displayFolder="" measureGroup="PVM Rev Anlysis MoM Comparing" count="0" oneField="1">
      <fieldsUsage count="1">
        <fieldUsage x="22"/>
      </fieldsUsage>
    </cacheHierarchy>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8"/>
      </fieldsUsage>
    </cacheHierarchy>
    <cacheHierarchy uniqueName="[Measures].[Rev EXW Mth Comparing (USD)]" caption="Rev EXW Mth Comparing (USD)" measure="1" displayFolder="" measureGroup="PVM Rev Anlysis MoM Comparing" count="0" oneField="1">
      <fieldsUsage count="1">
        <fieldUsage x="19"/>
      </fieldsUsage>
    </cacheHierarchy>
    <cacheHierarchy uniqueName="[Measures].[Rev EXW Mth Compared (VND)]" caption="Rev EXW Mth Compared (VND)" measure="1" displayFolder="" measureGroup="PVM Rev Anlysis MoM" count="0" oneField="1">
      <fieldsUsage count="1">
        <fieldUsage x="27"/>
      </fieldsUsage>
    </cacheHierarchy>
    <cacheHierarchy uniqueName="[Measures].[Rev EXW Mth Comparing (VND)]" caption="Rev EXW Mth Comparing (VND)" measure="1" displayFolder="" measureGroup="PVM Rev Anlysis MoM Comparing" count="0" oneField="1">
      <fieldsUsage count="1">
        <fieldUsage x="4"/>
      </fieldsUsage>
    </cacheHierarchy>
    <cacheHierarchy uniqueName="[Measures].[∆ Rev EXW MoM (USD)]" caption="∆ Rev EXW MoM (USD)" measure="1" displayFolder="" measureGroup="PVM Rev Anlysis MoM Comparing" count="0" oneField="1">
      <fieldsUsage count="1">
        <fieldUsage x="20"/>
      </fieldsUsage>
    </cacheHierarchy>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5"/>
      </fieldsUsage>
    </cacheHierarchy>
    <cacheHierarchy uniqueName="[Measures].[∆ Volume MoM]" caption="∆ Volume MoM" measure="1" displayFolder="" measureGroup="PVM Rev Anlysis MoM Comparing" count="0" oneField="1">
      <fieldsUsage count="1">
        <fieldUsage x="15"/>
      </fieldsUsage>
    </cacheHierarchy>
    <cacheHierarchy uniqueName="[Measures].[NewImpact MoM (VND)]" caption="NewImpact MoM (VND)" measure="1" displayFolder="" measureGroup="PVM Rev Anlysis MoM Comparing" count="0" oneField="1">
      <fieldsUsage count="1">
        <fieldUsage x="10"/>
      </fieldsUsage>
    </cacheHierarchy>
    <cacheHierarchy uniqueName="[Measures].[Disc.Impact MoM (VND)]" caption="Disc.Impact MoM (VND)" measure="1" displayFolder="" measureGroup="PVM Rev Anlysis MoM Comparing" count="0" oneField="1">
      <fieldsUsage count="1">
        <fieldUsage x="11"/>
      </fieldsUsage>
    </cacheHierarchy>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oneField="1">
      <fieldsUsage count="1">
        <fieldUsage x="6"/>
      </fieldsUsage>
    </cacheHierarchy>
    <cacheHierarchy uniqueName="[Measures].[MixImpact MoM (VND)]" caption="MixImpact MoM (VND)" measure="1" displayFolder="" measureGroup="PVM Rev Anlysis MoM Comparing" count="0" oneField="1">
      <fieldsUsage count="1">
        <fieldUsage x="7"/>
      </fieldsUsage>
    </cacheHierarchy>
    <cacheHierarchy uniqueName="[Measures].[PriceImpact MoM (VND)]" caption="PriceImpact MoM (VND)" measure="1" displayFolder="" measureGroup="PVM Rev Anlysis MoM Comparing" count="0" oneField="1">
      <fieldsUsage count="1">
        <fieldUsage x="8"/>
      </fieldsUsage>
    </cacheHierarchy>
    <cacheHierarchy uniqueName="[Measures].[EXRImpact MoM (VND)]" caption="EXRImpact MoM (VND)" measure="1" displayFolder="" measureGroup="PVM Rev Anlysis MoM Comparing" count="0" oneField="1">
      <fieldsUsage count="1">
        <fieldUsage x="9"/>
      </fieldsUsage>
    </cacheHierarchy>
    <cacheHierarchy uniqueName="[Measures].[OtherImpact MoM (VND)]" caption="OtherImpact MoM (VND)" measure="1" displayFolder="" measureGroup="PVM Rev Anlysis MoM Comparing" count="0" oneField="1">
      <fieldsUsage count="1">
        <fieldUsage x="12"/>
      </fieldsUsage>
    </cacheHierarchy>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8"/>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oneField="1">
      <fieldsUsage count="1">
        <fieldUsage x="23"/>
      </fieldsUsage>
    </cacheHierarchy>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oneField="1">
      <fieldsUsage count="1">
        <fieldUsage x="24"/>
      </fieldsUsage>
    </cacheHierarchy>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oneField="1">
      <fieldsUsage count="1">
        <fieldUsage x="25"/>
      </fieldsUsage>
    </cacheHierarchy>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26967595" backgroundQuery="1" createdVersion="8" refreshedVersion="8" minRefreshableVersion="3" recordCount="0" supportSubquery="1" supportAdvancedDrill="1" xr:uid="{DE60F524-159B-4FDF-A089-B5523EF71AE2}">
  <cacheSource type="external" connectionId="45"/>
  <cacheFields count="70">
    <cacheField name="[Measures].[GP EXW Mth Compared (VND)]" caption="GP EXW Mth Compared (VND)" numFmtId="0" hierarchy="472" level="32767"/>
    <cacheField name="[Measures].[GP EXW Mth Comparing (VND)]" caption="GP EXW Mth Comparing (VND)" numFmtId="0" hierarchy="473" level="32767"/>
    <cacheField name="[Measures].[∆ GP EXW MoM Comparing (VND)]" caption="∆ GP EXW MoM Comparing (VND)" numFmtId="0" hierarchy="476" level="32767"/>
    <cacheField name="[dim_nhom_sp].[Nhóm SP 2].[Nhóm SP 2]" caption="Nhóm SP 2" numFmtId="0" hierarchy="208" level="1">
      <sharedItems count="8">
        <s v="rPET"/>
        <s v="rHDPE thổi"/>
        <s v="rHDPE ép"/>
        <s v="rPP"/>
        <s v="Xơ sợi"/>
        <s v="GC"/>
        <s v="Phó sản"/>
        <s v="Khác"/>
      </sharedItems>
    </cacheField>
    <cacheField name="[dim_SKU].[Mã SKU | Tên SKU].[Mã SKU | Tên SKU]" caption="Mã SKU | Tên SKU" numFmtId="0" hierarchy="216" level="1">
      <sharedItems count="56">
        <s v="110000329 | WSS01"/>
        <s v="110000332 | iSS01084G"/>
        <s v="110000354 | WSS01G 1"/>
        <s v="110000355 | iSS01G 1"/>
        <s v="110000359 | WSS03G"/>
        <s v="110000377 | WSS01G 2"/>
        <s v="110000499 | WSS01L"/>
        <s v="110000339 | rHDPE MBF01"/>
        <s v="110000341 | rHDB04B01"/>
        <s v="110000374 | rHDB03N02"/>
        <s v="110000425 | HCBF-Whi-U"/>
        <s v="110000443 | rHDA03N01"/>
        <s v="110000481 | rHDPE PCF01"/>
        <s v="110000360 | rHDI4L01"/>
        <s v="110000361 | rHDI3R01"/>
        <s v="110000363 | rHDI3Gy01"/>
        <s v="110000364 | rHDI3Y01"/>
        <s v="110000365 | rHDI3W01"/>
        <s v="110000366 | rHDI3G01"/>
        <s v="110000407 | Vảy HD Ép Đỏ"/>
        <s v="110000408 | Vảy HD Ép Trắng"/>
        <s v="110000409 | Vảy HD Ép Vàng"/>
        <s v="110000410 | Vảy HD Ép Lá"/>
        <s v="110000389 | rPP20R02"/>
        <s v="110000393 | rPP20Be01"/>
        <s v="110000421 | Vảy PP Đỏ Nhạt"/>
        <s v="110000435 | rPP20L03"/>
        <s v="110000482 | rPP20W01"/>
        <s v="110000381 | WSS04SD"/>
        <s v="110000382 | WSS04SB"/>
        <s v="110000436 | WSS05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150000113 | Chai PET B1 Không Phân Loại"/>
        <s v="DIEUCHINH-| Điều chỉnh nhóm rPET"/>
        <s v="DIEUCHINH-rHDPE ép | Điều chỉnh nhóm rHDPE ép"/>
        <s v="DIEUCHINH-rHDPE thổi | Điều chỉnh nhóm rHDPE thổi"/>
        <s v="DIEUCHINH-rPP | Điều chỉnh nhóm rPP"/>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TKKT | VAT không khấu trừ"/>
        <s v="XUATSUDUNG | Chênh lệch MM60 và giá trị tồn khi xuất HTK đi sử dụng"/>
      </sharedItems>
    </cacheField>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Measures].[ ]" caption=" " numFmtId="0" hierarchy="314" level="32767"/>
    <cacheField name="[Measures].[QuantityImpact GP MoM (VND)]" caption="QuantityImpact GP MoM (VND)" numFmtId="0" hierarchy="482" level="32767"/>
    <cacheField name="[Measures].[MixImpact GP MoM (VND)]" caption="MixImpact GP MoM (VND)" numFmtId="0" hierarchy="483" level="32767"/>
    <cacheField name="[Measures].[PriceImpact GP MoM (VND)]" caption="PriceImpact GP MoM (VND)" numFmtId="0" hierarchy="484" level="32767"/>
    <cacheField name="[Measures].[EXRImpact GP MoM (VND)]" caption="EXRImpact GP MoM (VND)" numFmtId="0" hierarchy="485" level="32767"/>
    <cacheField name="[Measures].[PlasticImpact GP MoM (VND)]" caption="PlasticImpact GP MoM (VND)" numFmtId="0" hierarchy="486" level="32767"/>
    <cacheField name="[Measures].[DyingChemicalImpact GP MoM (VND)]" caption="DyingChemicalImpact GP MoM (VND)" numFmtId="0" hierarchy="487" level="32767"/>
    <cacheField name="[Measures].[2RM_PackagingImpact GP MoM (VND)]" caption="2RM_PackagingImpact GP MoM (VND)" numFmtId="0" hierarchy="488" level="32767"/>
    <cacheField name="[Measures].[DirectLabourImpact GP MoM (VND)]" caption="DirectLabourImpact GP MoM (VND)" numFmtId="0" hierarchy="489" level="32767"/>
    <cacheField name="[Measures].[IndirectLabourImpact GP MoM (VND)]" caption="IndirectLabourImpact GP MoM (VND)" numFmtId="0" hierarchy="490" level="32767"/>
    <cacheField name="[Measures].[GeneralProductionImpact GP MoM (VND)]" caption="GeneralProductionImpact GP MoM (VND)" numFmtId="0" hierarchy="491" level="32767"/>
    <cacheField name="[Measures].[ElectricImpact GP MoM (VND)]" caption="ElectricImpact GP MoM (VND)" numFmtId="0" hierarchy="492" level="32767"/>
    <cacheField name="[Measures].[ProductionDepreciationImpact GP MoM (VND)]" caption="ProductionDepreciationImpact GP MoM (VND)" numFmtId="0" hierarchy="493" level="32767"/>
    <cacheField name="[Measures].[ProcessingImpact GP MoM (VND)]" caption="ProcessingImpact GP MoM (VND)" numFmtId="0" hierarchy="494" level="32767"/>
    <cacheField name="[Measures].[OtherImpact GP MoM (VND)]" caption="OtherImpact GP MoM (VND)" numFmtId="0" hierarchy="495" level="32767"/>
    <cacheField name="[Measures].[NewImpact GP MoM (VND)]" caption="NewImpact GP MoM (VND)" numFmtId="0" hierarchy="477" level="32767"/>
    <cacheField name="[Measures].[Disc.Impact GP MoM (VND)]" caption="Disc.Impact GP MoM (VND)" numFmtId="0" hierarchy="478" level="32767"/>
    <cacheField name="[Measures].[GP EXW per Unit (VND/kg)]" caption="GP EXW per Unit (VND/kg)" numFmtId="0" hierarchy="479" level="32767"/>
    <cacheField name="[Measures].[GP EXW per Unit Comparing (VND/kg)]" caption="GP EXW per Unit Comparing (VND/kg)" numFmtId="0" hierarchy="480" level="32767"/>
    <cacheField name="[Measures].[Volume Mth Compared]" caption="Volume Mth Compared" numFmtId="0" hierarchy="396" level="32767"/>
    <cacheField name="[Measures].[Volume Mth Comparing]" caption="Volume Mth Comparing" numFmtId="0" hierarchy="397" level="32767"/>
    <cacheField name="[Measures].[∆ Volume MoM]" caption="∆ Volume MoM" numFmtId="0" hierarchy="411" level="32767"/>
    <cacheField name="[Measures].[Plastic Cost per Unit (VND/kg)]" caption="Plastic Cost per Unit (VND/kg)" numFmtId="0" hierarchy="442" level="32767"/>
    <cacheField name="[Measures].[Plastic Cost per Unit Comparing (VND/kg)]" caption="Plastic Cost per Unit Comparing (VND/kg)" numFmtId="0" hierarchy="452" level="32767"/>
    <cacheField name="[Measures].[Dying, Chemical per Unit (VND/kg)]" caption="Dying, Chemical per Unit (VND/kg)" numFmtId="0" hierarchy="443" level="32767"/>
    <cacheField name="[Measures].[Dying, Chemical per Unit Comparing (VND/kg)]" caption="Dying, Chemical per Unit Comparing (VND/kg)" numFmtId="0" hierarchy="453" level="32767"/>
    <cacheField name="[Measures].[2nd RM and Packaging per Unit (VND/kg)]" caption="2nd RM and Packaging per Unit (VND/kg)" numFmtId="0" hierarchy="444" level="32767"/>
    <cacheField name="[Measures].[2nd RM and Packaging per Unit Comparing (VND/kg)]" caption="2nd RM and Packaging per Unit Comparing (VND/kg)" numFmtId="0" hierarchy="454" level="32767"/>
    <cacheField name="[Measures].[Direct Labor Cost per Unit (VND/kg)]" caption="Direct Labor Cost per Unit (VND/kg)" numFmtId="0" hierarchy="445" level="32767"/>
    <cacheField name="[Measures].[Direct Labor Cost per Unit Comparing (VND/kg)]" caption="Direct Labor Cost per Unit Comparing (VND/kg)" numFmtId="0" hierarchy="455" level="32767"/>
    <cacheField name="[Measures].[Indirect Labor Cost per Unit (VND/kg)]" caption="Indirect Labor Cost per Unit (VND/kg)" numFmtId="0" hierarchy="446" level="32767"/>
    <cacheField name="[Measures].[Indirect Labor Cost per Unit Comparing (VND/kg)]" caption="Indirect Labor Cost per Unit Comparing (VND/kg)" numFmtId="0" hierarchy="457" level="32767"/>
    <cacheField name="[Measures].[General Production Cost per Unit (VND/kg)]" caption="General Production Cost per Unit (VND/kg)" numFmtId="0" hierarchy="447" level="32767"/>
    <cacheField name="[Measures].[General Production Cost per Unit Comparing (VND/kg)]" caption="General Production Cost per Unit Comparing (VND/kg)" numFmtId="0" hierarchy="458" level="32767"/>
    <cacheField name="[Measures].[Electric Cost per Unit (VND/kg)]" caption="Electric Cost per Unit (VND/kg)" numFmtId="0" hierarchy="448" level="32767"/>
    <cacheField name="[Measures].[Electric Cost per Unit Comparing (VND/kg)]" caption="Electric Cost per Unit Comparing (VND/kg)" numFmtId="0" hierarchy="459" level="32767"/>
    <cacheField name="[Measures].[Production Depreciation per Unit (VND/kg)]" caption="Production Depreciation per Unit (VND/kg)" numFmtId="0" hierarchy="449" level="32767"/>
    <cacheField name="[Measures].[Production Depreciation per Unit Comparing (VND/kg)]" caption="Production Depreciation per Unit Comparing (VND/kg)" numFmtId="0" hierarchy="460" level="32767"/>
    <cacheField name="[Measures].[Processing Cost per Unit (VND/kg)]" caption="Processing Cost per Unit (VND/kg)" numFmtId="0" hierarchy="450" level="32767"/>
    <cacheField name="[Measures].[Processing Cost per Unit Comparing (VND/kg)]" caption="Processing Cost per Unit Comparing (VND/kg)" numFmtId="0" hierarchy="461" level="32767"/>
    <cacheField name="[Measures].[Price EXW Mth Compared (USD/ton)]" caption="Price EXW Mth Compared (USD/ton)" numFmtId="0" hierarchy="398" level="32767"/>
    <cacheField name="[Measures].[Price EXW Mth Comparing (USD/ton)]" caption="Price EXW Mth Comparing (USD/ton)" numFmtId="0" hierarchy="399" level="32767"/>
    <cacheField name="[Measures].[Rev EXW Mth Compared (VND)]" caption="Rev EXW Mth Compared (VND)" numFmtId="0" hierarchy="406" level="32767"/>
    <cacheField name="[Measures].[Rev EXW Mth Comparing (VND)]" caption="Rev EXW Mth Comparing (VND)" numFmtId="0" hierarchy="407" level="32767"/>
    <cacheField name="[Measures].[%GP EXW Compared]" caption="%GP EXW Compared" numFmtId="0" hierarchy="564" level="32767"/>
    <cacheField name="[Measures].[%GP EXW Comparing]" caption="%GP EXW Comparing" numFmtId="0" hierarchy="612" level="32767"/>
    <cacheField name="[Measures].[∆ Price EXW MoM (USD/ton)]" caption="∆ Price EXW MoM (USD/ton)" numFmtId="0" hierarchy="436" level="32767"/>
    <cacheField name="[Measures].[%∆ Price EXW MoM]" caption="%∆ Price EXW MoM" numFmtId="0" hierarchy="581"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 name="Unsupported9" numFmtId="0" hierarchy="730" level="32767">
      <extLst>
        <ext xmlns:x14="http://schemas.microsoft.com/office/spreadsheetml/2009/9/main" uri="{63CAB8AC-B538-458d-9737-405883B0398D}">
          <x14:cacheField ignore="1"/>
        </ext>
      </extLst>
    </cacheField>
    <cacheField name="Unsupported10" numFmtId="0" hierarchy="731" level="32767">
      <extLst>
        <ext xmlns:x14="http://schemas.microsoft.com/office/spreadsheetml/2009/9/main" uri="{63CAB8AC-B538-458d-9737-405883B0398D}">
          <x14:cacheField ignore="1"/>
        </ext>
      </extLst>
    </cacheField>
    <cacheField name="Unsupported11" numFmtId="0" hierarchy="732" level="32767">
      <extLst>
        <ext xmlns:x14="http://schemas.microsoft.com/office/spreadsheetml/2009/9/main" uri="{63CAB8AC-B538-458d-9737-405883B0398D}">
          <x14:cacheField ignore="1"/>
        </ext>
      </extLst>
    </cacheField>
    <cacheField name="Unsupported12" numFmtId="0" hierarchy="733" level="32767">
      <extLst>
        <ext xmlns:x14="http://schemas.microsoft.com/office/spreadsheetml/2009/9/main" uri="{63CAB8AC-B538-458d-9737-405883B0398D}">
          <x14:cacheField ignore="1"/>
        </ext>
      </extLst>
    </cacheField>
    <cacheField name="Unsupported13" numFmtId="0" hierarchy="734" level="32767">
      <extLst>
        <ext xmlns:x14="http://schemas.microsoft.com/office/spreadsheetml/2009/9/main" uri="{63CAB8AC-B538-458d-9737-405883B0398D}">
          <x14:cacheField ignore="1"/>
        </ext>
      </extLst>
    </cacheField>
    <cacheField name="Unsupported14" numFmtId="0" hierarchy="735" level="32767">
      <extLst>
        <ext xmlns:x14="http://schemas.microsoft.com/office/spreadsheetml/2009/9/main" uri="{63CAB8AC-B538-458d-9737-405883B0398D}">
          <x14:cacheField ignore="1"/>
        </ext>
      </extLst>
    </cacheField>
  </cacheFields>
  <cacheHierarchies count="736">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6"/>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2" memberValueDatatype="130" unbalanced="0">
      <fieldsUsage count="2">
        <fieldUsage x="-1"/>
        <fieldUsage x="3"/>
      </fieldsUsage>
    </cacheHierarchy>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4"/>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7"/>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26"/>
      </fieldsUsage>
    </cacheHierarchy>
    <cacheHierarchy uniqueName="[Measures].[Volume Mth Comparing]" caption="Volume Mth Comparing" measure="1" displayFolder="" measureGroup="PVM Rev Anlysis MoM Comparing" count="0" oneField="1">
      <fieldsUsage count="1">
        <fieldUsage x="27"/>
      </fieldsUsage>
    </cacheHierarchy>
    <cacheHierarchy uniqueName="[Measures].[Price EXW Mth Compared (USD/ton)]" caption="Price EXW Mth Compared (USD/ton)" measure="1" displayFolder="" measureGroup="PVM Rev Anlysis MoM" count="0" oneField="1">
      <fieldsUsage count="1">
        <fieldUsage x="47"/>
      </fieldsUsage>
    </cacheHierarchy>
    <cacheHierarchy uniqueName="[Measures].[Price EXW Mth Comparing (USD/ton)]" caption="Price EXW Mth Comparing (USD/ton)" measure="1" displayFolder="" measureGroup="PVM Rev Anlysis MoM Comparing" count="0" oneField="1">
      <fieldsUsage count="1">
        <fieldUsage x="48"/>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49"/>
      </fieldsUsage>
    </cacheHierarchy>
    <cacheHierarchy uniqueName="[Measures].[Rev EXW Mth Comparing (VND)]" caption="Rev EXW Mth Comparing (VND)" measure="1" displayFolder="" measureGroup="PVM Rev Anlysis MoM Comparing" count="0" oneField="1">
      <fieldsUsage count="1">
        <fieldUsage x="50"/>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oneField="1">
      <fieldsUsage count="1">
        <fieldUsage x="28"/>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53"/>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29"/>
      </fieldsUsage>
    </cacheHierarchy>
    <cacheHierarchy uniqueName="[Measures].[Dying, Chemical per Unit (VND/kg)]" caption="Dying, Chemical per Unit (VND/kg)" measure="1" displayFolder="" measureGroup="PVM GP Analysis MoM" count="0" oneField="1">
      <fieldsUsage count="1">
        <fieldUsage x="31"/>
      </fieldsUsage>
    </cacheHierarchy>
    <cacheHierarchy uniqueName="[Measures].[2nd RM and Packaging per Unit (VND/kg)]" caption="2nd RM and Packaging per Unit (VND/kg)" measure="1" displayFolder="" measureGroup="PVM GP Analysis MoM" count="0" oneField="1">
      <fieldsUsage count="1">
        <fieldUsage x="33"/>
      </fieldsUsage>
    </cacheHierarchy>
    <cacheHierarchy uniqueName="[Measures].[Direct Labor Cost per Unit (VND/kg)]" caption="Direct Labor Cost per Unit (VND/kg)" measure="1" displayFolder="" measureGroup="PVM GP Analysis MoM" count="0" oneField="1">
      <fieldsUsage count="1">
        <fieldUsage x="35"/>
      </fieldsUsage>
    </cacheHierarchy>
    <cacheHierarchy uniqueName="[Measures].[Indirect Labor Cost per Unit (VND/kg)]" caption="Indirect Labor Cost per Unit (VND/kg)" measure="1" displayFolder="" measureGroup="PVM GP Analysis MoM" count="0" oneField="1">
      <fieldsUsage count="1">
        <fieldUsage x="37"/>
      </fieldsUsage>
    </cacheHierarchy>
    <cacheHierarchy uniqueName="[Measures].[General Production Cost per Unit (VND/kg)]" caption="General Production Cost per Unit (VND/kg)" measure="1" displayFolder="" measureGroup="PVM GP Analysis MoM" count="0" oneField="1">
      <fieldsUsage count="1">
        <fieldUsage x="39"/>
      </fieldsUsage>
    </cacheHierarchy>
    <cacheHierarchy uniqueName="[Measures].[Electric Cost per Unit (VND/kg)]" caption="Electric Cost per Unit (VND/kg)" measure="1" displayFolder="" measureGroup="PVM GP Analysis MoM" count="0" oneField="1">
      <fieldsUsage count="1">
        <fieldUsage x="4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30"/>
      </fieldsUsage>
    </cacheHierarchy>
    <cacheHierarchy uniqueName="[Measures].[Dying, Chemical per Unit Comparing (VND/kg)]" caption="Dying, Chemical per Unit Comparing (VND/kg)" measure="1" displayFolder="" measureGroup="PVM GP Analysis MoM Comparing" count="0" oneField="1">
      <fieldsUsage count="1">
        <fieldUsage x="32"/>
      </fieldsUsage>
    </cacheHierarchy>
    <cacheHierarchy uniqueName="[Measures].[2nd RM and Packaging per Unit Comparing (VND/kg)]" caption="2nd RM and Packaging per Unit Comparing (VND/kg)" measure="1" displayFolder="" measureGroup="PVM GP Analysis MoM Comparing" count="0" oneField="1">
      <fieldsUsage count="1">
        <fieldUsage x="34"/>
      </fieldsUsage>
    </cacheHierarchy>
    <cacheHierarchy uniqueName="[Measures].[Direct Labor Cost per Unit Comparing (VND/kg)]" caption="Direct Labor Cost per Unit Comparing (VND/kg)" measure="1" displayFolder="" measureGroup="PVM GP Analysis MoM Comparing" count="0" oneField="1">
      <fieldsUsage count="1">
        <fieldUsage x="36"/>
      </fieldsUsage>
    </cacheHierarchy>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oneField="1">
      <fieldsUsage count="1">
        <fieldUsage x="38"/>
      </fieldsUsage>
    </cacheHierarchy>
    <cacheHierarchy uniqueName="[Measures].[General Production Cost per Unit Comparing (VND/kg)]" caption="General Production Cost per Unit Comparing (VND/kg)" measure="1" displayFolder="" measureGroup="PVM GP Analysis MoM Comparing" count="0" oneField="1">
      <fieldsUsage count="1">
        <fieldUsage x="40"/>
      </fieldsUsage>
    </cacheHierarchy>
    <cacheHierarchy uniqueName="[Measures].[Electric Cost per Unit Comparing (VND/kg)]" caption="Electric Cost per Unit Comparing (VND/kg)" measure="1" displayFolder="" measureGroup="PVM GP Analysis MoM Comparing" count="0" oneField="1">
      <fieldsUsage count="1">
        <fieldUsage x="42"/>
      </fieldsUsage>
    </cacheHierarchy>
    <cacheHierarchy uniqueName="[Measures].[Production Depreciation per Unit Comparing (VND/kg)]" caption="Production Depreciation per Unit Comparing (VND/kg)" measure="1" displayFolder="" measureGroup="PVM GP Analysis MoM Comparing" count="0" oneField="1">
      <fieldsUsage count="1">
        <fieldUsage x="44"/>
      </fieldsUsage>
    </cacheHierarchy>
    <cacheHierarchy uniqueName="[Measures].[Processing Cost per Unit Comparing (VND/kg)]" caption="Processing Cost per Unit Comparing (VND/kg)" measure="1" displayFolder="" measureGroup="PVM GP Analysis MoM Comparing" count="0" oneField="1">
      <fieldsUsage count="1">
        <fieldUsage x="46"/>
      </fieldsUsage>
    </cacheHierarchy>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0"/>
      </fieldsUsage>
    </cacheHierarchy>
    <cacheHierarchy uniqueName="[Measures].[GP EXW Mth Comparing (VND)]" caption="GP EXW Mth Comparing (VND)" measure="1" displayFolder="" measureGroup="PVM GP Analysis MoM Comparing" count="0" oneField="1">
      <fieldsUsage count="1">
        <fieldUsage x="1"/>
      </fieldsUsage>
    </cacheHierarchy>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oneField="1">
      <fieldsUsage count="1">
        <fieldUsage x="2"/>
      </fieldsUsage>
    </cacheHierarchy>
    <cacheHierarchy uniqueName="[Measures].[NewImpact GP MoM (VND)]" caption="NewImpact GP MoM (VND)" measure="1" displayFolder="" measureGroup="PVM GP Analysis MoM Comparing" count="0" oneField="1">
      <fieldsUsage count="1">
        <fieldUsage x="22"/>
      </fieldsUsage>
    </cacheHierarchy>
    <cacheHierarchy uniqueName="[Measures].[Disc.Impact GP MoM (VND)]" caption="Disc.Impact GP MoM (VND)" measure="1" displayFolder="" measureGroup="PVM GP Analysis MoM Comparing" count="0" oneField="1">
      <fieldsUsage count="1">
        <fieldUsage x="23"/>
      </fieldsUsage>
    </cacheHierarchy>
    <cacheHierarchy uniqueName="[Measures].[GP EXW per Unit (VND/kg)]" caption="GP EXW per Unit (VND/kg)" measure="1" displayFolder="" measureGroup="PVM GP Analysis MoM" count="0" oneField="1">
      <fieldsUsage count="1">
        <fieldUsage x="24"/>
      </fieldsUsage>
    </cacheHierarchy>
    <cacheHierarchy uniqueName="[Measures].[GP EXW per Unit Comparing (VND/kg)]" caption="GP EXW per Unit Comparing (VND/kg)" measure="1" displayFolder="" measureGroup="PVM GP Analysis MoM Comparing" count="0" oneField="1">
      <fieldsUsage count="1">
        <fieldUsage x="25"/>
      </fieldsUsage>
    </cacheHierarchy>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oneField="1">
      <fieldsUsage count="1">
        <fieldUsage x="8"/>
      </fieldsUsage>
    </cacheHierarchy>
    <cacheHierarchy uniqueName="[Measures].[MixImpact GP MoM (VND)]" caption="MixImpact GP MoM (VND)" measure="1" displayFolder="" measureGroup="PVM GP Analysis MoM Comparing" count="0" oneField="1">
      <fieldsUsage count="1">
        <fieldUsage x="9"/>
      </fieldsUsage>
    </cacheHierarchy>
    <cacheHierarchy uniqueName="[Measures].[PriceImpact GP MoM (VND)]" caption="PriceImpact GP MoM (VND)" measure="1" displayFolder="" measureGroup="PVM GP Analysis MoM Comparing" count="0" oneField="1">
      <fieldsUsage count="1">
        <fieldUsage x="10"/>
      </fieldsUsage>
    </cacheHierarchy>
    <cacheHierarchy uniqueName="[Measures].[EXRImpact GP MoM (VND)]" caption="EXRImpact GP MoM (VND)" measure="1" displayFolder="" measureGroup="PVM GP Analysis MoM Comparing" count="0" oneField="1">
      <fieldsUsage count="1">
        <fieldUsage x="11"/>
      </fieldsUsage>
    </cacheHierarchy>
    <cacheHierarchy uniqueName="[Measures].[PlasticImpact GP MoM (VND)]" caption="PlasticImpact GP MoM (VND)" measure="1" displayFolder="" measureGroup="PVM GP Analysis MoM Comparing" count="0" oneField="1">
      <fieldsUsage count="1">
        <fieldUsage x="12"/>
      </fieldsUsage>
    </cacheHierarchy>
    <cacheHierarchy uniqueName="[Measures].[DyingChemicalImpact GP MoM (VND)]" caption="DyingChemicalImpact GP MoM (VND)" measure="1" displayFolder="" measureGroup="PVM GP Analysis MoM Comparing" count="0" oneField="1">
      <fieldsUsage count="1">
        <fieldUsage x="13"/>
      </fieldsUsage>
    </cacheHierarchy>
    <cacheHierarchy uniqueName="[Measures].[2RM_PackagingImpact GP MoM (VND)]" caption="2RM_PackagingImpact GP MoM (VND)" measure="1" displayFolder="" measureGroup="PVM GP Analysis MoM Comparing" count="0" oneField="1">
      <fieldsUsage count="1">
        <fieldUsage x="14"/>
      </fieldsUsage>
    </cacheHierarchy>
    <cacheHierarchy uniqueName="[Measures].[DirectLabourImpact GP MoM (VND)]" caption="DirectLabourImpact GP MoM (VND)" measure="1" displayFolder="" measureGroup="PVM GP Analysis MoM Comparing" count="0" oneField="1">
      <fieldsUsage count="1">
        <fieldUsage x="15"/>
      </fieldsUsage>
    </cacheHierarchy>
    <cacheHierarchy uniqueName="[Measures].[IndirectLabourImpact GP MoM (VND)]" caption="IndirectLabourImpact GP MoM (VND)" measure="1" displayFolder="" measureGroup="PVM GP Analysis MoM Comparing" count="0" oneField="1">
      <fieldsUsage count="1">
        <fieldUsage x="16"/>
      </fieldsUsage>
    </cacheHierarchy>
    <cacheHierarchy uniqueName="[Measures].[GeneralProductionImpact GP MoM (VND)]" caption="GeneralProductionImpact GP MoM (VND)" measure="1" displayFolder="" measureGroup="PVM GP Analysis MoM Comparing" count="0" oneField="1">
      <fieldsUsage count="1">
        <fieldUsage x="17"/>
      </fieldsUsage>
    </cacheHierarchy>
    <cacheHierarchy uniqueName="[Measures].[ElectricImpact GP MoM (VND)]" caption="ElectricImpact GP MoM (VND)" measure="1" displayFolder="" measureGroup="PVM GP Analysis MoM Comparing" count="0" oneField="1">
      <fieldsUsage count="1">
        <fieldUsage x="18"/>
      </fieldsUsage>
    </cacheHierarchy>
    <cacheHierarchy uniqueName="[Measures].[ProductionDepreciationImpact GP MoM (VND)]" caption="ProductionDepreciationImpact GP MoM (VND)" measure="1" displayFolder="" measureGroup="PVM GP Analysis MoM Comparing" count="0" oneField="1">
      <fieldsUsage count="1">
        <fieldUsage x="19"/>
      </fieldsUsage>
    </cacheHierarchy>
    <cacheHierarchy uniqueName="[Measures].[ProcessingImpact GP MoM (VND)]" caption="ProcessingImpact GP MoM (VND)" measure="1" displayFolder="" measureGroup="PVM GP Analysis MoM Comparing" count="0" oneField="1">
      <fieldsUsage count="1">
        <fieldUsage x="20"/>
      </fieldsUsage>
    </cacheHierarchy>
    <cacheHierarchy uniqueName="[Measures].[OtherImpact GP MoM (VND)]" caption="OtherImpact GP MoM (VND)" measure="1" displayFolder="" measureGroup="PVM GP Analysis MoM Comparing" count="0" oneField="1">
      <fieldsUsage count="1">
        <fieldUsage x="21"/>
      </fieldsUsage>
    </cacheHierarchy>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oneField="1">
      <fieldsUsage count="1">
        <fieldUsage x="51"/>
      </fieldsUsage>
    </cacheHierarchy>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54"/>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oneField="1">
      <fieldsUsage count="1">
        <fieldUsage x="52"/>
      </fieldsUsage>
    </cacheHierarchy>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3009259" backgroundQuery="1" createdVersion="8" refreshedVersion="8" minRefreshableVersion="3" recordCount="0" supportSubquery="1" supportAdvancedDrill="1" xr:uid="{B071655C-7CD8-4529-85A9-D20CD1FFD8C3}">
  <cacheSource type="external" connectionId="45"/>
  <cacheFields count="2">
    <cacheField name="[dim_date_01].[Year | Month].[Year | Month]" caption="Year | Month" numFmtId="0" hierarchy="179" level="1">
      <sharedItems count="1">
        <s v="2026 | 01"/>
      </sharedItems>
    </cacheField>
    <cacheField name="[dim_date_02].[Year | Month].[Year | Month]" caption="Year | Month" numFmtId="0" hierarchy="190" level="1">
      <sharedItems count="1">
        <s v="2025 | 12"/>
      </sharedItems>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31597221" backgroundQuery="1" createdVersion="8" refreshedVersion="8" minRefreshableVersion="3" recordCount="0" supportSubquery="1" supportAdvancedDrill="1" xr:uid="{CA0AC576-9DFE-44EB-A3CF-7BCC00F4BED9}">
  <cacheSource type="external" connectionId="45"/>
  <cacheFields count="2">
    <cacheField name="[dim_date_01].[Year | Month].[Year | Month]" caption="Year | Month" numFmtId="0" hierarchy="179" level="1">
      <sharedItems count="1">
        <s v="2026 | 01"/>
      </sharedItems>
    </cacheField>
    <cacheField name="[dim_date_02].[Year | Month].[Year | Month]" caption="Year | Month" numFmtId="0" hierarchy="190" level="1">
      <sharedItems count="1">
        <s v="2025 | 12"/>
      </sharedItems>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79745369" backgroundQuery="1" createdVersion="8" refreshedVersion="8" minRefreshableVersion="3" recordCount="0" supportSubquery="1" supportAdvancedDrill="1" xr:uid="{D054EF9C-F669-43F7-AD07-BD785E2F0D3B}">
  <cacheSource type="external" connectionId="45"/>
  <cacheFields count="22">
    <cacheField name="[dim_date].[Year].[Year]" caption="Year" numFmtId="0" hierarchy="160" level="1">
      <sharedItems containsSemiMixedTypes="0" containsNonDate="0" containsString="0"/>
    </cacheField>
    <cacheField name="[Measures].[SL]" caption="SL" numFmtId="0" hierarchy="270" level="32767"/>
    <cacheField name="[dim_customer].[Nhóm KH-QT].[Nhóm KH-QT]" caption="Nhóm KH-QT" numFmtId="0" hierarchy="156" level="1">
      <sharedItems containsSemiMixedTypes="0" containsNonDate="0" containsString="0"/>
    </cacheField>
    <cacheField name="[dim_date].[Month].[Month]" caption="Month" numFmtId="0" hierarchy="162" level="1">
      <sharedItems containsSemiMixedTypes="0" containsString="0" containsNumber="1" containsInteger="1" minValue="4" maxValue="4" count="1">
        <n v="4"/>
      </sharedItems>
      <extLst>
        <ext xmlns:x15="http://schemas.microsoft.com/office/spreadsheetml/2010/11/main" uri="{4F2E5C28-24EA-4eb8-9CBF-B6C8F9C3D259}">
          <x15:cachedUniqueNames>
            <x15:cachedUniqueName index="0" name="[dim_date].[Month].&amp;[4]"/>
          </x15:cachedUniqueNames>
        </ext>
      </extLst>
    </cacheField>
    <cacheField name="[dim_nhom_sp].[Nhóm SP 1].[Nhóm SP 1]" caption="Nhóm SP 1" numFmtId="0" hierarchy="207" level="1">
      <sharedItems containsSemiMixedTypes="0" containsNonDate="0" containsString="0"/>
    </cacheField>
    <cacheField name="[Measures].[GV KT (VND)]" caption="GV KT (VND)" numFmtId="0" hierarchy="320" level="32767"/>
    <cacheField name="[dim_nhom_sp].[Nhóm SP 4].[Nhóm SP 4]" caption="Nhóm SP 4" numFmtId="0" hierarchy="210" level="1">
      <sharedItems count="10">
        <s v="Hạt rPET"/>
        <s v="Vảy rPET"/>
        <s v="Hạt rHDPE thổi"/>
        <s v="Hạt rHDPE ép"/>
        <s v="Vảy rHDPE ép"/>
        <s v="Hạt rPP"/>
        <s v="Hạt Xơ sợi"/>
        <s v="Dây đai PET"/>
        <s v="Phó sản"/>
        <s v="Khác"/>
      </sharedItems>
    </cacheField>
    <cacheField name="[Measures].[GV (VND)]" caption="GV (VND)" numFmtId="0" hierarchy="269" level="32767"/>
    <cacheField name="[Measures].[Cp chai/vảy nhựa phế (VND)]" caption="Cp chai/vảy nhựa phế (VND)" numFmtId="0" hierarchy="298" level="32767"/>
    <cacheField name="[Measures].[Cp màu, hóa chất (VND)]" caption="Cp màu, hóa chất (VND)" numFmtId="0" hierarchy="299" level="32767"/>
    <cacheField name="[Measures].[Cp NVL phụ, bao  bì (VND)]" caption="Cp NVL phụ, bao  bì (VND)" numFmtId="0" hierarchy="300" level="32767"/>
    <cacheField name="[Measures].[Cp NC TT (VND)]" caption="Cp NC TT (VND)" numFmtId="0" hierarchy="301" level="32767"/>
    <cacheField name="[Measures].[Cp NC GT (VND)]" caption="Cp NC GT (VND)" numFmtId="0" hierarchy="302" level="32767"/>
    <cacheField name="[Measures].[Cp điện (VND)]" caption="Cp điện (VND)" numFmtId="0" hierarchy="305" level="32767"/>
    <cacheField name="[Measures].[Cp KH SX (VND)]" caption="Cp KH SX (VND)" numFmtId="0" hierarchy="308" level="32767"/>
    <cacheField name="[Measures].[Cp gia công (VND)]" caption="Cp gia công (VND)" numFmtId="0" hierarchy="321" level="32767"/>
    <cacheField name="[Measures].[CPSX chung (VND)]" caption="CPSX chung (VND)" numFmtId="0" hierarchy="303" level="32767"/>
    <cacheField name="[Measures].[GV Khác (VND)]" caption="GV Khác (VND)" numFmtId="0" hierarchy="304" level="32767"/>
    <cacheField name="[Measures].[Cp Pallet (VND)]" caption="Cp Pallet (VND)" numFmtId="0" hierarchy="306" level="32767"/>
    <cacheField name="[Measures].[Chi phí NC đứng máy]" caption="Chi phí NC đứng máy" numFmtId="0" hierarchy="289" level="32767"/>
    <cacheField name="[Measures].[Chi phí NC đóng gói]" caption="Chi phí NC đóng gói" numFmtId="0" hierarchy="290" level="32767"/>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21"/>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2" memberValueDatatype="130" unbalanced="0">
      <fieldsUsage count="2">
        <fieldUsage x="-1"/>
        <fieldUsage x="2"/>
      </fieldsUsage>
    </cacheHierarchy>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2" memberValueDatatype="130" unbalanced="0">
      <fieldsUsage count="2">
        <fieldUsage x="-1"/>
        <fieldUsage x="4"/>
      </fieldsUsage>
    </cacheHierarchy>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6"/>
      </fieldsUsage>
    </cacheHierarchy>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oneField="1">
      <fieldsUsage count="1">
        <fieldUsage x="7"/>
      </fieldsUsage>
    </cacheHierarchy>
    <cacheHierarchy uniqueName="[Measures].[SL]" caption="SL" measure="1" displayFolder="" measureGroup="01_Formulas_TT" count="0" oneField="1">
      <fieldsUsage count="1">
        <fieldUsage x="1"/>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oneField="1">
      <fieldsUsage count="1">
        <fieldUsage x="19"/>
      </fieldsUsage>
    </cacheHierarchy>
    <cacheHierarchy uniqueName="[Measures].[Chi phí NC đóng gói]" caption="Chi phí NC đóng gói" measure="1" displayFolder="" measureGroup="04_Formulas_TT_GV" count="0" oneField="1">
      <fieldsUsage count="1">
        <fieldUsage x="20"/>
      </fieldsUsage>
    </cacheHierarchy>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oneField="1">
      <fieldsUsage count="1">
        <fieldUsage x="8"/>
      </fieldsUsage>
    </cacheHierarchy>
    <cacheHierarchy uniqueName="[Measures].[Cp màu, hóa chất (VND)]" caption="Cp màu, hóa chất (VND)" measure="1" displayFolder="" measureGroup="01_Formulas_TT" count="0" oneField="1">
      <fieldsUsage count="1">
        <fieldUsage x="9"/>
      </fieldsUsage>
    </cacheHierarchy>
    <cacheHierarchy uniqueName="[Measures].[Cp NVL phụ, bao  bì (VND)]" caption="Cp NVL phụ, bao  bì (VND)" measure="1" displayFolder="" measureGroup="01_Formulas_TT" count="0" oneField="1">
      <fieldsUsage count="1">
        <fieldUsage x="10"/>
      </fieldsUsage>
    </cacheHierarchy>
    <cacheHierarchy uniqueName="[Measures].[Cp NC TT (VND)]" caption="Cp NC TT (VND)" measure="1" displayFolder="" measureGroup="01_Formulas_TT" count="0" oneField="1">
      <fieldsUsage count="1">
        <fieldUsage x="11"/>
      </fieldsUsage>
    </cacheHierarchy>
    <cacheHierarchy uniqueName="[Measures].[Cp NC GT (VND)]" caption="Cp NC GT (VND)" measure="1" displayFolder="" measureGroup="01_Formulas_TT" count="0" oneField="1">
      <fieldsUsage count="1">
        <fieldUsage x="12"/>
      </fieldsUsage>
    </cacheHierarchy>
    <cacheHierarchy uniqueName="[Measures].[CPSX chung (VND)]" caption="CPSX chung (VND)" measure="1" displayFolder="" measureGroup="01_Formulas_TT" count="0" oneField="1">
      <fieldsUsage count="1">
        <fieldUsage x="16"/>
      </fieldsUsage>
    </cacheHierarchy>
    <cacheHierarchy uniqueName="[Measures].[GV Khác (VND)]" caption="GV Khác (VND)" measure="1" displayFolder="" measureGroup="01_Formulas_TT" count="0" oneField="1">
      <fieldsUsage count="1">
        <fieldUsage x="17"/>
      </fieldsUsage>
    </cacheHierarchy>
    <cacheHierarchy uniqueName="[Measures].[Cp điện (VND)]" caption="Cp điện (VND)" measure="1" displayFolder="" measureGroup="01_Formulas_TT" count="0" oneField="1">
      <fieldsUsage count="1">
        <fieldUsage x="13"/>
      </fieldsUsage>
    </cacheHierarchy>
    <cacheHierarchy uniqueName="[Measures].[Cp Pallet (VND)]" caption="Cp Pallet (VND)" measure="1" displayFolder="" measureGroup="01_Formulas_TT" count="0" oneField="1">
      <fieldsUsage count="1">
        <fieldUsage x="18"/>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oneField="1">
      <fieldsUsage count="1">
        <fieldUsage x="14"/>
      </fieldsUsage>
    </cacheHierarchy>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oneField="1">
      <fieldsUsage count="1">
        <fieldUsage x="5"/>
      </fieldsUsage>
    </cacheHierarchy>
    <cacheHierarchy uniqueName="[Measures].[Cp gia công (VND)]" caption="Cp gia công (VND)" measure="1" displayFolder="" measureGroup="01_Formulas_TT" count="0" oneField="1">
      <fieldsUsage count="1">
        <fieldUsage x="15"/>
      </fieldsUsage>
    </cacheHierarchy>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81134262" backgroundQuery="1" createdVersion="8" refreshedVersion="8" minRefreshableVersion="3" recordCount="0" supportSubquery="1" supportAdvancedDrill="1" xr:uid="{A423D361-3988-4935-85F0-E80CC83A6730}">
  <cacheSource type="external" connectionId="45"/>
  <cacheFields count="5">
    <cacheField name="[dim_date].[Year].[Year]" caption="Year" numFmtId="0" hierarchy="160" level="1">
      <sharedItems containsSemiMixedTypes="0" containsNonDate="0" containsString="0"/>
    </cacheField>
    <cacheField name="[Measures].[Doanh thu EXW (VND)]" caption="Doanh thu EXW (VND)" numFmtId="0" hierarchy="271" level="32767"/>
    <cacheField name="[dim_date].[Month].[Month]" caption="Month" numFmtId="0" hierarchy="162" level="1">
      <sharedItems containsSemiMixedTypes="0" containsString="0" containsNumber="1" containsInteger="1" minValue="4" maxValue="4" count="1">
        <n v="4"/>
      </sharedItems>
      <extLst>
        <ext xmlns:x15="http://schemas.microsoft.com/office/spreadsheetml/2010/11/main" uri="{4F2E5C28-24EA-4eb8-9CBF-B6C8F9C3D259}">
          <x15:cachedUniqueNames>
            <x15:cachedUniqueName index="0" name="[dim_date].[Month].&amp;[4]"/>
          </x15:cachedUniqueNames>
        </ext>
      </extLst>
    </cacheField>
    <cacheField name="[dim_xk_nđ].[XK/NĐ].[XK/NĐ]" caption="XK/NĐ" numFmtId="0" hierarchy="229" level="1">
      <sharedItems count="2">
        <s v="XK"/>
        <s v="NĐ"/>
      </sharedItems>
    </cacheField>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4"/>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3"/>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oneField="1">
      <fieldsUsage count="1">
        <fieldUsage x="1"/>
      </fieldsUsage>
    </cacheHierarchy>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82060185" backgroundQuery="1" createdVersion="8" refreshedVersion="8" minRefreshableVersion="3" recordCount="0" supportSubquery="1" supportAdvancedDrill="1" xr:uid="{BDE611F3-390E-406A-B664-FB9004E65BEA}">
  <cacheSource type="external" connectionId="45"/>
  <cacheFields count="5">
    <cacheField name="[dim_date].[Year].[Year]" caption="Year" numFmtId="0" hierarchy="160" level="1">
      <sharedItems containsSemiMixedTypes="0" containsNonDate="0" containsString="0"/>
    </cacheField>
    <cacheField name="[Measures].[GV Khác (VND)]" caption="GV Khác (VND)" numFmtId="0" hierarchy="304" level="32767"/>
    <cacheField name="[dim_SKU].[Mã SKU].[Mã SKU]" caption="Mã SKU" numFmtId="0" hierarchy="214" level="1">
      <sharedItems count="3">
        <s v="OTHERS"/>
        <s v="THUEXM-2025"/>
        <s v="VATKKT"/>
      </sharedItems>
    </cacheField>
    <cacheField name="[dim_date].[Month].[Month]" caption="Month" numFmtId="0" hierarchy="162" level="1">
      <sharedItems containsSemiMixedTypes="0" containsString="0" containsNumber="1" containsInteger="1" minValue="4" maxValue="4" count="1">
        <n v="4"/>
      </sharedItems>
      <extLst>
        <ext xmlns:x15="http://schemas.microsoft.com/office/spreadsheetml/2010/11/main" uri="{4F2E5C28-24EA-4eb8-9CBF-B6C8F9C3D259}">
          <x15:cachedUniqueNames>
            <x15:cachedUniqueName index="0" name="[dim_date].[Month].&amp;[4]"/>
          </x15:cachedUniqueNames>
        </ext>
      </extLst>
    </cacheField>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4"/>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2" memberValueDatatype="130" unbalanced="0">
      <fieldsUsage count="2">
        <fieldUsage x="-1"/>
        <fieldUsage x="2"/>
      </fieldsUsage>
    </cacheHierarchy>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oneField="1">
      <fieldsUsage count="1">
        <fieldUsage x="1"/>
      </fieldsUsage>
    </cacheHierarchy>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83449071" backgroundQuery="1" createdVersion="8" refreshedVersion="8" minRefreshableVersion="3" recordCount="0" supportSubquery="1" supportAdvancedDrill="1" xr:uid="{E4EAB2AC-F486-42E4-AF79-99F79E83B7BC}">
  <cacheSource type="external" connectionId="45"/>
  <cacheFields count="11">
    <cacheField name="[dim_date].[Year].[Year]" caption="Year" numFmtId="0" hierarchy="160" level="1">
      <sharedItems containsSemiMixedTypes="0" containsNonDate="0" containsString="0"/>
    </cacheField>
    <cacheField name="[dim_date].[Month].[Month]" caption="Month" numFmtId="0" hierarchy="162" level="1">
      <sharedItems containsSemiMixedTypes="0" containsString="0" containsNumber="1" containsInteger="1" minValue="4" maxValue="4" count="1">
        <n v="4"/>
      </sharedItems>
      <extLst>
        <ext xmlns:x15="http://schemas.microsoft.com/office/spreadsheetml/2010/11/main" uri="{4F2E5C28-24EA-4eb8-9CBF-B6C8F9C3D259}">
          <x15:cachedUniqueNames>
            <x15:cachedUniqueName index="0" name="[dim_date].[Month].&amp;[4]"/>
          </x15:cachedUniqueNames>
        </ext>
      </extLst>
    </cacheField>
    <cacheField name="[dim_xk_nđ].[XK/NĐ].[XK/NĐ]" caption="XK/NĐ" numFmtId="0" hierarchy="229" level="1">
      <sharedItems count="2">
        <s v="XK"/>
        <s v="NĐ"/>
      </sharedItems>
    </cacheField>
    <cacheField name="[Measures].[SL_NS]" caption="SL_NS" numFmtId="0" hierarchy="337" level="32767"/>
    <cacheField name="[Measures].[SL]" caption="SL" numFmtId="0" hierarchy="270" level="32767"/>
    <cacheField name="[Measures].[Doanh thu KT_NS (VND)]" caption="Doanh thu KT_NS (VND)" numFmtId="0" hierarchy="335" level="32767"/>
    <cacheField name="[Measures].[Doanh thu KT (VND)]" caption="Doanh thu KT (VND)" numFmtId="0" hierarchy="268" level="32767"/>
    <cacheField name="[Measures].[Doanh thu KT (USD)]" caption="Doanh thu KT (USD)" numFmtId="0" hierarchy="272" level="32767"/>
    <cacheField name="[Measures].[Average_EXR]" caption="Average_EXR" numFmtId="0" hierarchy="317" level="32767"/>
    <cacheField name="[dim_nhom_sp].[Nhóm SP 3].[Nhóm SP 3]" caption="Nhóm SP 3" numFmtId="0" hierarchy="209" level="1">
      <sharedItems containsSemiMixedTypes="0" containsNonDate="0" containsString="0"/>
    </cacheField>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10"/>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9"/>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2"/>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oneField="1">
      <fieldsUsage count="1">
        <fieldUsage x="6"/>
      </fieldsUsage>
    </cacheHierarchy>
    <cacheHierarchy uniqueName="[Measures].[GV (VND)]" caption="GV (VND)" measure="1" displayFolder="" measureGroup="01_Formulas_TT" count="0"/>
    <cacheHierarchy uniqueName="[Measures].[SL]" caption="SL" measure="1" displayFolder="" measureGroup="01_Formulas_TT" count="0" oneField="1">
      <fieldsUsage count="1">
        <fieldUsage x="4"/>
      </fieldsUsage>
    </cacheHierarchy>
    <cacheHierarchy uniqueName="[Measures].[Doanh thu EXW (VND)]" caption="Doanh thu EXW (VND)" measure="1" displayFolder="" measureGroup="01_Formulas_TT" count="0"/>
    <cacheHierarchy uniqueName="[Measures].[Doanh thu KT (USD)]" caption="Doanh thu KT (USD)" measure="1" displayFolder="" measureGroup="01_Formulas_TT" count="0" oneField="1">
      <fieldsUsage count="1">
        <fieldUsage x="7"/>
      </fieldsUsage>
    </cacheHierarchy>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oneField="1">
      <fieldsUsage count="1">
        <fieldUsage x="8"/>
      </fieldsUsage>
    </cacheHierarchy>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oneField="1">
      <fieldsUsage count="1">
        <fieldUsage x="5"/>
      </fieldsUsage>
    </cacheHierarchy>
    <cacheHierarchy uniqueName="[Measures].[GV_NS (VND)]" caption="GV_NS (VND)" measure="1" displayFolder="" measureGroup="05_Formulas_NS" count="0"/>
    <cacheHierarchy uniqueName="[Measures].[SL_NS]" caption="SL_NS" measure="1" displayFolder="" measureGroup="05_Formulas_NS" count="0" oneField="1">
      <fieldsUsage count="1">
        <fieldUsage x="3"/>
      </fieldsUsage>
    </cacheHierarchy>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85416665" backgroundQuery="1" createdVersion="8" refreshedVersion="8" minRefreshableVersion="3" recordCount="0" supportSubquery="1" supportAdvancedDrill="1" xr:uid="{4AA06FBD-B98E-4AEA-9DAE-4A8E8C6F9E33}">
  <cacheSource type="external" connectionId="45"/>
  <cacheFields count="29">
    <cacheField name="[dim_customer].[Nhóm KH].[Nhóm KH]" caption="Nhóm KH" numFmtId="0" hierarchy="155" level="1">
      <sharedItems containsBlank="1" count="2">
        <m/>
        <s v="BN"/>
      </sharedItems>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8">
        <s v="rPET"/>
        <s v="rHDPE thổi"/>
        <s v="rPP"/>
        <s v="rHDPE ép"/>
        <s v="Xơ sợi"/>
        <s v="GC"/>
        <s v="Phó sản"/>
        <s v="Khác"/>
      </sharedItems>
    </cacheField>
    <cacheField name="[dim_nhom_sp].[Nhóm SP 4].[Nhóm SP 4]" caption="Nhóm SP 4" numFmtId="0" hierarchy="210" level="1">
      <sharedItems count="10">
        <s v="Hạt rPET"/>
        <s v="Hạt rHDPE thổi"/>
        <s v="Hạt rPP"/>
        <s v="Vảy rPET"/>
        <s v="Hạt rHDPE ép"/>
        <s v="Vảy rHDPE ép"/>
        <s v="Hạt Xơ sợi"/>
        <s v="Dây đai PET"/>
        <s v="Phó sản"/>
        <s v="Khác"/>
      </sharedItems>
    </cacheField>
    <cacheField name="[dim_SKU].[Mã SKU | Tên SKU].[Mã SKU | Tên SKU]" caption="Mã SKU | Tên SKU" numFmtId="0" hierarchy="216" level="1">
      <sharedItems count="183">
        <s v="110000355 | iSS01G 1"/>
        <s v="110000432 | rHDB03N01"/>
        <s v="110000394 | rPP15Gy02"/>
        <s v="110000472 | rPP20Gy01"/>
        <s v="110000329 | WSS01"/>
        <s v="110000332 | iSS01084G"/>
        <s v="110000354 | WSS01G 1"/>
        <s v="110000359 | WSS03G"/>
        <s v="110000499 | WSS01L"/>
        <s v="110000522 | WSS03NC"/>
        <s v="110000507 | Vảy FPET201"/>
        <s v="110000339 | rHDPE MBF01"/>
        <s v="110000341 | rHDB04B01"/>
        <s v="110000374 | rHDB03N02"/>
        <s v="110000425 | HCBF-Whi-U"/>
        <s v="110000481 | rHDPE PCF01"/>
        <s v="110000495 | rHDA03W01"/>
        <s v="110000361 | rHDI3R01"/>
        <s v="110000363 | rHDI3Gy01"/>
        <s v="110000364 | rHDI3Y01"/>
        <s v="110000366 | rHDI3G01"/>
        <s v="110000373 | rHDI4DL01"/>
        <s v="110000431 | rHDI3Gy02"/>
        <s v="110000407 | Vảy HD Ép Đỏ"/>
        <s v="110000408 | Vảy HD Ép Trắng"/>
        <s v="110000409 | Vảy HD Ép Vàng"/>
        <s v="110000392 | rPP20B01"/>
        <s v="110000393 | rPP20Be01"/>
        <s v="110000471 | rPP20L05"/>
        <s v="110000482 | rPP20W01"/>
        <s v="110000436 | WSS05SB"/>
        <s v="110000428 | Dây đai PET"/>
        <s v="160012334 | Bụi cám PET sau sàn sung"/>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OTHERS | Khác"/>
        <s v="THUEXM-2025 | Điều chỉnh thuê xưởng, thuê máy năm 2025"/>
        <s v="VATKKT | VAT không khấu trừ"/>
        <s v="110000360 | rHDI4L01" u="1"/>
        <s v="110000410 | Vảy HD Ép Lá" u="1"/>
        <s v="160012611 | Phó Sản HD Ép Hỗn Hợp Cuối ST" u="1"/>
        <s v="110000412 | Vảy HD Ép Đen" u="1"/>
        <s v="110000377 | WSS01G 2" u="1"/>
        <s v="110000483 | iSS01G-S" u="1"/>
        <s v="110000523 | WSS04NC" u="1"/>
        <s v="110000505 | Vảy PET" u="1"/>
        <s v="110000443 | rHDA03N01" u="1"/>
        <s v="110000509 | rHDB01B01" u="1"/>
        <s v="110000365 | rHDI3W01" u="1"/>
        <s v="110000496 | rHDI7DL02" u="1"/>
        <s v="110000389 | rPP20R02" u="1"/>
        <s v="110000391 | rPP20L02" u="1"/>
        <s v="110000435 | rPP20L03" u="1"/>
        <s v="110000421 | Vảy PP Đỏ Nhạt" u="1"/>
        <s v="110000381 | WSS04SD" u="1"/>
        <s v="110000382 | WSS04SB" u="1"/>
        <s v="DIEUCHINH-| Điều chỉnh nhóm rPET" u="1"/>
        <s v="DIEUCHINH-rHDPE thổi | Điều chỉnh nhóm rHDPE thổi" u="1"/>
        <s v="DIEUCHINH-rHDPE ép | Điều chỉnh nhóm rHDPE ép" u="1"/>
        <s v="DIEUCHINH-rPP | Điều chỉnh nhóm rPP" u="1"/>
        <s v="150000113 | Chai PET B1 Không Phân Loại" u="1"/>
        <s v="DIEUCHINH | Điều chỉnh" u="1"/>
        <s v="KCKHONGPB | Chi phí giá thành không phân bổ được" u="1"/>
        <s v="KKHTK | Kiểm kê HTK" u="1"/>
        <s v="REBATE-to-TAITRO | Chiết khấu nhựa trả thay cho EPR" u="1"/>
        <s v="TAITRO | Tài trợ" u="1"/>
        <s v="TAITRO-by-REBATE | EPR sẽ trả qua chiết khấu nhựa" u="1"/>
        <s v="THUEMAY | Thuê máy" u="1"/>
        <s v="VANCHUYEN | Vận chuyển" u="1"/>
        <s v="XUATSUDUNG | Chênh lệch MM60 và giá trị tồn khi xuất HTK đi sử dụng" u="1"/>
        <s v="110000330 | iSS01" u="1"/>
        <s v="110000333 | WSS03" u="1"/>
        <s v="110000335 | WSS04" u="1"/>
        <s v="110000353 | WSS01-Mixed" u="1"/>
        <s v="110000356 | WSS01G" u="1"/>
        <s v="110000357 | iSS01G" u="1"/>
        <s v="110000358 | WSS02G" u="1"/>
        <s v="110000376 | iSS01L" u="1"/>
        <s v="110000383 | iSS84G-P" u="1"/>
        <s v="110000497 | WSS01G-L" u="1"/>
        <s v="110000503 | WSS01S" u="1"/>
        <s v="110000506 | WSS01 &amp; WSS01G-L" u="1"/>
        <s v="160009895 | Vảy PET B1_A1 DT" u="1"/>
        <s v="160011808 | Vảy PET B7_A1" u="1"/>
        <s v="160012265 | Vảy PET B8 chưa rửa 1" u="1"/>
        <s v="160012394 | Vảy PET B4_A1" u="1"/>
        <s v="160012396 | Vảy PET B4_A3" u="1"/>
        <s v="160012397 | Vảy PET B4_A3.RN" u="1"/>
        <s v="160012659 | Vảy PET B1_A2.1 DT" u="1"/>
        <s v="110000337 | rHDB03W01" u="1"/>
        <s v="110000343 | rHDB03G01" u="1"/>
        <s v="110000345 | rHDB03Y01" u="1"/>
        <s v="110000348 | Hạt nhựa rHDPE thử nghiệm" u="1"/>
        <s v="110000426 | HCBF-Yel-U" u="1"/>
        <s v="110000411 | Vảy HD Ép Dương" u="1"/>
        <s v="110000413 | Vảy HD Ép Đồng" u="1"/>
        <s v="110000469 | Vảy HD Ép Dương Bình Thuận" u="1"/>
        <s v="110000367 | rPP15R01" u="1"/>
        <s v="110000369 | rPP25W01" u="1"/>
        <s v="110000371 | rPP15B01" u="1"/>
        <s v="110000441 | PP Thử Nghiệm" u="1"/>
        <s v="110000470 | rPP20L04" u="1"/>
        <s v="110000508 | rPP20W02" u="1"/>
        <s v="110000423 | Vảy PP Dương Nhạt" u="1"/>
        <s v="110000387 | WSS03SD" u="1"/>
        <s v="110000466 | WSS05SB-2" u="1"/>
        <s v="110000440 | LDPE Thử Nghiệm" u="1"/>
        <s v="110000502 | rLDB2N01" u="1"/>
        <s v="150000008 | Vảy HD Thổi Trong HV-01.1" u="1"/>
        <s v="160012268 | Phó Sản PET Tomra Cổng 2" u="1"/>
        <s v="160012269 | Phó Sản PET Zigzag Quay đầu" u="1"/>
        <s v="160012335 | Phó Sản PET B1/B8 Vảy-Nắp" u="1"/>
        <s v="160012429 | Đầu Keo PET Sau Băm" u="1"/>
        <s v="160012607 | Phó Sản PET Zigzag Sau Lựa" u="1"/>
        <s v="160012728 | Phó Sản PET Bụi Tank C" u="1"/>
        <s v="160012896 | Phó Sản PET Bụi LB" u="1"/>
        <s v="800006226 | Nhãn, PVC, OPP…" u="1"/>
        <s v="BUICAM-BUISANRUNG" u="1"/>
        <s v="Đầu Keo" u="1"/>
        <s v="Olefin (Nắp, HDPE…)" u="1"/>
        <s v="110000353 | GC WSS01-Mixed" u="1"/>
        <s v="110000400 | GC rHDI4L01" u="1"/>
        <s v="110000461 | GC rHDB01N01" u="1"/>
        <s v="110000462 | GC rHDB01N02" u="1"/>
        <s v="110000463 | GC rLDB1N03" u="1"/>
        <s v="110000414 | GC Vảy HD Ép Đỏ" u="1"/>
        <s v="110000415 | GC Vảy HD Ép Trắng" u="1"/>
        <s v="110000416 | GC Vảy HD Ép Vàng" u="1"/>
        <s v="110000417 | GC Vảy HD Ép Lá" u="1"/>
        <s v="110000418 | GC Vảy HD Ép Dương" u="1"/>
        <s v="110000419 | GC Vảy HD Ép Đen" u="1"/>
        <s v="110000420 | GC Vảy HD Ép Đồng" u="1"/>
        <s v="160012597 | GC Phó Sản PET B1/B8 Vảy-Nắp ST" u="1"/>
        <s v="160012600 | GC Vảy HD Ép Vàng" u="1"/>
        <s v="160012602 | GC Vảy HD Ép Dương" u="1"/>
        <s v="800006265 | GC Vảy PET Sau Tách Olefin" u="1"/>
        <s v="160012614 | GC Phó Sản HD Ép Hỗn Hợp Nắp 1" u="1"/>
        <s v="160012615 | GC Phó Sản HD Ép Hỗn Hợp Nắp 2" u="1"/>
        <s v="160012616 | GC Phó Sản HD Ép Olefin PET 1 ST" u="1"/>
        <s v="160012617 | GC Phó Sản HD Ép Olefin PET 2 ST" u="1"/>
        <s v="800006273 | GC Phó Sản HD Ép Hỗn Hợp Cuối ST" u="1"/>
        <s v="DVGC" u="1"/>
        <s v="GIAMGIA-rHDPE thổi | Giảm giá hàng bán rHDPE thổi" u="1"/>
        <s v="GIAMGIA-rPET | Giảm giá hàng bán rPET" u="1"/>
        <s v="GIAMGIA-TAITRO | Giảm giá hàng bán tài trợ" u="1"/>
        <s v="DIEUCHINH-Xơ sợi | Điều chỉnh nhóm Xơ sợi" u="1"/>
        <s v="DIEUCHINH-GC | Điều chỉnh nhóm gia công" u="1"/>
        <s v="150000006 | Chai PET B0" u="1"/>
        <s v="140005073 | Bao HD Thổi" u="1"/>
        <s v="140006092 | Bao jumbo đựng phế 300 CÁI" u="1"/>
        <s v="ACTIVEBATCH | Xuất HTK active batch" u="1"/>
        <s v="Chi phí khiếu nại" u="1"/>
        <s v="CHIPHIIO" u="1"/>
        <s v="CHUYENMA | Chuyển mã" u="1"/>
        <s v="DANHGIAHTK | Đánh giá lại giá trị hàng tồn kho" u="1"/>
        <s v="DC-PS23 | Điều chỉnh phó sản 2023" u="1"/>
        <s v="Điều chỉnh chi phí hỗ trợ khách hàng" u="1"/>
        <s v="DIEUCHINH-GVHB" u="1"/>
        <s v="DOIBATCH | Xuất HTK đổi batch" u="1"/>
        <s v="KNKH-CPVC | Đền bù khách" u="1"/>
        <s v="LUONGTHUONG | Chi phí tiền lươngT 13 &amp; phép năm phải trả" u="1"/>
        <s v="PHANTICHMAU" u="1"/>
        <s v="REBATE" u="1"/>
        <s v="THUEXUONG | Thuê xưởng, kho" u="1"/>
        <s v="TRICHTHUONG" u="1"/>
        <s v="TRUYENTHONG | Tài trợ truyền thông" u="1"/>
        <s v="150000104 | Vảy HD thổi trong L1 HV01.1_KR" u="1"/>
        <s v="150000186 | Vảy PP Trắng Sữa PV-02_TM" u="1"/>
        <s v="160012345 | Phó sản máy Meyer" u="1"/>
        <s v="160012374 | PS trả NCC HD thổi trong L1 HV01.1_TM" u="1"/>
        <s v="160012451 | Phó Sản HD Thổi Vàng Vảy L1" u="1"/>
        <s v="160012452 | Phó Sản HD Thổi Vàng Vảy L2" u="1"/>
        <s v="160012454 | Phó Sản HD Thổi Vàng Vảy Tuyển Nổi" u="1"/>
        <s v="160012743 | Phó Sản Trả NCC HD Thổi Vàng HV-03.1_TM" u="1"/>
        <s v="160012837 | Vảy HD Thổi Trong HV-01.1-TM GC" u="1"/>
        <s v="160012902 | Vảy PP Trắng Sữa PV-02_TM Trả NCC" u="1"/>
        <s v="160012912 | Vảy HD Ép Dương Tách Màu Trả NCC" u="1"/>
        <s v="110000378 | iSS01G 2" u="1"/>
      </sharedItems>
    </cacheField>
    <cacheField name="[Measures].[SL]" caption="SL" numFmtId="0" hierarchy="270" level="32767"/>
    <cacheField name="[dim_date].[Month].[Month]" caption="Month" numFmtId="0" hierarchy="162" level="1">
      <sharedItems containsSemiMixedTypes="0" containsString="0" containsNumber="1" containsInteger="1" minValue="4" maxValue="4" count="1">
        <n v="4"/>
      </sharedItems>
      <extLst>
        <ext xmlns:x15="http://schemas.microsoft.com/office/spreadsheetml/2010/11/main" uri="{4F2E5C28-24EA-4eb8-9CBF-B6C8F9C3D259}">
          <x15:cachedUniqueNames>
            <x15:cachedUniqueName index="0" name="[dim_date].[Month].&amp;[4]"/>
          </x15:cachedUniqueNames>
        </ext>
      </extLst>
    </cacheField>
    <cacheField name="[Measures].[Doanh thu EXW (VND)]" caption="Doanh thu EXW (VND)" numFmtId="0" hierarchy="271" level="32767"/>
    <cacheField name="[Measures].[LG EXW (VND)]" caption="LG EXW (VND)" numFmtId="0" hierarchy="309" level="32767"/>
    <cacheField name="[Measures].[%LG_EXW]" caption="%LG_EXW" numFmtId="0" hierarchy="311" level="32767"/>
    <cacheField name="[Measures].[Doanh thu KT (VND)]" caption="Doanh thu KT (VND)" numFmtId="0" hierarchy="268" level="32767"/>
    <cacheField name="[Measures].[LG KT (VND)]" caption="LG KT (VND)" numFmtId="0" hierarchy="318" level="32767"/>
    <cacheField name="[Measures].[%LG_KT]" caption="%LG_KT" numFmtId="0" hierarchy="323" level="32767"/>
    <cacheField name="[Measures].[GV (VND)]" caption="GV (VND)" numFmtId="0" hierarchy="269" level="32767"/>
    <cacheField name="[Measures].[Cp Pallet (VND)]" caption="Cp Pallet (VND)" numFmtId="0" hierarchy="306" level="32767"/>
    <cacheField name="[Measures].[Cp vận chuyển (VND)]" caption="Cp vận chuyển (VND)" numFmtId="0" hierarchy="523" level="32767"/>
    <cacheField name="[Measures].[Cp hoa hồng (VND)]" caption="Cp hoa hồng (VND)" numFmtId="0" hierarchy="322" level="32767"/>
    <cacheField name="[Measures].[Doanh thu KT (USD)]" caption="Doanh thu KT (USD)" numFmtId="0" hierarchy="272" level="32767"/>
    <cacheField name="[Measures].[Doanh thu EXW (USD)]" caption="Doanh thu EXW (USD)" numFmtId="0" hierarchy="273" level="32767"/>
    <cacheField name="[Measures].[Cp hoa hồng (USD)]" caption="Cp hoa hồng (USD)" numFmtId="0" hierarchy="552" level="32767"/>
    <cacheField name="[Measures].[Cp hỗ trợ (VND)]" caption="Cp hỗ trợ (VND)" numFmtId="0" hierarchy="566" level="32767"/>
    <cacheField name="[Measures].[Cp vận chuyển (USD)]" caption="Cp vận chuyển (USD)" numFmtId="0" hierarchy="553" level="32767"/>
    <cacheField name="[Measures].[Cp Pallet (USD)]" caption="Cp Pallet (USD)" numFmtId="0" hierarchy="554" level="32767"/>
    <cacheField name="[Measures].[GBTB EXW (USD/ton)]" caption="GBTB EXW (USD/ton)" numFmtId="0" hierarchy="275" level="32767"/>
    <cacheField name="[dim_customer].[Nhóm KH-1].[Nhóm KH-1]" caption="Nhóm KH-1" numFmtId="0" hierarchy="157" level="1">
      <sharedItems count="17">
        <s v="Cocacola"/>
        <s v="CTY NGỌC NGHĨA-TÂY NINH"/>
        <s v="Dung Avient"/>
        <s v="Genesis"/>
        <s v="MCP-Resinex"/>
        <s v="Người mua hàng không lấy hóa đơn"/>
        <s v="Parker"/>
        <s v="Suntory"/>
        <s v="Wiese"/>
        <s v="CPSX Nhựa Duy Tân" u="1"/>
        <s v="CÔNG TY  ĐẠI LỘC" u="1"/>
        <s v="MGREEN-EPR" u="1"/>
        <s v="THỰC PHẨM CHÂU Á" u="1"/>
        <s v="Bán Ngoài" u="1"/>
        <s v="Niagara" u="1"/>
        <s v="Khác" u="1"/>
        <s v="Tiền VND ngân hàng TMCP á Châu" u="1"/>
      </sharedItems>
    </cacheField>
    <cacheField name="[Measures].[GVĐV (VND/kg)]" caption="GVĐV (VND/kg)" numFmtId="0" hierarchy="276" level="32767"/>
    <cacheField name="[Measures].[GBTB KT (VND/kg)]" caption="GBTB KT (VND/kg)" numFmtId="0" hierarchy="316" level="32767"/>
    <cacheField name="[dim_date].[Year].[Year]" caption="Year" numFmtId="0" hierarchy="160" level="1">
      <sharedItems containsSemiMixedTypes="0" containsNonDate="0" containsString="0"/>
    </cacheField>
    <cacheField name="[dim_accouting_period].[Kỳ].[Kỳ]" caption="Kỳ" numFmtId="0" hierarchy="144"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fieldsUsage count="2">
        <fieldUsage x="-1"/>
        <fieldUsage x="28"/>
      </fieldsUsage>
    </cacheHierarchy>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0"/>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24"/>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7"/>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6"/>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3"/>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1"/>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4"/>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oneField="1">
      <fieldsUsage count="1">
        <fieldUsage x="10"/>
      </fieldsUsage>
    </cacheHierarchy>
    <cacheHierarchy uniqueName="[Measures].[GV (VND)]" caption="GV (VND)" measure="1" displayFolder="" measureGroup="01_Formulas_TT" count="0" oneField="1">
      <fieldsUsage count="1">
        <fieldUsage x="13"/>
      </fieldsUsage>
    </cacheHierarchy>
    <cacheHierarchy uniqueName="[Measures].[SL]" caption="SL" measure="1" displayFolder="" measureGroup="01_Formulas_TT" count="0" oneField="1">
      <fieldsUsage count="1">
        <fieldUsage x="5"/>
      </fieldsUsage>
    </cacheHierarchy>
    <cacheHierarchy uniqueName="[Measures].[Doanh thu EXW (VND)]" caption="Doanh thu EXW (VND)" measure="1" displayFolder="" measureGroup="01_Formulas_TT" count="0" oneField="1">
      <fieldsUsage count="1">
        <fieldUsage x="7"/>
      </fieldsUsage>
    </cacheHierarchy>
    <cacheHierarchy uniqueName="[Measures].[Doanh thu KT (USD)]" caption="Doanh thu KT (USD)" measure="1" displayFolder="" measureGroup="01_Formulas_TT" count="0" oneField="1">
      <fieldsUsage count="1">
        <fieldUsage x="17"/>
      </fieldsUsage>
    </cacheHierarchy>
    <cacheHierarchy uniqueName="[Measures].[Doanh thu EXW (USD)]" caption="Doanh thu EXW (USD)" measure="1" displayFolder="" measureGroup="01_Formulas_TT" count="0" oneField="1">
      <fieldsUsage count="1">
        <fieldUsage x="18"/>
      </fieldsUsage>
    </cacheHierarchy>
    <cacheHierarchy uniqueName="[Measures].[GBTB EXW (VND/kg)]" caption="GBTB EXW (VND/kg)" measure="1" displayFolder="" measureGroup="02_Formulas_TT_ĐG" count="0"/>
    <cacheHierarchy uniqueName="[Measures].[GBTB EXW (USD/ton)]" caption="GBTB EXW (USD/ton)" measure="1" displayFolder="" measureGroup="02_Formulas_TT_ĐG" count="0" oneField="1">
      <fieldsUsage count="1">
        <fieldUsage x="23"/>
      </fieldsUsage>
    </cacheHierarchy>
    <cacheHierarchy uniqueName="[Measures].[GVĐV (VND/kg)]" caption="GVĐV (VND/kg)" measure="1" displayFolder="" measureGroup="02_Formulas_TT_ĐG" count="0" oneField="1">
      <fieldsUsage count="1">
        <fieldUsage x="25"/>
      </fieldsUsage>
    </cacheHierarchy>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oneField="1">
      <fieldsUsage count="1">
        <fieldUsage x="14"/>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oneField="1">
      <fieldsUsage count="1">
        <fieldUsage x="8"/>
      </fieldsUsage>
    </cacheHierarchy>
    <cacheHierarchy uniqueName="[Measures].[LGĐV EXW (VND/kg)]" caption="LGĐV EXW (VND/kg)" measure="1" displayFolder="" measureGroup="02_Formulas_TT_ĐG" count="0"/>
    <cacheHierarchy uniqueName="[Measures].[%LG_EXW]" caption="%LG_EXW" measure="1" displayFolder="" measureGroup="03_Formulas_TT_Biên" count="0" oneField="1">
      <fieldsUsage count="1">
        <fieldUsage x="9"/>
      </fieldsUsage>
    </cacheHierarchy>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oneField="1">
      <fieldsUsage count="1">
        <fieldUsage x="26"/>
      </fieldsUsage>
    </cacheHierarchy>
    <cacheHierarchy uniqueName="[Measures].[Average_EXR]" caption="Average_EXR" measure="1" displayFolder="" measureGroup="02_Formulas_TT_ĐG" count="0"/>
    <cacheHierarchy uniqueName="[Measures].[LG KT (VND)]" caption="LG KT (VND)" measure="1" displayFolder="" measureGroup="01_Formulas_TT" count="0" oneField="1">
      <fieldsUsage count="1">
        <fieldUsage x="11"/>
      </fieldsUsage>
    </cacheHierarchy>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oneField="1">
      <fieldsUsage count="1">
        <fieldUsage x="16"/>
      </fieldsUsage>
    </cacheHierarchy>
    <cacheHierarchy uniqueName="[Measures].[%LG_KT]" caption="%LG_KT" measure="1" displayFolder="" measureGroup="03_Formulas_TT_Biên" count="0" oneField="1">
      <fieldsUsage count="1">
        <fieldUsage x="12"/>
      </fieldsUsage>
    </cacheHierarchy>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oneField="1">
      <fieldsUsage count="1">
        <fieldUsage x="15"/>
      </fieldsUsage>
    </cacheHierarchy>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oneField="1">
      <fieldsUsage count="1">
        <fieldUsage x="19"/>
      </fieldsUsage>
    </cacheHierarchy>
    <cacheHierarchy uniqueName="[Measures].[Cp vận chuyển (USD)]" caption="Cp vận chuyển (USD)" measure="1" displayFolder="" measureGroup="01_Formulas_TT" count="0" oneField="1">
      <fieldsUsage count="1">
        <fieldUsage x="21"/>
      </fieldsUsage>
    </cacheHierarchy>
    <cacheHierarchy uniqueName="[Measures].[Cp Pallet (USD)]" caption="Cp Pallet (USD)" measure="1" displayFolder="" measureGroup="01_Formulas_TT" count="0" oneField="1">
      <fieldsUsage count="1">
        <fieldUsage x="22"/>
      </fieldsUsage>
    </cacheHierarchy>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oneField="1">
      <fieldsUsage count="1">
        <fieldUsage x="20"/>
      </fieldsUsage>
    </cacheHierarchy>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89699075" backgroundQuery="1" createdVersion="8" refreshedVersion="8" minRefreshableVersion="3" recordCount="0" supportSubquery="1" supportAdvancedDrill="1" xr:uid="{4FABB990-58CB-4C63-B5BC-E786B73060A7}">
  <cacheSource type="external" connectionId="45"/>
  <cacheFields count="2">
    <cacheField name="[dim_date_03].[Year | Month].[Year | Month]" caption="Year | Month" numFmtId="0" hierarchy="201" level="1">
      <sharedItems containsSemiMixedTypes="0" containsNonDate="0" containsString="0"/>
    </cacheField>
    <cacheField name="[dim_date_01].[Year | Month].[Year | Month]" caption="Year | Month" numFmtId="0" hierarchy="179"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91782407" backgroundQuery="1" createdVersion="8" refreshedVersion="8" minRefreshableVersion="3" recordCount="0" supportSubquery="1" supportAdvancedDrill="1" xr:uid="{A83FA254-741C-41D9-BA4E-AD57C20B7C21}">
  <cacheSource type="external" connectionId="45"/>
  <cacheFields count="74">
    <cacheField name="[dim_date_03].[Year | Month].[Year | Month]" caption="Year | Month" numFmtId="0" hierarchy="201" level="1">
      <sharedItems containsSemiMixedTypes="0" containsNonDate="0" containsString="0"/>
    </cacheField>
    <cacheField name="[Measures].[Volume Mth Compared]" caption="Volume Mth Compared" numFmtId="0" hierarchy="396" level="32767"/>
    <cacheField name="[Measures].[Volume Mth Budget]" caption="Volume Mth Budget" numFmtId="0" hierarchy="420" level="32767"/>
    <cacheField name="[Measures].[∆ Volume MoM Budget]" caption="∆ Volume MoM Budget" numFmtId="0" hierarchy="428" level="32767"/>
    <cacheField name="[dim_date_01].[Year | Month].[Year | Month]" caption="Year | Month" numFmtId="0" hierarchy="179" level="1">
      <sharedItems containsSemiMixedTypes="0" containsNonDate="0" containsString="0"/>
    </cacheField>
    <cacheField name="[dim_nhom_sp].[Nhóm SP 3].[Nhóm SP 3]" caption="Nhóm SP 3" numFmtId="0" hierarchy="209" level="1">
      <sharedItems count="8">
        <s v="rPET"/>
        <s v="rHDPE thổi"/>
        <s v="rHDPE ép"/>
        <s v="rPP"/>
        <s v="Xơ sợi"/>
        <s v="GC"/>
        <s v="Phó sản"/>
        <s v="Khác"/>
      </sharedItems>
    </cacheField>
    <cacheField name="[Measures].[ ]" caption=" " numFmtId="0" hierarchy="314" level="32767"/>
    <cacheField name="[Measures].[Price EXW Mth Compared (USD/ton)]" caption="Price EXW Mth Compared (USD/ton)" numFmtId="0" hierarchy="398" level="32767"/>
    <cacheField name="[Measures].[Price EXW Mth Budget (USD/ton)]" caption="Price EXW Mth Budget (USD/ton)" numFmtId="0" hierarchy="421" level="32767"/>
    <cacheField name="[Measures].[∆ Price EXW MoM Budget (USD/ton)]" caption="∆ Price EXW MoM Budget (USD/ton)" numFmtId="0" hierarchy="437" level="32767"/>
    <cacheField name="[Measures].[GP EXW Mth Bud. (VND)]" caption="GP EXW Mth Bud. (VND)" numFmtId="0" hierarchy="474" level="32767"/>
    <cacheField name="[Measures].[∆ GP EXW MoM Bud. (VND)]" caption="∆ GP EXW MoM Bud. (VND)" numFmtId="0" hierarchy="475" level="32767"/>
    <cacheField name="[Measures].[GP EXW Mth Compared (VND)]" caption="GP EXW Mth Compared (VND)" numFmtId="0" hierarchy="472" level="32767"/>
    <cacheField name="[Measures].[QuantityImpact GP Bud_GROUP (VND)]" caption="QuantityImpact GP Bud_GROUP (VND)" numFmtId="0" hierarchy="584" level="32767"/>
    <cacheField name="[Measures].[MixImpact GP Bud_GROUP (VND)]" caption="MixImpact GP Bud_GROUP (VND)" numFmtId="0" hierarchy="585" level="32767"/>
    <cacheField name="[Measures].[PriceImpact GP Bud_Group (VND)]" caption="PriceImpact GP Bud_Group (VND)" numFmtId="0" hierarchy="586" level="32767"/>
    <cacheField name="[Measures].[EXRImpact GP Bud_Group (VND)]" caption="EXRImpact GP Bud_Group (VND)" numFmtId="0" hierarchy="587" level="32767"/>
    <cacheField name="[Measures].[PlasticImpact GP Bud_Group (VND)]" caption="PlasticImpact GP Bud_Group (VND)" numFmtId="0" hierarchy="588" level="32767"/>
    <cacheField name="[Measures].[DyingChemicalImpact GP Bud_Group (VND)]" caption="DyingChemicalImpact GP Bud_Group (VND)" numFmtId="0" hierarchy="589" level="32767"/>
    <cacheField name="[Measures].[2RM_PackagingImpact GP Bud_Group (VND)]" caption="2RM_PackagingImpact GP Bud_Group (VND)" numFmtId="0" hierarchy="590" level="32767"/>
    <cacheField name="[Measures].[DirectLabourImpact GP Bud_Group (VND)]" caption="DirectLabourImpact GP Bud_Group (VND)" numFmtId="0" hierarchy="591" level="32767"/>
    <cacheField name="[Measures].[IndirectLabourImpact GP Bud_Group (VND)]" caption="IndirectLabourImpact GP Bud_Group (VND)" numFmtId="0" hierarchy="592" level="32767"/>
    <cacheField name="[Measures].[GeneralProductionImpact GP Bud_Group (VND)]" caption="GeneralProductionImpact GP Bud_Group (VND)" numFmtId="0" hierarchy="593" level="32767"/>
    <cacheField name="[Measures].[ElectricImpact GP Bud_Group (VND)]" caption="ElectricImpact GP Bud_Group (VND)" numFmtId="0" hierarchy="594" level="32767"/>
    <cacheField name="[Measures].[ProductionDepreciationImpact GP Bud_Group (VND)]" caption="ProductionDepreciationImpact GP Bud_Group (VND)" numFmtId="0" hierarchy="595" level="32767"/>
    <cacheField name="[Measures].[ProcessingImpact GP Bud_Group (VND)]" caption="ProcessingImpact GP Bud_Group (VND)" numFmtId="0" hierarchy="596" level="32767"/>
    <cacheField name="[Measures].[OtherImpact GP Bud_GROUP (VND)]" caption="OtherImpact GP Bud_GROUP (VND)" numFmtId="0" hierarchy="597" level="32767"/>
    <cacheField name="[Measures].[GP EXW per Unit (VND/kg)]" caption="GP EXW per Unit (VND/kg)" numFmtId="0" hierarchy="479" level="32767"/>
    <cacheField name="[Measures].[GP EXW per Unit Bud. (VND/kg)]" caption="GP EXW per Unit Bud. (VND/kg)" numFmtId="0" hierarchy="481" level="32767"/>
    <cacheField name="[Measures].[%∆ Volume MoM Budget]" caption="%∆ Volume MoM Budget" numFmtId="0" hierarchy="582" level="32767"/>
    <cacheField name="[Measures].[%∆ Price EXW MoM Budget]" caption="%∆ Price EXW MoM Budget" numFmtId="0" hierarchy="583" level="32767"/>
    <cacheField name="[Measures].[Plastic Cost per Unit (VND/kg)]" caption="Plastic Cost per Unit (VND/kg)" numFmtId="0" hierarchy="442" level="32767"/>
    <cacheField name="[Measures].[Plastic Cost per Unit Bud. (VND/kg)]" caption="Plastic Cost per Unit Bud. (VND/kg)" numFmtId="0" hierarchy="456" level="32767"/>
    <cacheField name="[Measures].[Dying, Chemical per Unit (VND/kg)]" caption="Dying, Chemical per Unit (VND/kg)" numFmtId="0" hierarchy="443" level="32767"/>
    <cacheField name="[Measures].[Dying, Chemical per Unit Bud. (VND/kg)]" caption="Dying, Chemical per Unit Bud. (VND/kg)" numFmtId="0" hierarchy="463" level="32767"/>
    <cacheField name="[Measures].[2nd RM and Packaging per Unit (VND/kg)]" caption="2nd RM and Packaging per Unit (VND/kg)" numFmtId="0" hierarchy="444" level="32767"/>
    <cacheField name="[Measures].[2nd RM and Packaging per Unit Bud. (VND/kg)]" caption="2nd RM and Packaging per Unit Bud. (VND/kg)" numFmtId="0" hierarchy="464" level="32767"/>
    <cacheField name="[Measures].[Direct Labor Cost per Unit (VND/kg)]" caption="Direct Labor Cost per Unit (VND/kg)" numFmtId="0" hierarchy="445" level="32767"/>
    <cacheField name="[Measures].[Direct Labor Cost per Unit Bud. (VND/kg)]" caption="Direct Labor Cost per Unit Bud. (VND/kg)" numFmtId="0" hierarchy="465" level="32767"/>
    <cacheField name="[Measures].[Indirect Labor Cost per Unit (VND/kg)]" caption="Indirect Labor Cost per Unit (VND/kg)" numFmtId="0" hierarchy="446" level="32767"/>
    <cacheField name="[Measures].[Indirect Labor Cost per Unit Bud. (VND/kg)]" caption="Indirect Labor Cost per Unit Bud. (VND/kg)" numFmtId="0" hierarchy="466" level="32767"/>
    <cacheField name="[Measures].[General Production Cost per Unit (VND/kg)]" caption="General Production Cost per Unit (VND/kg)" numFmtId="0" hierarchy="447" level="32767"/>
    <cacheField name="[Measures].[General Production Cost per Unit Bud. (VND/kg)]" caption="General Production Cost per Unit Bud. (VND/kg)" numFmtId="0" hierarchy="467" level="32767"/>
    <cacheField name="[Measures].[Production Depreciation per Unit (VND/kg)]" caption="Production Depreciation per Unit (VND/kg)" numFmtId="0" hierarchy="449" level="32767"/>
    <cacheField name="[Measures].[Production Depreciation per Unit Bud. (VND/kg)]" caption="Production Depreciation per Unit Bud. (VND/kg)" numFmtId="0" hierarchy="469" level="32767"/>
    <cacheField name="[Measures].[Processing Cost per Unit (VND/kg)]" caption="Processing Cost per Unit (VND/kg)" numFmtId="0" hierarchy="450" level="32767"/>
    <cacheField name="[Measures].[Processing Cost per Unit Bud. (VND/kg)]" caption="Processing Cost per Unit Bud. (VND/kg)" numFmtId="0" hierarchy="470" level="32767"/>
    <cacheField name="[Measures].[%GP EXW Compared]" caption="%GP EXW Compared" numFmtId="0" hierarchy="564" level="32767"/>
    <cacheField name="[Measures].[%GP EXW Bud.]" caption="%GP EXW Bud." numFmtId="0" hierarchy="565" level="32767"/>
    <cacheField name="[Measures].[Average EXR Mth Compared]" caption="Average EXR Mth Compared" numFmtId="0" hierarchy="400" level="32767"/>
    <cacheField name="[Measures].[Average EXR Mth Budget]" caption="Average EXR Mth Budget" numFmtId="0" hierarchy="422" level="32767"/>
    <cacheField name="[Measures].[Electric Cost per Unit (VND/kg)]" caption="Electric Cost per Unit (VND/kg)" numFmtId="0" hierarchy="448" level="32767"/>
    <cacheField name="[Measures].[Electric Cost per Unit Bud. (VND/kg)]" caption="Electric Cost per Unit Bud. (VND/kg)" numFmtId="0" hierarchy="468" level="32767"/>
    <cacheField name="[Measures].[Production Cost per Unit Bud. (VND/kg)]" caption="Production Cost per Unit Bud. (VND/kg)" numFmtId="0" hierarchy="563" level="32767"/>
    <cacheField name="[Measures].[Production Cost per Unit (VND/kg)]" caption="Production Cost per Unit (VND/kg)" numFmtId="0" hierarchy="547" level="32767"/>
    <cacheField name="[Measures].[GP Acct. Budget (VND)]" caption="GP Acct. Budget (VND)" numFmtId="0" hierarchy="632" level="32767"/>
    <cacheField name="[Measures].[GP Acct. Compared (VND)]" caption="GP Acct. Compared (VND)" numFmtId="0" hierarchy="543"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 name="Unsupported9" numFmtId="0" hierarchy="730" level="32767">
      <extLst>
        <ext xmlns:x14="http://schemas.microsoft.com/office/spreadsheetml/2009/9/main" uri="{63CAB8AC-B538-458d-9737-405883B0398D}">
          <x14:cacheField ignore="1"/>
        </ext>
      </extLst>
    </cacheField>
    <cacheField name="Unsupported10" numFmtId="0" hierarchy="731" level="32767">
      <extLst>
        <ext xmlns:x14="http://schemas.microsoft.com/office/spreadsheetml/2009/9/main" uri="{63CAB8AC-B538-458d-9737-405883B0398D}">
          <x14:cacheField ignore="1"/>
        </ext>
      </extLst>
    </cacheField>
    <cacheField name="Unsupported11" numFmtId="0" hierarchy="732" level="32767">
      <extLst>
        <ext xmlns:x14="http://schemas.microsoft.com/office/spreadsheetml/2009/9/main" uri="{63CAB8AC-B538-458d-9737-405883B0398D}">
          <x14:cacheField ignore="1"/>
        </ext>
      </extLst>
    </cacheField>
    <cacheField name="Unsupported12" numFmtId="0" hierarchy="733" level="32767">
      <extLst>
        <ext xmlns:x14="http://schemas.microsoft.com/office/spreadsheetml/2009/9/main" uri="{63CAB8AC-B538-458d-9737-405883B0398D}">
          <x14:cacheField ignore="1"/>
        </ext>
      </extLst>
    </cacheField>
    <cacheField name="Unsupported13" numFmtId="0" hierarchy="734" level="32767">
      <extLst>
        <ext xmlns:x14="http://schemas.microsoft.com/office/spreadsheetml/2009/9/main" uri="{63CAB8AC-B538-458d-9737-405883B0398D}">
          <x14:cacheField ignore="1"/>
        </ext>
      </extLst>
    </cacheField>
    <cacheField name="Unsupported14" numFmtId="0" hierarchy="735" level="32767">
      <extLst>
        <ext xmlns:x14="http://schemas.microsoft.com/office/spreadsheetml/2009/9/main" uri="{63CAB8AC-B538-458d-9737-405883B0398D}">
          <x14:cacheField ignore="1"/>
        </ext>
      </extLst>
    </cacheField>
    <cacheField name="Unsupported15" numFmtId="0" hierarchy="736" level="32767">
      <extLst>
        <ext xmlns:x14="http://schemas.microsoft.com/office/spreadsheetml/2009/9/main" uri="{63CAB8AC-B538-458d-9737-405883B0398D}">
          <x14:cacheField ignore="1"/>
        </ext>
      </extLst>
    </cacheField>
    <cacheField name="Unsupported16" numFmtId="0" hierarchy="737" level="32767">
      <extLst>
        <ext xmlns:x14="http://schemas.microsoft.com/office/spreadsheetml/2009/9/main" uri="{63CAB8AC-B538-458d-9737-405883B0398D}">
          <x14:cacheField ignore="1"/>
        </ext>
      </extLst>
    </cacheField>
  </cacheFields>
  <cacheHierarchies count="738">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5"/>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6"/>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oneField="1">
      <fieldsUsage count="1">
        <fieldUsage x="49"/>
      </fieldsUsage>
    </cacheHierarchy>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
      </fieldsUsage>
    </cacheHierarchy>
    <cacheHierarchy uniqueName="[Measures].[Price EXW Mth Budget (USD/ton)]" caption="Price EXW Mth Budget (USD/ton)" measure="1" displayFolder="" measureGroup="PVM Rev Anlysis MoM Budget" count="0" oneField="1">
      <fieldsUsage count="1">
        <fieldUsage x="8"/>
      </fieldsUsage>
    </cacheHierarchy>
    <cacheHierarchy uniqueName="[Measures].[Average EXR Mth Budget]" caption="Average EXR Mth Budget" measure="1" displayFolder="" measureGroup="PVM Rev Anlysis MoM Budget" count="0" oneField="1">
      <fieldsUsage count="1">
        <fieldUsage x="50"/>
      </fieldsUsage>
    </cacheHierarchy>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oneField="1">
      <fieldsUsage count="1">
        <fieldUsage x="3"/>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31"/>
      </fieldsUsage>
    </cacheHierarchy>
    <cacheHierarchy uniqueName="[Measures].[Dying, Chemical per Unit (VND/kg)]" caption="Dying, Chemical per Unit (VND/kg)" measure="1" displayFolder="" measureGroup="PVM GP Analysis MoM" count="0" oneField="1">
      <fieldsUsage count="1">
        <fieldUsage x="33"/>
      </fieldsUsage>
    </cacheHierarchy>
    <cacheHierarchy uniqueName="[Measures].[2nd RM and Packaging per Unit (VND/kg)]" caption="2nd RM and Packaging per Unit (VND/kg)" measure="1" displayFolder="" measureGroup="PVM GP Analysis MoM" count="0" oneField="1">
      <fieldsUsage count="1">
        <fieldUsage x="35"/>
      </fieldsUsage>
    </cacheHierarchy>
    <cacheHierarchy uniqueName="[Measures].[Direct Labor Cost per Unit (VND/kg)]" caption="Direct Labor Cost per Unit (VND/kg)" measure="1" displayFolder="" measureGroup="PVM GP Analysis MoM" count="0" oneField="1">
      <fieldsUsage count="1">
        <fieldUsage x="37"/>
      </fieldsUsage>
    </cacheHierarchy>
    <cacheHierarchy uniqueName="[Measures].[Indirect Labor Cost per Unit (VND/kg)]" caption="Indirect Labor Cost per Unit (VND/kg)" measure="1" displayFolder="" measureGroup="PVM GP Analysis MoM" count="0" oneField="1">
      <fieldsUsage count="1">
        <fieldUsage x="39"/>
      </fieldsUsage>
    </cacheHierarchy>
    <cacheHierarchy uniqueName="[Measures].[General Production Cost per Unit (VND/kg)]" caption="General Production Cost per Unit (VND/kg)" measure="1" displayFolder="" measureGroup="PVM GP Analysis MoM" count="0" oneField="1">
      <fieldsUsage count="1">
        <fieldUsage x="41"/>
      </fieldsUsage>
    </cacheHierarchy>
    <cacheHierarchy uniqueName="[Measures].[Electric Cost per Unit (VND/kg)]" caption="Electric Cost per Unit (VND/kg)" measure="1" displayFolder="" measureGroup="PVM GP Analysis MoM" count="0" oneField="1">
      <fieldsUsage count="1">
        <fieldUsage x="51"/>
      </fieldsUsage>
    </cacheHierarchy>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oneField="1">
      <fieldsUsage count="1">
        <fieldUsage x="32"/>
      </fieldsUsage>
    </cacheHierarchy>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oneField="1">
      <fieldsUsage count="1">
        <fieldUsage x="34"/>
      </fieldsUsage>
    </cacheHierarchy>
    <cacheHierarchy uniqueName="[Measures].[2nd RM and Packaging per Unit Bud. (VND/kg)]" caption="2nd RM and Packaging per Unit Bud. (VND/kg)" measure="1" displayFolder="" measureGroup="PVM GP Analysis MoM Budget" count="0" oneField="1">
      <fieldsUsage count="1">
        <fieldUsage x="36"/>
      </fieldsUsage>
    </cacheHierarchy>
    <cacheHierarchy uniqueName="[Measures].[Direct Labor Cost per Unit Bud. (VND/kg)]" caption="Direct Labor Cost per Unit Bud. (VND/kg)" measure="1" displayFolder="" measureGroup="PVM GP Analysis MoM Budget" count="0" oneField="1">
      <fieldsUsage count="1">
        <fieldUsage x="38"/>
      </fieldsUsage>
    </cacheHierarchy>
    <cacheHierarchy uniqueName="[Measures].[Indirect Labor Cost per Unit Bud. (VND/kg)]" caption="Indirect Labor Cost per Unit Bud. (VND/kg)" measure="1" displayFolder="" measureGroup="PVM GP Analysis MoM Budget" count="0" oneField="1">
      <fieldsUsage count="1">
        <fieldUsage x="40"/>
      </fieldsUsage>
    </cacheHierarchy>
    <cacheHierarchy uniqueName="[Measures].[General Production Cost per Unit Bud. (VND/kg)]" caption="General Production Cost per Unit Bud. (VND/kg)" measure="1" displayFolder="" measureGroup="PVM GP Analysis MoM Budget" count="0" oneField="1">
      <fieldsUsage count="1">
        <fieldUsage x="42"/>
      </fieldsUsage>
    </cacheHierarchy>
    <cacheHierarchy uniqueName="[Measures].[Electric Cost per Unit Bud. (VND/kg)]" caption="Electric Cost per Unit Bud. (VND/kg)" measure="1" displayFolder="" measureGroup="PVM GP Analysis MoM Budget" count="0" oneField="1">
      <fieldsUsage count="1">
        <fieldUsage x="52"/>
      </fieldsUsage>
    </cacheHierarchy>
    <cacheHierarchy uniqueName="[Measures].[Production Depreciation per Unit Bud. (VND/kg)]" caption="Production Depreciation per Unit Bud. (VND/kg)" measure="1" displayFolder="" measureGroup="PVM GP Analysis MoM Budget" count="0" oneField="1">
      <fieldsUsage count="1">
        <fieldUsage x="44"/>
      </fieldsUsage>
    </cacheHierarchy>
    <cacheHierarchy uniqueName="[Measures].[Processing Cost per Unit Bud. (VND/kg)]" caption="Processing Cost per Unit Bud. (VND/kg)" measure="1" displayFolder="" measureGroup="PVM GP Analysis MoM Budget" count="0" oneField="1">
      <fieldsUsage count="1">
        <fieldUsage x="46"/>
      </fieldsUsage>
    </cacheHierarchy>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12"/>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10"/>
      </fieldsUsage>
    </cacheHierarchy>
    <cacheHierarchy uniqueName="[Measures].[∆ GP EXW MoM Bud. (VND)]" caption="∆ GP EXW MoM Bud. (VND)" measure="1" displayFolder="" measureGroup="PVM GP Analysis MoM Budget" count="0" oneField="1">
      <fieldsUsage count="1">
        <fieldUsage x="11"/>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7"/>
      </fieldsUsage>
    </cacheHierarchy>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oneField="1">
      <fieldsUsage count="1">
        <fieldUsage x="28"/>
      </fieldsUsage>
    </cacheHierarchy>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oneField="1">
      <fieldsUsage count="1">
        <fieldUsage x="56"/>
      </fieldsUsage>
    </cacheHierarchy>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oneField="1">
      <fieldsUsage count="1">
        <fieldUsage x="54"/>
      </fieldsUsage>
    </cacheHierarchy>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oneField="1">
      <fieldsUsage count="1">
        <fieldUsage x="53"/>
      </fieldsUsage>
    </cacheHierarchy>
    <cacheHierarchy uniqueName="[Measures].[%GP EXW Compared]" caption="%GP EXW Compared" measure="1" displayFolder="" measureGroup="PVM GP Analysis MoM" count="0" oneField="1">
      <fieldsUsage count="1">
        <fieldUsage x="47"/>
      </fieldsUsage>
    </cacheHierarchy>
    <cacheHierarchy uniqueName="[Measures].[%GP EXW Bud.]" caption="%GP EXW Bud." measure="1" displayFolder="" measureGroup="PVM GP Analysis MoM Budget" count="0" oneField="1">
      <fieldsUsage count="1">
        <fieldUsage x="48"/>
      </fieldsUsage>
    </cacheHierarchy>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oneField="1">
      <fieldsUsage count="1">
        <fieldUsage x="29"/>
      </fieldsUsage>
    </cacheHierarchy>
    <cacheHierarchy uniqueName="[Measures].[%∆ Price EXW MoM Budget]" caption="%∆ Price EXW MoM Budget" measure="1" displayFolder="" measureGroup="PVM Rev Anlysis MoM Budget" count="0" oneField="1">
      <fieldsUsage count="1">
        <fieldUsage x="30"/>
      </fieldsUsage>
    </cacheHierarchy>
    <cacheHierarchy uniqueName="[Measures].[QuantityImpact GP Bud_GROUP (VND)]" caption="QuantityImpact GP Bud_GROUP (VND)" measure="1" displayFolder="" measureGroup="PVM GP Analysis Budget_GROUP" count="0" oneField="1">
      <fieldsUsage count="1">
        <fieldUsage x="13"/>
      </fieldsUsage>
    </cacheHierarchy>
    <cacheHierarchy uniqueName="[Measures].[MixImpact GP Bud_GROUP (VND)]" caption="MixImpact GP Bud_GROUP (VND)" measure="1" displayFolder="" measureGroup="PVM GP Analysis Budget_GROUP" count="0" oneField="1">
      <fieldsUsage count="1">
        <fieldUsage x="14"/>
      </fieldsUsage>
    </cacheHierarchy>
    <cacheHierarchy uniqueName="[Measures].[PriceImpact GP Bud_Group (VND)]" caption="PriceImpact GP Bud_Group (VND)" measure="1" displayFolder="" measureGroup="PVM GP Analysis Budget_GROUP" count="0" oneField="1">
      <fieldsUsage count="1">
        <fieldUsage x="15"/>
      </fieldsUsage>
    </cacheHierarchy>
    <cacheHierarchy uniqueName="[Measures].[EXRImpact GP Bud_Group (VND)]" caption="EXRImpact GP Bud_Group (VND)" measure="1" displayFolder="" measureGroup="PVM GP Analysis Budget_GROUP" count="0" oneField="1">
      <fieldsUsage count="1">
        <fieldUsage x="16"/>
      </fieldsUsage>
    </cacheHierarchy>
    <cacheHierarchy uniqueName="[Measures].[PlasticImpact GP Bud_Group (VND)]" caption="PlasticImpact GP Bud_Group (VND)" measure="1" displayFolder="" measureGroup="PVM GP Analysis Budget_GROUP" count="0" oneField="1">
      <fieldsUsage count="1">
        <fieldUsage x="17"/>
      </fieldsUsage>
    </cacheHierarchy>
    <cacheHierarchy uniqueName="[Measures].[DyingChemicalImpact GP Bud_Group (VND)]" caption="DyingChemicalImpact GP Bud_Group (VND)" measure="1" displayFolder="" measureGroup="PVM GP Analysis Budget_GROUP" count="0" oneField="1">
      <fieldsUsage count="1">
        <fieldUsage x="18"/>
      </fieldsUsage>
    </cacheHierarchy>
    <cacheHierarchy uniqueName="[Measures].[2RM_PackagingImpact GP Bud_Group (VND)]" caption="2RM_PackagingImpact GP Bud_Group (VND)" measure="1" displayFolder="" measureGroup="PVM GP Analysis Budget_GROUP" count="0" oneField="1">
      <fieldsUsage count="1">
        <fieldUsage x="19"/>
      </fieldsUsage>
    </cacheHierarchy>
    <cacheHierarchy uniqueName="[Measures].[DirectLabourImpact GP Bud_Group (VND)]" caption="DirectLabourImpact GP Bud_Group (VND)" measure="1" displayFolder="" measureGroup="PVM GP Analysis Budget_GROUP" count="0" oneField="1">
      <fieldsUsage count="1">
        <fieldUsage x="20"/>
      </fieldsUsage>
    </cacheHierarchy>
    <cacheHierarchy uniqueName="[Measures].[IndirectLabourImpact GP Bud_Group (VND)]" caption="IndirectLabourImpact GP Bud_Group (VND)" measure="1" displayFolder="" measureGroup="PVM GP Analysis Budget_GROUP" count="0" oneField="1">
      <fieldsUsage count="1">
        <fieldUsage x="21"/>
      </fieldsUsage>
    </cacheHierarchy>
    <cacheHierarchy uniqueName="[Measures].[GeneralProductionImpact GP Bud_Group (VND)]" caption="GeneralProductionImpact GP Bud_Group (VND)" measure="1" displayFolder="" measureGroup="PVM GP Analysis Budget_GROUP" count="0" oneField="1">
      <fieldsUsage count="1">
        <fieldUsage x="22"/>
      </fieldsUsage>
    </cacheHierarchy>
    <cacheHierarchy uniqueName="[Measures].[ElectricImpact GP Bud_Group (VND)]" caption="ElectricImpact GP Bud_Group (VND)" measure="1" displayFolder="" measureGroup="PVM GP Analysis Budget_GROUP" count="0" oneField="1">
      <fieldsUsage count="1">
        <fieldUsage x="23"/>
      </fieldsUsage>
    </cacheHierarchy>
    <cacheHierarchy uniqueName="[Measures].[ProductionDepreciationImpact GP Bud_Group (VND)]" caption="ProductionDepreciationImpact GP Bud_Group (VND)" measure="1" displayFolder="" measureGroup="PVM GP Analysis Budget_GROUP" count="0" oneField="1">
      <fieldsUsage count="1">
        <fieldUsage x="24"/>
      </fieldsUsage>
    </cacheHierarchy>
    <cacheHierarchy uniqueName="[Measures].[ProcessingImpact GP Bud_Group (VND)]" caption="ProcessingImpact GP Bud_Group (VND)" measure="1" displayFolder="" measureGroup="PVM GP Analysis Budget_GROUP" count="0" oneField="1">
      <fieldsUsage count="1">
        <fieldUsage x="25"/>
      </fieldsUsage>
    </cacheHierarchy>
    <cacheHierarchy uniqueName="[Measures].[OtherImpact GP Bud_GROUP (VND)]" caption="OtherImpact GP Bud_GROUP (VND)" measure="1" displayFolder="" measureGroup="PVM GP Analysis Budget_GROUP" count="0" oneField="1">
      <fieldsUsage count="1">
        <fieldUsage x="26"/>
      </fieldsUsage>
    </cacheHierarchy>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oneField="1">
      <fieldsUsage count="1">
        <fieldUsage x="55"/>
      </fieldsUsage>
    </cacheHierarchy>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y uniqueName="Unsupported14" caption="Bộ phận bán hàng" measure="1" count="0">
      <extLst>
        <ext xmlns:x14="http://schemas.microsoft.com/office/spreadsheetml/2009/9/main" uri="{8CF416AD-EC4C-4aba-99F5-12A058AE0983}">
          <x14:cacheHierarchy ignore="1"/>
        </ext>
      </extLst>
    </cacheHierarchy>
    <cacheHierarchy uniqueName="Unsupported15" caption="Bộ phận bán hàng" measure="1" count="0">
      <extLst>
        <ext xmlns:x14="http://schemas.microsoft.com/office/spreadsheetml/2009/9/main" uri="{8CF416AD-EC4C-4aba-99F5-12A058AE0983}">
          <x14:cacheHierarchy ignore="1"/>
        </ext>
      </extLst>
    </cacheHierarchy>
    <cacheHierarchy uniqueName="Unsupported16"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93171293" backgroundQuery="1" createdVersion="8" refreshedVersion="8" minRefreshableVersion="3" recordCount="0" supportSubquery="1" supportAdvancedDrill="1" xr:uid="{793AA34A-B331-4CB0-BFF7-9F0F1562F26C}">
  <cacheSource type="external" connectionId="45"/>
  <cacheFields count="2">
    <cacheField name="[dim_date_03].[Year | Month].[Year | Month]" caption="Year | Month" numFmtId="0" hierarchy="201" level="1">
      <sharedItems containsSemiMixedTypes="0" containsNonDate="0" containsString="0"/>
    </cacheField>
    <cacheField name="[dim_date_01].[Year | Month].[Year | Month]" caption="Year | Month" numFmtId="0" hierarchy="179"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1"/>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97916665" backgroundQuery="1" createdVersion="8" refreshedVersion="8" minRefreshableVersion="3" recordCount="0" supportSubquery="1" supportAdvancedDrill="1" xr:uid="{4471B129-C12B-4F66-920F-D6A4BDC6218D}">
  <cacheSource type="external" connectionId="45"/>
  <cacheFields count="29">
    <cacheField name="[dim_xk_nđ].[XK/NĐ].[XK/NĐ]" caption="XK/NĐ" numFmtId="0" hierarchy="229" level="1">
      <sharedItems count="2">
        <s v="XK"/>
        <s v="NĐ"/>
      </sharedItems>
    </cacheField>
    <cacheField name="[dim_customer].[Nhóm KH-1].[Nhóm KH-1]" caption="Nhóm KH-1" numFmtId="0" hierarchy="157" level="1">
      <sharedItems count="2">
        <s v="MGREEN-EPR"/>
        <s v="THỰC PHẨM CHÂU Á"/>
      </sharedItems>
    </cacheField>
    <cacheField name="[dim_nhom_sp].[Nhóm SP 3].[Nhóm SP 3]" caption="Nhóm SP 3" numFmtId="0" hierarchy="209" level="1">
      <sharedItems count="12">
        <s v="rPET"/>
        <s v="rHDPE thổi"/>
        <s v="rHDPE ép"/>
        <s v="rPP"/>
        <s v="Xơ sợi"/>
        <s v="GC"/>
        <s v="Phó sản"/>
        <s v="Khác-rPET"/>
        <s v="Khác-rHDPE thổi"/>
        <s v="Khác-rHDPE ép"/>
        <s v="Khác-rPP"/>
        <s v="Khác"/>
      </sharedItems>
    </cacheField>
    <cacheField name="[dim_nhom_sp].[Phân loại PL].[Phân loại PL]" caption="Phân loại PL" numFmtId="0" hierarchy="211" level="1">
      <sharedItems count="3">
        <s v="SP chính"/>
        <s v="SP phụ"/>
        <s v="Khác"/>
      </sharedItems>
    </cacheField>
    <cacheField name="[Measures].[Volume Mth Compared]" caption="Volume Mth Compared" numFmtId="0" hierarchy="396" level="32767"/>
    <cacheField name="[dim_date_01].[Year | Month].[Year | Month]" caption="Year | Month" numFmtId="0" hierarchy="179" level="1">
      <sharedItems containsSemiMixedTypes="0" containsNonDate="0" containsString="0"/>
    </cacheField>
    <cacheField name="[dim_date_03].[Year | Month].[Year | Month]" caption="Year | Month" numFmtId="0" hierarchy="201" level="1">
      <sharedItems containsSemiMixedTypes="0" containsNonDate="0" containsString="0"/>
    </cacheField>
    <cacheField name="[Measures].[Volume Mth Budget]" caption="Volume Mth Budget" numFmtId="0" hierarchy="420" level="32767"/>
    <cacheField name="[Measures].[∆ Volume MoM Budget]" caption="∆ Volume MoM Budget" numFmtId="0" hierarchy="428" level="32767"/>
    <cacheField name="[Measures].[Volume YTD Compared]" caption="Volume YTD Compared" numFmtId="0" hierarchy="613" level="32767"/>
    <cacheField name="[Measures].[ ]" caption=" " numFmtId="0" hierarchy="314" level="32767"/>
    <cacheField name="[Measures].[Volume YTD Budget]" caption="Volume YTD Budget" numFmtId="0" hierarchy="614" level="32767"/>
    <cacheField name="[Measures].[Rev EXW Mth Compared (VND)]" caption="Rev EXW Mth Compared (VND)" numFmtId="0" hierarchy="406" level="32767"/>
    <cacheField name="[Measures].[Rev EXW Mth Budget (VND)]" caption="Rev EXW Mth Budget (VND)" numFmtId="0" hierarchy="425" level="32767"/>
    <cacheField name="[Measures].[∆ Rev EXW MoM Budget (VND)]" caption="∆ Rev EXW MoM Budget (VND)" numFmtId="0" hierarchy="427" level="32767"/>
    <cacheField name="[Measures].[% Volume MoM Budget]" caption="% Volume MoM Budget" numFmtId="0" hierarchy="617" level="32767"/>
    <cacheField name="[dim_SKU].[Mã SKU | Tên SKU].[Mã SKU | Tên SKU]" caption="Mã SKU | Tên SKU" numFmtId="0" hierarchy="216" level="1">
      <sharedItems count="72">
        <s v="110000332 | iSS01084G"/>
        <s v="110000354 | WSS01G 1"/>
        <s v="110000355 | iSS01G 1"/>
        <s v="110000359 | WSS03G"/>
        <s v="110000507 | Vảy FPET201"/>
        <s v="110000329 | WSS01"/>
        <s v="110000377 | WSS01G 2"/>
        <s v="110000483 | iSS01G-S"/>
        <s v="110000499 | WSS01L"/>
        <s v="110000522 | WSS03NC"/>
        <s v="110000341 | rHDB04B01"/>
        <s v="110000443 | rHDA03N01"/>
        <s v="110000495 | rHDA03W01"/>
        <s v="110000339 | rHDPE MBF01"/>
        <s v="110000374 | rHDB03N02"/>
        <s v="110000425 | HCBF-Whi-U"/>
        <s v="110000426 | HCBF-Yel-U"/>
        <s v="110000432 | rHDB03N01"/>
        <s v="110000481 | rHDPE PCF01"/>
        <s v="110000360 | rHDI4L01"/>
        <s v="110000361 | rHDI3R01"/>
        <s v="110000363 | rHDI3Gy01"/>
        <s v="110000364 | rHDI3Y01"/>
        <s v="110000365 | rHDI3W01"/>
        <s v="110000366 | rHDI3G01"/>
        <s v="110000373 | rHDI4DL01"/>
        <s v="110000407 | Vảy HD Ép Đỏ"/>
        <s v="110000408 | Vảy HD Ép Trắng"/>
        <s v="110000409 | Vảy HD Ép Vàng"/>
        <s v="110000410 | Vảy HD Ép Lá"/>
        <s v="110000412 | Vảy HD Ép Đen"/>
        <s v="110000431 | rHDI3Gy02"/>
        <s v="110000392 | rPP20B01"/>
        <s v="110000471 | rPP20L05"/>
        <s v="110000472 | rPP20Gy01"/>
        <s v="110000389 | rPP20R02"/>
        <s v="110000393 | rPP20Be01"/>
        <s v="110000394 | rPP15Gy02"/>
        <s v="110000421 | Vảy PP Đỏ Nhạt"/>
        <s v="110000435 | rPP20L03"/>
        <s v="110000482 | rPP20W01"/>
        <s v="110000508 | rPP20W02"/>
        <s v="110000381 | WSS04SD"/>
        <s v="110000436 | WSS05SB"/>
        <s v="110000382 | WSS04SB"/>
        <s v="110000428 | Dây đai PET"/>
        <s v="160012334 | Bụi cám PET sau sàn sung"/>
        <s v="160012611 | Phó Sản HD Ép Hỗn Hợp Cuối ST"/>
        <s v="160012726 | Phó Sản PET Bụi Tank A"/>
        <s v="160012727 | Phó Sản PET Bụi Tank B"/>
        <s v="160012729 | Phó Sản PET Bụi Tank D"/>
        <s v="160012801 | Vảy PET GC Dây Đai"/>
        <s v="160012951 | Phó Sản HD Ép Hỗn Hợp Cuối SSR"/>
        <s v="160012956 | Vảy PET Tomra SLR"/>
        <s v="160012974 | Vảy HD Ép Hỗn Hợp Cuối Sau Sấy"/>
        <s v="DIEUCHINH-| Điều chỉnh nhóm rPET"/>
        <s v="DIEUCHINH-rHDPE thổi | Điều chỉnh nhóm rHDPE thổi"/>
        <s v="DIEUCHINH-rHDPE ép | Điều chỉnh nhóm rHDPE ép"/>
        <s v="DIEUCHINH-rPP | Điều chỉnh nhóm rPP"/>
        <s v="150000113 | Chai PET B1 Không Phân Loại"/>
        <s v="DIEUCHINH | Điều chỉnh"/>
        <s v="KCKHONGPB | Chi phí giá thành không phân bổ được"/>
        <s v="KKHTK | Kiểm kê HTK"/>
        <s v="OTHERS | Khác"/>
        <s v="REBATE-to-TAITRO | Chiết khấu nhựa trả thay cho EPR"/>
        <s v="TAITRO | Tài trợ"/>
        <s v="TAITRO-by-REBATE | EPR sẽ trả qua chiết khấu nhựa"/>
        <s v="THUEMAY | Thuê máy"/>
        <s v="THUEXM-2025 | Điều chỉnh thuê xưởng, thuê máy năm 2025"/>
        <s v="VANCHUYEN | Vận chuyển"/>
        <s v="VATKKT | VAT không khấu trừ"/>
        <s v="XUATSUDUNG | Chênh lệch MM60 và giá trị tồn khi xuất HTK đi sử dụng"/>
      </sharedItems>
    </cacheField>
    <cacheField name="[Measures].[Price EXW Mth Compared (USD/ton)]" caption="Price EXW Mth Compared (USD/ton)" numFmtId="0" hierarchy="398" level="32767"/>
    <cacheField name="[Measures].[Price EXW Mth Budget (USD/ton)]" caption="Price EXW Mth Budget (USD/ton)" numFmtId="0" hierarchy="421" level="32767"/>
    <cacheField name="[Measures].[∆ Price EXW MoM Budget (USD/ton)]" caption="∆ Price EXW MoM Budget (USD/ton)" numFmtId="0" hierarchy="437" level="32767"/>
    <cacheField name="[Measures].[%∆ Price EXW MoM Budget]" caption="%∆ Price EXW MoM Budget" numFmtId="0" hierarchy="583" level="32767"/>
    <cacheField name="[Measures].[GP EXW Mth Compared (VND)]" caption="GP EXW Mth Compared (VND)" numFmtId="0" hierarchy="472" level="32767"/>
    <cacheField name="[Measures].[GP EXW Mth Bud. (VND)]" caption="GP EXW Mth Bud. (VND)" numFmtId="0" hierarchy="474" level="32767"/>
    <cacheField name="[Measures].[∆ GP EXW MoM Bud. (VND)]" caption="∆ GP EXW MoM Bud. (VND)" numFmtId="0" hierarchy="475" level="32767"/>
    <cacheField name="[Measures].[∆ Volume YTD Budget]" caption="∆ Volume YTD Budget" numFmtId="0" hierarchy="633"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s>
  <cacheHierarchies count="72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1"/>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5"/>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6"/>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3"/>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6"/>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0"/>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10"/>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4"/>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7"/>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12"/>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7"/>
      </fieldsUsage>
    </cacheHierarchy>
    <cacheHierarchy uniqueName="[Measures].[Price EXW Mth Budget (USD/ton)]" caption="Price EXW Mth Budget (USD/ton)" measure="1" displayFolder="" measureGroup="PVM Rev Anlysis MoM Budget" count="0" oneField="1">
      <fieldsUsage count="1">
        <fieldUsage x="18"/>
      </fieldsUsage>
    </cacheHierarchy>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oneField="1">
      <fieldsUsage count="1">
        <fieldUsage x="13"/>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oneField="1">
      <fieldsUsage count="1">
        <fieldUsage x="14"/>
      </fieldsUsage>
    </cacheHierarchy>
    <cacheHierarchy uniqueName="[Measures].[∆ Volume MoM Budget]" caption="∆ Volume MoM Budget" measure="1" displayFolder="" measureGroup="PVM Rev Anlysis MoM Budget" count="0" oneField="1">
      <fieldsUsage count="1">
        <fieldUsage x="8"/>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9"/>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21"/>
      </fieldsUsage>
    </cacheHierarchy>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oneField="1">
      <fieldsUsage count="1">
        <fieldUsage x="22"/>
      </fieldsUsage>
    </cacheHierarchy>
    <cacheHierarchy uniqueName="[Measures].[∆ GP EXW MoM Bud. (VND)]" caption="∆ GP EXW MoM Bud. (VND)" measure="1" displayFolder="" measureGroup="PVM GP Analysis MoM Budget" count="0" oneField="1">
      <fieldsUsage count="1">
        <fieldUsage x="23"/>
      </fieldsUsage>
    </cacheHierarchy>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oneField="1">
      <fieldsUsage count="1">
        <fieldUsage x="20"/>
      </fieldsUsage>
    </cacheHierarchy>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oneField="1">
      <fieldsUsage count="1">
        <fieldUsage x="9"/>
      </fieldsUsage>
    </cacheHierarchy>
    <cacheHierarchy uniqueName="[Measures].[Volume YTD Budget]" caption="Volume YTD Budget" measure="1" displayFolder="" measureGroup="PVM Rev Anlysis MoM Budget" count="0" oneField="1">
      <fieldsUsage count="1">
        <fieldUsage x="11"/>
      </fieldsUsage>
    </cacheHierarchy>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oneField="1">
      <fieldsUsage count="1">
        <fieldUsage x="15"/>
      </fieldsUsage>
    </cacheHierarchy>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oneField="1">
      <fieldsUsage count="1">
        <fieldUsage x="24"/>
      </fieldsUsage>
    </cacheHierarchy>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99537036" backgroundQuery="1" createdVersion="8" refreshedVersion="8" minRefreshableVersion="3" recordCount="0" supportSubquery="1" supportAdvancedDrill="1" xr:uid="{FC4CB0E0-1B78-4D51-B28C-D4525F3BFFE5}">
  <cacheSource type="external" connectionId="45"/>
  <cacheFields count="41">
    <cacheField name="[dim_date_03].[Year | Month].[Year | Month]" caption="Year | Month" numFmtId="0" hierarchy="201" level="1">
      <sharedItems containsSemiMixedTypes="0" containsNonDate="0" containsString="0"/>
    </cacheField>
    <cacheField name="[Measures].[Volume Mth Compared]" caption="Volume Mth Compared" numFmtId="0" hierarchy="396" level="32767"/>
    <cacheField name="[Measures].[Volume Mth Budget]" caption="Volume Mth Budget" numFmtId="0" hierarchy="420" level="32767"/>
    <cacheField name="[Measures].[∆ Volume MoM Budget]" caption="∆ Volume MoM Budget" numFmtId="0" hierarchy="428" level="32767"/>
    <cacheField name="[dim_date_01].[Year | Month].[Year | Month]" caption="Year | Month" numFmtId="0" hierarchy="179" level="1">
      <sharedItems containsSemiMixedTypes="0" containsNonDate="0" containsString="0"/>
    </cacheField>
    <cacheField name="[Measures].[QuantityImpact Rev Bud_GROUP (VND)]" caption="QuantityImpact Rev Bud_GROUP (VND)" numFmtId="0" hierarchy="576" level="32767"/>
    <cacheField name="[dim_nhom_sp].[Nhóm SP 3].[Nhóm SP 3]" caption="Nhóm SP 3" numFmtId="0" hierarchy="209" level="1">
      <sharedItems count="8">
        <s v="rPET"/>
        <s v="rHDPE thổi"/>
        <s v="rHDPE ép"/>
        <s v="rPP"/>
        <s v="Xơ sợi"/>
        <s v="GC"/>
        <s v="Phó sản"/>
        <s v="Khác"/>
      </sharedItems>
    </cacheField>
    <cacheField name="[Measures].[Rev EXW Mth Compared (VND)]" caption="Rev EXW Mth Compared (VND)" numFmtId="0" hierarchy="406" level="32767"/>
    <cacheField name="[Measures].[Rev EXW Mth Budget (VND)]" caption="Rev EXW Mth Budget (VND)" numFmtId="0" hierarchy="425" level="32767"/>
    <cacheField name="[Measures].[∆ Rev EXW MoM Budget (VND)]" caption="∆ Rev EXW MoM Budget (VND)" numFmtId="0" hierarchy="427" level="32767"/>
    <cacheField name="[Measures].[ ]" caption=" " numFmtId="0" hierarchy="314" level="32767"/>
    <cacheField name="[Measures].[MixImpact Rev Bud_GROUP (VND)]" caption="MixImpact Rev Bud_GROUP (VND)" numFmtId="0" hierarchy="577" level="32767"/>
    <cacheField name="[Measures].[PriceImpact Rev Bud_Group (VND)]" caption="PriceImpact Rev Bud_Group (VND)" numFmtId="0" hierarchy="578" level="32767"/>
    <cacheField name="[Measures].[EXRImpact Rev Bud_GROUP (VND)]" caption="EXRImpact Rev Bud_GROUP (VND)" numFmtId="0" hierarchy="579" level="32767"/>
    <cacheField name="[Measures].[OtherImpact Rev Bud_GROUP (VND)]" caption="OtherImpact Rev Bud_GROUP (VND)" numFmtId="0" hierarchy="580" level="32767"/>
    <cacheField name="[Measures].[Price EXW Mth Compared (USD/ton)]" caption="Price EXW Mth Compared (USD/ton)" numFmtId="0" hierarchy="398" level="32767"/>
    <cacheField name="[Measures].[Price EXW Mth Budget (USD/ton)]" caption="Price EXW Mth Budget (USD/ton)" numFmtId="0" hierarchy="421" level="32767"/>
    <cacheField name="[Measures].[∆ Price EXW MoM Budget (USD/ton)]" caption="∆ Price EXW MoM Budget (USD/ton)" numFmtId="0" hierarchy="437" level="32767"/>
    <cacheField name="[Measures].[%∆ Volume MoM Budget]" caption="%∆ Volume MoM Budget" numFmtId="0" hierarchy="582" level="32767"/>
    <cacheField name="[Measures].[%∆ Price EXW MoM Budget]" caption="%∆ Price EXW MoM Budget" numFmtId="0" hierarchy="583" level="32767"/>
    <cacheField name="[Measures].[Rev Acct. Mth Compared (VND)]" caption="Rev Acct. Mth Compared (VND)" numFmtId="0" hierarchy="513" level="32767"/>
    <cacheField name="[Measures].[Rev Acct. Mth Budget (VND)]" caption="Rev Acct. Mth Budget (VND)" numFmtId="0" hierarchy="517" level="32767"/>
    <cacheField name="[Measures].[Pallet Budget (VND)]" caption="Pallet Budget (VND)" numFmtId="0" hierarchy="615" level="32767"/>
    <cacheField name="[Measures].[Pallet Compared (VND)]" caption="Pallet Compared (VND)" numFmtId="0" hierarchy="616" level="32767"/>
    <cacheField name="[Measures].[Commission+Support Compared (VND)]" caption="Commission+Support Compared (VND)" numFmtId="0" hierarchy="625" level="32767"/>
    <cacheField name="[Measures].[Commission+Support Budget (VND)]" caption="Commission+Support Budget (VND)" numFmtId="0" hierarchy="627" level="32767"/>
    <cacheField name="[Measures].[Rev EXW Mth Compared (USD)]" caption="Rev EXW Mth Compared (USD)" numFmtId="0" hierarchy="404" level="32767"/>
    <cacheField name="[Measures].[Rev EXW Mth Budget (USD)]" caption="Rev EXW Mth Budget (USD)" numFmtId="0" hierarchy="424" level="32767"/>
    <cacheField name="[Measures].[Total Transportation Compared (VND)]" caption="Total Transportation Compared (VND)" numFmtId="0" hierarchy="629" level="32767"/>
    <cacheField name="[Measures].[Total Transportation Budget (VND)]" caption="Total Transportation Budget (VND)" numFmtId="0" hierarchy="630" level="32767"/>
    <cacheField name="[Measures].[Average EXR Mth Compared]" caption="Average EXR Mth Compared" numFmtId="0" hierarchy="400" level="32767"/>
    <cacheField name="[Measures].[Average EXR Mth Budget]" caption="Average EXR Mth Budget" numFmtId="0" hierarchy="422"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s>
  <cacheHierarchies count="730">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fieldsUsage count="2">
        <fieldUsage x="-1"/>
        <fieldUsage x="0"/>
      </fieldsUsage>
    </cacheHierarchy>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6"/>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10"/>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oneField="1">
      <fieldsUsage count="1">
        <fieldUsage x="15"/>
      </fieldsUsage>
    </cacheHierarchy>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oneField="1">
      <fieldsUsage count="1">
        <fieldUsage x="30"/>
      </fieldsUsage>
    </cacheHierarchy>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oneField="1">
      <fieldsUsage count="1">
        <fieldUsage x="26"/>
      </fieldsUsage>
    </cacheHierarchy>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7"/>
      </fieldsUsage>
    </cacheHierarchy>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oneField="1">
      <fieldsUsage count="1">
        <fieldUsage x="2"/>
      </fieldsUsage>
    </cacheHierarchy>
    <cacheHierarchy uniqueName="[Measures].[Price EXW Mth Budget (USD/ton)]" caption="Price EXW Mth Budget (USD/ton)" measure="1" displayFolder="" measureGroup="PVM Rev Anlysis MoM Budget" count="0" oneField="1">
      <fieldsUsage count="1">
        <fieldUsage x="16"/>
      </fieldsUsage>
    </cacheHierarchy>
    <cacheHierarchy uniqueName="[Measures].[Average EXR Mth Budget]" caption="Average EXR Mth Budget" measure="1" displayFolder="" measureGroup="PVM Rev Anlysis MoM Budget" count="0" oneField="1">
      <fieldsUsage count="1">
        <fieldUsage x="31"/>
      </fieldsUsage>
    </cacheHierarchy>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oneField="1">
      <fieldsUsage count="1">
        <fieldUsage x="27"/>
      </fieldsUsage>
    </cacheHierarchy>
    <cacheHierarchy uniqueName="[Measures].[Rev EXW Mth Budget (VND)]" caption="Rev EXW Mth Budget (VND)" measure="1" displayFolder="" measureGroup="PVM Rev Anlysis MoM Budget" count="0" oneField="1">
      <fieldsUsage count="1">
        <fieldUsage x="8"/>
      </fieldsUsage>
    </cacheHierarchy>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oneField="1">
      <fieldsUsage count="1">
        <fieldUsage x="9"/>
      </fieldsUsage>
    </cacheHierarchy>
    <cacheHierarchy uniqueName="[Measures].[∆ Volume MoM Budget]" caption="∆ Volume MoM Budget" measure="1" displayFolder="" measureGroup="PVM Rev Anlysis MoM Budget" count="0" oneField="1">
      <fieldsUsage count="1">
        <fieldUsage x="3"/>
      </fieldsUsage>
    </cacheHierarchy>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oneField="1">
      <fieldsUsage count="1">
        <fieldUsage x="17"/>
      </fieldsUsage>
    </cacheHierarchy>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oneField="1">
      <fieldsUsage count="1">
        <fieldUsage x="20"/>
      </fieldsUsage>
    </cacheHierarchy>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oneField="1">
      <fieldsUsage count="1">
        <fieldUsage x="21"/>
      </fieldsUsage>
    </cacheHierarchy>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oneField="1">
      <fieldsUsage count="1">
        <fieldUsage x="5"/>
      </fieldsUsage>
    </cacheHierarchy>
    <cacheHierarchy uniqueName="[Measures].[MixImpact Rev Bud_GROUP (VND)]" caption="MixImpact Rev Bud_GROUP (VND)" measure="1" displayFolder="" measureGroup="PVM Rev Analysis Budget_GROUP" count="0" oneField="1">
      <fieldsUsage count="1">
        <fieldUsage x="11"/>
      </fieldsUsage>
    </cacheHierarchy>
    <cacheHierarchy uniqueName="[Measures].[PriceImpact Rev Bud_Group (VND)]" caption="PriceImpact Rev Bud_Group (VND)" measure="1" displayFolder="" measureGroup="PVM Rev Analysis Budget_GROUP" count="0" oneField="1">
      <fieldsUsage count="1">
        <fieldUsage x="12"/>
      </fieldsUsage>
    </cacheHierarchy>
    <cacheHierarchy uniqueName="[Measures].[EXRImpact Rev Bud_GROUP (VND)]" caption="EXRImpact Rev Bud_GROUP (VND)" measure="1" displayFolder="" measureGroup="PVM Rev Analysis Budget_GROUP" count="0" oneField="1">
      <fieldsUsage count="1">
        <fieldUsage x="13"/>
      </fieldsUsage>
    </cacheHierarchy>
    <cacheHierarchy uniqueName="[Measures].[OtherImpact Rev Bud_GROUP (VND)]" caption="OtherImpact Rev Bud_GROUP (VND)" measure="1" displayFolder="" measureGroup="PVM Rev Analysis Budget_GROUP" count="0" oneField="1">
      <fieldsUsage count="1">
        <fieldUsage x="14"/>
      </fieldsUsage>
    </cacheHierarchy>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oneField="1">
      <fieldsUsage count="1">
        <fieldUsage x="18"/>
      </fieldsUsage>
    </cacheHierarchy>
    <cacheHierarchy uniqueName="[Measures].[%∆ Price EXW MoM Budget]" caption="%∆ Price EXW MoM Budget" measure="1" displayFolder="" measureGroup="PVM Rev Anlysis MoM Budget" count="0" oneField="1">
      <fieldsUsage count="1">
        <fieldUsage x="19"/>
      </fieldsUsage>
    </cacheHierarchy>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oneField="1">
      <fieldsUsage count="1">
        <fieldUsage x="22"/>
      </fieldsUsage>
    </cacheHierarchy>
    <cacheHierarchy uniqueName="[Measures].[Pallet Compared (VND)]" caption="Pallet Compared (VND)" measure="1" displayFolder="" measureGroup="PVM GP Analysis MoM" count="0" oneField="1">
      <fieldsUsage count="1">
        <fieldUsage x="23"/>
      </fieldsUsage>
    </cacheHierarchy>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oneField="1">
      <fieldsUsage count="1">
        <fieldUsage x="24"/>
      </fieldsUsage>
    </cacheHierarchy>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oneField="1">
      <fieldsUsage count="1">
        <fieldUsage x="25"/>
      </fieldsUsage>
    </cacheHierarchy>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oneField="1">
      <fieldsUsage count="1">
        <fieldUsage x="28"/>
      </fieldsUsage>
    </cacheHierarchy>
    <cacheHierarchy uniqueName="[Measures].[Total Transportation Budget (VND)]" caption="Total Transportation Budget (VND)" measure="1" displayFolder="" measureGroup="PVM Rev Anlysis MoM Budget" count="0" oneField="1">
      <fieldsUsage count="1">
        <fieldUsage x="29"/>
      </fieldsUsage>
    </cacheHierarchy>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1754282409" backgroundQuery="1" createdVersion="8" refreshedVersion="8" minRefreshableVersion="3" recordCount="0" supportSubquery="1" supportAdvancedDrill="1" xr:uid="{8F553D9E-4D90-49C7-8FF6-A41287DDFF42}">
  <cacheSource type="external" connectionId="45"/>
  <cacheFields count="23">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Nhóm SP 3].[Nhóm SP 3]" caption="Nhóm SP 3" numFmtId="0" hierarchy="209" level="1">
      <sharedItems count="11">
        <s v="rPET"/>
        <s v="rHDPE thổi"/>
        <s v="rHDPE ép"/>
        <s v="rPP"/>
        <s v="Xơ sợi"/>
        <s v="GC"/>
        <s v="Phó sản"/>
        <s v="Khác-rPET"/>
        <s v="Khác-rHDPE thổi"/>
        <s v="Khác-rPP"/>
        <s v="Khác"/>
      </sharedItems>
    </cacheField>
    <cacheField name="[Measures].[ ]" caption=" " numFmtId="0" hierarchy="314" level="32767"/>
    <cacheField name="[Measures].[Rev EXW Mth Compared (VND)]" caption="Rev EXW Mth Compared (VND)" numFmtId="0" hierarchy="406" level="32767"/>
    <cacheField name="[Measures].[Rev EXW Mth Comparing (VND)]" caption="Rev EXW Mth Comparing (VND)" numFmtId="0" hierarchy="407" level="32767"/>
    <cacheField name="[Measures].[∆ Rev EXW MoM (VND)]" caption="∆ Rev EXW MoM (VND)" numFmtId="0" hierarchy="410" level="32767"/>
    <cacheField name="[Measures].[QuantityImpact Rev MoM_GROUP (VND)]" caption="QuantityImpact Rev MoM_GROUP (VND)" numFmtId="0" hierarchy="571" level="32767"/>
    <cacheField name="[Measures].[MixImpact Rev MoM_GROUP (VND)]" caption="MixImpact Rev MoM_GROUP (VND)" numFmtId="0" hierarchy="572" level="32767"/>
    <cacheField name="[Measures].[PriceImpact Rev MoM_Group (VND)]" caption="PriceImpact Rev MoM_Group (VND)" numFmtId="0" hierarchy="573" level="32767"/>
    <cacheField name="[Measures].[EXRImpact Rev MoM_GROUP (VND)]" caption="EXRImpact Rev MoM_GROUP (VND)" numFmtId="0" hierarchy="574" level="32767"/>
    <cacheField name="[Measures].[OtherImpact Rev MoM_GROUP (VND)]" caption="OtherImpact Rev MoM_GROUP (VND)" numFmtId="0" hierarchy="575" level="32767"/>
    <cacheField name="[Measures].[Volume Mth Compared]" caption="Volume Mth Compared" numFmtId="0" hierarchy="396" level="32767"/>
    <cacheField name="[Measures].[Volume Mth Comparing]" caption="Volume Mth Comparing" numFmtId="0" hierarchy="397" level="32767"/>
    <cacheField name="[Measures].[∆ Volume MoM]" caption="∆ Volume MoM" numFmtId="0" hierarchy="411" level="32767"/>
    <cacheField name="[Measures].[Price EXW Mth Compared (USD/ton)]" caption="Price EXW Mth Compared (USD/ton)" numFmtId="0" hierarchy="398" level="32767"/>
    <cacheField name="[Measures].[Price EXW Mth Comparing (USD/ton)]" caption="Price EXW Mth Comparing (USD/ton)" numFmtId="0" hierarchy="399" level="32767"/>
    <cacheField name="[Measures].[∆ Price EXW MoM (USD/ton)]" caption="∆ Price EXW MoM (USD/ton)" numFmtId="0" hierarchy="436" level="32767"/>
    <cacheField name="[Measures].[%∆ Volume MoM]" caption="%∆ Volume MoM" numFmtId="0" hierarchy="525" level="32767"/>
    <cacheField name="[Measures].[%∆ Price EXW MoM]" caption="%∆ Price EXW MoM" numFmtId="0" hierarchy="581"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s>
  <cacheHierarchies count="724">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2"/>
      </fieldsUsage>
    </cacheHierarchy>
    <cacheHierarchy uniqueName="[Measures].[Volume Mth Comparing]" caption="Volume Mth Comparing" measure="1" displayFolder="" measureGroup="PVM Rev Anlysis MoM Comparing" count="0" oneField="1">
      <fieldsUsage count="1">
        <fieldUsage x="13"/>
      </fieldsUsage>
    </cacheHierarchy>
    <cacheHierarchy uniqueName="[Measures].[Price EXW Mth Compared (USD/ton)]" caption="Price EXW Mth Compared (USD/ton)" measure="1" displayFolder="" measureGroup="PVM Rev Anlysis MoM" count="0" oneField="1">
      <fieldsUsage count="1">
        <fieldUsage x="15"/>
      </fieldsUsage>
    </cacheHierarchy>
    <cacheHierarchy uniqueName="[Measures].[Price EXW Mth Comparing (USD/ton)]" caption="Price EXW Mth Comparing (USD/ton)" measure="1" displayFolder="" measureGroup="PVM Rev Anlysis MoM Comparing" count="0" oneField="1">
      <fieldsUsage count="1">
        <fieldUsage x="16"/>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4"/>
      </fieldsUsage>
    </cacheHierarchy>
    <cacheHierarchy uniqueName="[Measures].[Rev EXW Mth Comparing (VND)]" caption="Rev EXW Mth Comparing (VND)" measure="1" displayFolder="" measureGroup="PVM Rev Anlysis MoM Comparing" count="0" oneField="1">
      <fieldsUsage count="1">
        <fieldUsage x="5"/>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6"/>
      </fieldsUsage>
    </cacheHierarchy>
    <cacheHierarchy uniqueName="[Measures].[∆ Volume MoM]" caption="∆ Volume MoM" measure="1" displayFolder="" measureGroup="PVM Rev Anlysis MoM Comparing" count="0" oneField="1">
      <fieldsUsage count="1">
        <fieldUsage x="14"/>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7"/>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18"/>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oneField="1">
      <fieldsUsage count="1">
        <fieldUsage x="7"/>
      </fieldsUsage>
    </cacheHierarchy>
    <cacheHierarchy uniqueName="[Measures].[MixImpact Rev MoM_GROUP (VND)]" caption="MixImpact Rev MoM_GROUP (VND)" measure="1" displayFolder="" measureGroup="PVM Rev Analysis Comparing_GROUP" count="0" oneField="1">
      <fieldsUsage count="1">
        <fieldUsage x="8"/>
      </fieldsUsage>
    </cacheHierarchy>
    <cacheHierarchy uniqueName="[Measures].[PriceImpact Rev MoM_Group (VND)]" caption="PriceImpact Rev MoM_Group (VND)" measure="1" displayFolder="" measureGroup="PVM Rev Analysis Comparing_GROUP" count="0" oneField="1">
      <fieldsUsage count="1">
        <fieldUsage x="9"/>
      </fieldsUsage>
    </cacheHierarchy>
    <cacheHierarchy uniqueName="[Measures].[EXRImpact Rev MoM_GROUP (VND)]" caption="EXRImpact Rev MoM_GROUP (VND)" measure="1" displayFolder="" measureGroup="PVM Rev Analysis Comparing_GROUP" count="0" oneField="1">
      <fieldsUsage count="1">
        <fieldUsage x="10"/>
      </fieldsUsage>
    </cacheHierarchy>
    <cacheHierarchy uniqueName="[Measures].[OtherImpact Rev MoM_GROUP (VND)]" caption="OtherImpact Rev MoM_GROUP (VND)" measure="1" displayFolder="" measureGroup="PVM Rev Analysis Comparing_GROUP" count="0" oneField="1">
      <fieldsUsage count="1">
        <fieldUsage x="11"/>
      </fieldsUsage>
    </cacheHierarchy>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9"/>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1754398147" backgroundQuery="1" createdVersion="8" refreshedVersion="8" minRefreshableVersion="3" recordCount="0" supportSubquery="1" supportAdvancedDrill="1" xr:uid="{C08E0FF4-9DDB-48BE-976E-F217DB948A81}">
  <cacheSource type="external" connectionId="45"/>
  <cacheFields count="2">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1754398147" backgroundQuery="1" createdVersion="8" refreshedVersion="8" minRefreshableVersion="3" recordCount="0" supportSubquery="1" supportAdvancedDrill="1" xr:uid="{28CC4C86-7A43-4718-80BE-8CABABD36F0F}">
  <cacheSource type="external" connectionId="45"/>
  <cacheFields count="2">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s>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1759953705" backgroundQuery="1" createdVersion="8" refreshedVersion="8" minRefreshableVersion="3" recordCount="0" supportSubquery="1" supportAdvancedDrill="1" xr:uid="{EDEE16E4-2CF7-41E6-B822-351D25C80D05}">
  <cacheSource type="external" connectionId="45"/>
  <cacheFields count="63">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Nhóm SP 3].[Nhóm SP 3]" caption="Nhóm SP 3" numFmtId="0" hierarchy="209" level="1">
      <sharedItems count="11">
        <s v="rPET"/>
        <s v="rHDPE thổi"/>
        <s v="rHDPE ép"/>
        <s v="rPP"/>
        <s v="Xơ sợi"/>
        <s v="GC"/>
        <s v="Phó sản"/>
        <s v="Khác-rPET"/>
        <s v="Khác-rHDPE thổi"/>
        <s v="Khác-rPP"/>
        <s v="Khác"/>
      </sharedItems>
    </cacheField>
    <cacheField name="[Measures].[ ]" caption=" " numFmtId="0" hierarchy="314" level="32767"/>
    <cacheField name="[Measures].[Volume Mth Compared]" caption="Volume Mth Compared" numFmtId="0" hierarchy="396" level="32767"/>
    <cacheField name="[Measures].[Volume Mth Comparing]" caption="Volume Mth Comparing" numFmtId="0" hierarchy="397" level="32767"/>
    <cacheField name="[Measures].[∆ Volume MoM]" caption="∆ Volume MoM" numFmtId="0" hierarchy="411" level="32767"/>
    <cacheField name="[Measures].[Price EXW Mth Compared (USD/ton)]" caption="Price EXW Mth Compared (USD/ton)" numFmtId="0" hierarchy="398" level="32767"/>
    <cacheField name="[Measures].[Price EXW Mth Comparing (USD/ton)]" caption="Price EXW Mth Comparing (USD/ton)" numFmtId="0" hierarchy="399" level="32767"/>
    <cacheField name="[Measures].[∆ Price EXW MoM (USD/ton)]" caption="∆ Price EXW MoM (USD/ton)" numFmtId="0" hierarchy="436" level="32767"/>
    <cacheField name="[Measures].[%∆ Volume MoM]" caption="%∆ Volume MoM" numFmtId="0" hierarchy="525" level="32767"/>
    <cacheField name="[Measures].[%∆ Price EXW MoM]" caption="%∆ Price EXW MoM" numFmtId="0" hierarchy="581" level="32767"/>
    <cacheField name="[Measures].[GP EXW Mth Compared (VND)]" caption="GP EXW Mth Compared (VND)" numFmtId="0" hierarchy="472" level="32767"/>
    <cacheField name="[Measures].[GP EXW Mth Comparing (VND)]" caption="GP EXW Mth Comparing (VND)" numFmtId="0" hierarchy="473" level="32767"/>
    <cacheField name="[Measures].[∆ GP EXW MoM Comparing (VND)]" caption="∆ GP EXW MoM Comparing (VND)" numFmtId="0" hierarchy="476" level="32767"/>
    <cacheField name="[Measures].[QuantityImpact GP_GROUP (VND)]" caption="QuantityImpact GP_GROUP (VND)" numFmtId="0" hierarchy="598" level="32767"/>
    <cacheField name="[Measures].[MixImpact GP_GROUP (VND)]" caption="MixImpact GP_GROUP (VND)" numFmtId="0" hierarchy="599" level="32767"/>
    <cacheField name="[Measures].[PriceImpact GP_Group (VND)]" caption="PriceImpact GP_Group (VND)" numFmtId="0" hierarchy="600" level="32767"/>
    <cacheField name="[Measures].[EXRImpact GP_Group (VND)]" caption="EXRImpact GP_Group (VND)" numFmtId="0" hierarchy="601" level="32767"/>
    <cacheField name="[Measures].[PlasticImpact GP_Group (VND)]" caption="PlasticImpact GP_Group (VND)" numFmtId="0" hierarchy="602" level="32767"/>
    <cacheField name="[Measures].[DyingChemicalImpact GP_Group (VND)]" caption="DyingChemicalImpact GP_Group (VND)" numFmtId="0" hierarchy="603" level="32767"/>
    <cacheField name="[Measures].[2RM_PackagingImpact_Group (VND)]" caption="2RM_PackagingImpact_Group (VND)" numFmtId="0" hierarchy="604" level="32767"/>
    <cacheField name="[Measures].[DirectLabourImpact GP_Group (VND)]" caption="DirectLabourImpact GP_Group (VND)" numFmtId="0" hierarchy="605" level="32767"/>
    <cacheField name="[Measures].[IndirectLabourImpact GP_Group (VND)]" caption="IndirectLabourImpact GP_Group (VND)" numFmtId="0" hierarchy="606" level="32767"/>
    <cacheField name="[Measures].[GeneralProductionImpact GP_Group (VND)]" caption="GeneralProductionImpact GP_Group (VND)" numFmtId="0" hierarchy="607" level="32767"/>
    <cacheField name="[Measures].[ElectricImpact GP_Group (VND)]" caption="ElectricImpact GP_Group (VND)" numFmtId="0" hierarchy="608" level="32767"/>
    <cacheField name="[Measures].[ProductionDepreciationImpact GP_Group (VND)]" caption="ProductionDepreciationImpact GP_Group (VND)" numFmtId="0" hierarchy="609" level="32767"/>
    <cacheField name="[Measures].[ProcessingImpact GP_Group (VND)]" caption="ProcessingImpact GP_Group (VND)" numFmtId="0" hierarchy="610" level="32767"/>
    <cacheField name="[Measures].[OtherImpact GP_GROUP (VND)]" caption="OtherImpact GP_GROUP (VND)" numFmtId="0" hierarchy="611" level="32767"/>
    <cacheField name="[Measures].[GP EXW per Unit (VND/kg)]" caption="GP EXW per Unit (VND/kg)" numFmtId="0" hierarchy="479" level="32767"/>
    <cacheField name="[Measures].[GP EXW per Unit Comparing (VND/kg)]" caption="GP EXW per Unit Comparing (VND/kg)" numFmtId="0" hierarchy="480" level="32767"/>
    <cacheField name="[Measures].[Plastic Cost per Unit (VND/kg)]" caption="Plastic Cost per Unit (VND/kg)" numFmtId="0" hierarchy="442" level="32767"/>
    <cacheField name="[Measures].[Plastic Cost per Unit Comparing (VND/kg)]" caption="Plastic Cost per Unit Comparing (VND/kg)" numFmtId="0" hierarchy="452" level="32767"/>
    <cacheField name="[Measures].[Dying, Chemical per Unit (VND/kg)]" caption="Dying, Chemical per Unit (VND/kg)" numFmtId="0" hierarchy="443" level="32767"/>
    <cacheField name="[Measures].[Dying, Chemical per Unit Comparing (VND/kg)]" caption="Dying, Chemical per Unit Comparing (VND/kg)" numFmtId="0" hierarchy="453" level="32767"/>
    <cacheField name="[Measures].[2nd RM and Packaging per Unit (VND/kg)]" caption="2nd RM and Packaging per Unit (VND/kg)" numFmtId="0" hierarchy="444" level="32767"/>
    <cacheField name="[Measures].[2nd RM and Packaging per Unit Comparing (VND/kg)]" caption="2nd RM and Packaging per Unit Comparing (VND/kg)" numFmtId="0" hierarchy="454" level="32767"/>
    <cacheField name="[Measures].[Direct Labor Cost per Unit (VND/kg)]" caption="Direct Labor Cost per Unit (VND/kg)" numFmtId="0" hierarchy="445" level="32767"/>
    <cacheField name="[Measures].[Direct Labor Cost per Unit Comparing (VND/kg)]" caption="Direct Labor Cost per Unit Comparing (VND/kg)" numFmtId="0" hierarchy="455" level="32767"/>
    <cacheField name="[Measures].[Indirect Labor Cost per Unit (VND/kg)]" caption="Indirect Labor Cost per Unit (VND/kg)" numFmtId="0" hierarchy="446" level="32767"/>
    <cacheField name="[Measures].[Indirect Labor Cost per Unit Comparing (VND/kg)]" caption="Indirect Labor Cost per Unit Comparing (VND/kg)" numFmtId="0" hierarchy="457" level="32767"/>
    <cacheField name="[Measures].[General Production Cost per Unit (VND/kg)]" caption="General Production Cost per Unit (VND/kg)" numFmtId="0" hierarchy="447" level="32767"/>
    <cacheField name="[Measures].[General Production Cost per Unit Comparing (VND/kg)]" caption="General Production Cost per Unit Comparing (VND/kg)" numFmtId="0" hierarchy="458" level="32767"/>
    <cacheField name="[Measures].[Production Depreciation per Unit (VND/kg)]" caption="Production Depreciation per Unit (VND/kg)" numFmtId="0" hierarchy="449" level="32767"/>
    <cacheField name="[Measures].[Production Depreciation per Unit Comparing (VND/kg)]" caption="Production Depreciation per Unit Comparing (VND/kg)" numFmtId="0" hierarchy="460" level="32767"/>
    <cacheField name="[Measures].[Processing Cost per Unit (VND/kg)]" caption="Processing Cost per Unit (VND/kg)" numFmtId="0" hierarchy="450" level="32767"/>
    <cacheField name="[Measures].[Processing Cost per Unit Comparing (VND/kg)]" caption="Processing Cost per Unit Comparing (VND/kg)" numFmtId="0" hierarchy="461" level="32767"/>
    <cacheField name="[Measures].[%GP EXW Compared]" caption="%GP EXW Compared" numFmtId="0" hierarchy="564" level="32767"/>
    <cacheField name="[Measures].[%GP EXW Comparing]" caption="%GP EXW Comparing" numFmtId="0" hierarchy="612"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 name="Unsupported4" numFmtId="0" hierarchy="725" level="32767">
      <extLst>
        <ext xmlns:x14="http://schemas.microsoft.com/office/spreadsheetml/2009/9/main" uri="{63CAB8AC-B538-458d-9737-405883B0398D}">
          <x14:cacheField ignore="1"/>
        </ext>
      </extLst>
    </cacheField>
    <cacheField name="Unsupported5" numFmtId="0" hierarchy="726" level="32767">
      <extLst>
        <ext xmlns:x14="http://schemas.microsoft.com/office/spreadsheetml/2009/9/main" uri="{63CAB8AC-B538-458d-9737-405883B0398D}">
          <x14:cacheField ignore="1"/>
        </ext>
      </extLst>
    </cacheField>
    <cacheField name="Unsupported6" numFmtId="0" hierarchy="727" level="32767">
      <extLst>
        <ext xmlns:x14="http://schemas.microsoft.com/office/spreadsheetml/2009/9/main" uri="{63CAB8AC-B538-458d-9737-405883B0398D}">
          <x14:cacheField ignore="1"/>
        </ext>
      </extLst>
    </cacheField>
    <cacheField name="Unsupported7" numFmtId="0" hierarchy="728" level="32767">
      <extLst>
        <ext xmlns:x14="http://schemas.microsoft.com/office/spreadsheetml/2009/9/main" uri="{63CAB8AC-B538-458d-9737-405883B0398D}">
          <x14:cacheField ignore="1"/>
        </ext>
      </extLst>
    </cacheField>
    <cacheField name="Unsupported8" numFmtId="0" hierarchy="729" level="32767">
      <extLst>
        <ext xmlns:x14="http://schemas.microsoft.com/office/spreadsheetml/2009/9/main" uri="{63CAB8AC-B538-458d-9737-405883B0398D}">
          <x14:cacheField ignore="1"/>
        </ext>
      </extLst>
    </cacheField>
    <cacheField name="Unsupported9" numFmtId="0" hierarchy="730" level="32767">
      <extLst>
        <ext xmlns:x14="http://schemas.microsoft.com/office/spreadsheetml/2009/9/main" uri="{63CAB8AC-B538-458d-9737-405883B0398D}">
          <x14:cacheField ignore="1"/>
        </ext>
      </extLst>
    </cacheField>
    <cacheField name="Unsupported10" numFmtId="0" hierarchy="731" level="32767">
      <extLst>
        <ext xmlns:x14="http://schemas.microsoft.com/office/spreadsheetml/2009/9/main" uri="{63CAB8AC-B538-458d-9737-405883B0398D}">
          <x14:cacheField ignore="1"/>
        </ext>
      </extLst>
    </cacheField>
    <cacheField name="Unsupported11" numFmtId="0" hierarchy="732" level="32767">
      <extLst>
        <ext xmlns:x14="http://schemas.microsoft.com/office/spreadsheetml/2009/9/main" uri="{63CAB8AC-B538-458d-9737-405883B0398D}">
          <x14:cacheField ignore="1"/>
        </ext>
      </extLst>
    </cacheField>
    <cacheField name="Unsupported12" numFmtId="0" hierarchy="733" level="32767">
      <extLst>
        <ext xmlns:x14="http://schemas.microsoft.com/office/spreadsheetml/2009/9/main" uri="{63CAB8AC-B538-458d-9737-405883B0398D}">
          <x14:cacheField ignore="1"/>
        </ext>
      </extLst>
    </cacheField>
    <cacheField name="Unsupported13" numFmtId="0" hierarchy="734" level="32767">
      <extLst>
        <ext xmlns:x14="http://schemas.microsoft.com/office/spreadsheetml/2009/9/main" uri="{63CAB8AC-B538-458d-9737-405883B0398D}">
          <x14:cacheField ignore="1"/>
        </ext>
      </extLst>
    </cacheField>
  </cacheFields>
  <cacheHierarchies count="73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0"/>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1"/>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2"/>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4"/>
      </fieldsUsage>
    </cacheHierarchy>
    <cacheHierarchy uniqueName="[Measures].[Volume Mth Comparing]" caption="Volume Mth Comparing" measure="1" displayFolder="" measureGroup="PVM Rev Anlysis MoM Comparing" count="0" oneField="1">
      <fieldsUsage count="1">
        <fieldUsage x="5"/>
      </fieldsUsage>
    </cacheHierarchy>
    <cacheHierarchy uniqueName="[Measures].[Price EXW Mth Compared (USD/ton)]" caption="Price EXW Mth Compared (USD/ton)" measure="1" displayFolder="" measureGroup="PVM Rev Anlysis MoM" count="0" oneField="1">
      <fieldsUsage count="1">
        <fieldUsage x="7"/>
      </fieldsUsage>
    </cacheHierarchy>
    <cacheHierarchy uniqueName="[Measures].[Price EXW Mth Comparing (USD/ton)]" caption="Price EXW Mth Comparing (USD/ton)" measure="1" displayFolder="" measureGroup="PVM Rev Anlysis MoM Comparing" count="0" oneField="1">
      <fieldsUsage count="1">
        <fieldUsage x="8"/>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oneField="1">
      <fieldsUsage count="1">
        <fieldUsage x="6"/>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9"/>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31"/>
      </fieldsUsage>
    </cacheHierarchy>
    <cacheHierarchy uniqueName="[Measures].[Dying, Chemical per Unit (VND/kg)]" caption="Dying, Chemical per Unit (VND/kg)" measure="1" displayFolder="" measureGroup="PVM GP Analysis MoM" count="0" oneField="1">
      <fieldsUsage count="1">
        <fieldUsage x="33"/>
      </fieldsUsage>
    </cacheHierarchy>
    <cacheHierarchy uniqueName="[Measures].[2nd RM and Packaging per Unit (VND/kg)]" caption="2nd RM and Packaging per Unit (VND/kg)" measure="1" displayFolder="" measureGroup="PVM GP Analysis MoM" count="0" oneField="1">
      <fieldsUsage count="1">
        <fieldUsage x="35"/>
      </fieldsUsage>
    </cacheHierarchy>
    <cacheHierarchy uniqueName="[Measures].[Direct Labor Cost per Unit (VND/kg)]" caption="Direct Labor Cost per Unit (VND/kg)" measure="1" displayFolder="" measureGroup="PVM GP Analysis MoM" count="0" oneField="1">
      <fieldsUsage count="1">
        <fieldUsage x="37"/>
      </fieldsUsage>
    </cacheHierarchy>
    <cacheHierarchy uniqueName="[Measures].[Indirect Labor Cost per Unit (VND/kg)]" caption="Indirect Labor Cost per Unit (VND/kg)" measure="1" displayFolder="" measureGroup="PVM GP Analysis MoM" count="0" oneField="1">
      <fieldsUsage count="1">
        <fieldUsage x="39"/>
      </fieldsUsage>
    </cacheHierarchy>
    <cacheHierarchy uniqueName="[Measures].[General Production Cost per Unit (VND/kg)]" caption="General Production Cost per Unit (VND/kg)" measure="1" displayFolder="" measureGroup="PVM GP Analysis MoM" count="0" oneField="1">
      <fieldsUsage count="1">
        <fieldUsage x="41"/>
      </fieldsUsage>
    </cacheHierarchy>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oneField="1">
      <fieldsUsage count="1">
        <fieldUsage x="43"/>
      </fieldsUsage>
    </cacheHierarchy>
    <cacheHierarchy uniqueName="[Measures].[Processing Cost per Unit (VND/kg)]" caption="Processing Cost per Unit (VND/kg)" measure="1" displayFolder="" measureGroup="PVM GP Analysis MoM" count="0" oneField="1">
      <fieldsUsage count="1">
        <fieldUsage x="45"/>
      </fieldsUsage>
    </cacheHierarchy>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32"/>
      </fieldsUsage>
    </cacheHierarchy>
    <cacheHierarchy uniqueName="[Measures].[Dying, Chemical per Unit Comparing (VND/kg)]" caption="Dying, Chemical per Unit Comparing (VND/kg)" measure="1" displayFolder="" measureGroup="PVM GP Analysis MoM Comparing" count="0" oneField="1">
      <fieldsUsage count="1">
        <fieldUsage x="34"/>
      </fieldsUsage>
    </cacheHierarchy>
    <cacheHierarchy uniqueName="[Measures].[2nd RM and Packaging per Unit Comparing (VND/kg)]" caption="2nd RM and Packaging per Unit Comparing (VND/kg)" measure="1" displayFolder="" measureGroup="PVM GP Analysis MoM Comparing" count="0" oneField="1">
      <fieldsUsage count="1">
        <fieldUsage x="36"/>
      </fieldsUsage>
    </cacheHierarchy>
    <cacheHierarchy uniqueName="[Measures].[Direct Labor Cost per Unit Comparing (VND/kg)]" caption="Direct Labor Cost per Unit Comparing (VND/kg)" measure="1" displayFolder="" measureGroup="PVM GP Analysis MoM Comparing" count="0" oneField="1">
      <fieldsUsage count="1">
        <fieldUsage x="38"/>
      </fieldsUsage>
    </cacheHierarchy>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oneField="1">
      <fieldsUsage count="1">
        <fieldUsage x="40"/>
      </fieldsUsage>
    </cacheHierarchy>
    <cacheHierarchy uniqueName="[Measures].[General Production Cost per Unit Comparing (VND/kg)]" caption="General Production Cost per Unit Comparing (VND/kg)" measure="1" displayFolder="" measureGroup="PVM GP Analysis MoM Comparing" count="0" oneField="1">
      <fieldsUsage count="1">
        <fieldUsage x="42"/>
      </fieldsUsage>
    </cacheHierarchy>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oneField="1">
      <fieldsUsage count="1">
        <fieldUsage x="44"/>
      </fieldsUsage>
    </cacheHierarchy>
    <cacheHierarchy uniqueName="[Measures].[Processing Cost per Unit Comparing (VND/kg)]" caption="Processing Cost per Unit Comparing (VND/kg)" measure="1" displayFolder="" measureGroup="PVM GP Analysis MoM Comparing" count="0" oneField="1">
      <fieldsUsage count="1">
        <fieldUsage x="46"/>
      </fieldsUsage>
    </cacheHierarchy>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12"/>
      </fieldsUsage>
    </cacheHierarchy>
    <cacheHierarchy uniqueName="[Measures].[GP EXW Mth Comparing (VND)]" caption="GP EXW Mth Comparing (VND)" measure="1" displayFolder="" measureGroup="PVM GP Analysis MoM Comparing" count="0" oneField="1">
      <fieldsUsage count="1">
        <fieldUsage x="13"/>
      </fieldsUsage>
    </cacheHierarchy>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oneField="1">
      <fieldsUsage count="1">
        <fieldUsage x="14"/>
      </fieldsUsage>
    </cacheHierarchy>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oneField="1">
      <fieldsUsage count="1">
        <fieldUsage x="29"/>
      </fieldsUsage>
    </cacheHierarchy>
    <cacheHierarchy uniqueName="[Measures].[GP EXW per Unit Comparing (VND/kg)]" caption="GP EXW per Unit Comparing (VND/kg)" measure="1" displayFolder="" measureGroup="PVM GP Analysis MoM Comparing" count="0" oneField="1">
      <fieldsUsage count="1">
        <fieldUsage x="30"/>
      </fieldsUsage>
    </cacheHierarchy>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10"/>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oneField="1">
      <fieldsUsage count="1">
        <fieldUsage x="47"/>
      </fieldsUsage>
    </cacheHierarchy>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1"/>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oneField="1">
      <fieldsUsage count="1">
        <fieldUsage x="15"/>
      </fieldsUsage>
    </cacheHierarchy>
    <cacheHierarchy uniqueName="[Measures].[MixImpact GP_GROUP (VND)]" caption="MixImpact GP_GROUP (VND)" measure="1" displayFolder="" measureGroup="PVM GP Analysis Comparing_GROUP" count="0" oneField="1">
      <fieldsUsage count="1">
        <fieldUsage x="16"/>
      </fieldsUsage>
    </cacheHierarchy>
    <cacheHierarchy uniqueName="[Measures].[PriceImpact GP_Group (VND)]" caption="PriceImpact GP_Group (VND)" measure="1" displayFolder="" measureGroup="PVM GP Analysis Comparing_GROUP" count="0" oneField="1">
      <fieldsUsage count="1">
        <fieldUsage x="17"/>
      </fieldsUsage>
    </cacheHierarchy>
    <cacheHierarchy uniqueName="[Measures].[EXRImpact GP_Group (VND)]" caption="EXRImpact GP_Group (VND)" measure="1" displayFolder="" measureGroup="PVM GP Analysis Comparing_GROUP" count="0" oneField="1">
      <fieldsUsage count="1">
        <fieldUsage x="18"/>
      </fieldsUsage>
    </cacheHierarchy>
    <cacheHierarchy uniqueName="[Measures].[PlasticImpact GP_Group (VND)]" caption="PlasticImpact GP_Group (VND)" measure="1" displayFolder="" measureGroup="PVM GP Analysis Comparing_GROUP" count="0" oneField="1">
      <fieldsUsage count="1">
        <fieldUsage x="19"/>
      </fieldsUsage>
    </cacheHierarchy>
    <cacheHierarchy uniqueName="[Measures].[DyingChemicalImpact GP_Group (VND)]" caption="DyingChemicalImpact GP_Group (VND)" measure="1" displayFolder="" measureGroup="PVM GP Analysis Comparing_GROUP" count="0" oneField="1">
      <fieldsUsage count="1">
        <fieldUsage x="20"/>
      </fieldsUsage>
    </cacheHierarchy>
    <cacheHierarchy uniqueName="[Measures].[2RM_PackagingImpact_Group (VND)]" caption="2RM_PackagingImpact_Group (VND)" measure="1" displayFolder="" measureGroup="PVM GP Analysis Comparing_GROUP" count="0" oneField="1">
      <fieldsUsage count="1">
        <fieldUsage x="21"/>
      </fieldsUsage>
    </cacheHierarchy>
    <cacheHierarchy uniqueName="[Measures].[DirectLabourImpact GP_Group (VND)]" caption="DirectLabourImpact GP_Group (VND)" measure="1" displayFolder="" measureGroup="PVM GP Analysis Comparing_GROUP" count="0" oneField="1">
      <fieldsUsage count="1">
        <fieldUsage x="22"/>
      </fieldsUsage>
    </cacheHierarchy>
    <cacheHierarchy uniqueName="[Measures].[IndirectLabourImpact GP_Group (VND)]" caption="IndirectLabourImpact GP_Group (VND)" measure="1" displayFolder="" measureGroup="PVM GP Analysis Comparing_GROUP" count="0" oneField="1">
      <fieldsUsage count="1">
        <fieldUsage x="23"/>
      </fieldsUsage>
    </cacheHierarchy>
    <cacheHierarchy uniqueName="[Measures].[GeneralProductionImpact GP_Group (VND)]" caption="GeneralProductionImpact GP_Group (VND)" measure="1" displayFolder="" measureGroup="PVM GP Analysis Comparing_GROUP" count="0" oneField="1">
      <fieldsUsage count="1">
        <fieldUsage x="24"/>
      </fieldsUsage>
    </cacheHierarchy>
    <cacheHierarchy uniqueName="[Measures].[ElectricImpact GP_Group (VND)]" caption="ElectricImpact GP_Group (VND)" measure="1" displayFolder="" measureGroup="PVM GP Analysis Comparing_GROUP" count="0" oneField="1">
      <fieldsUsage count="1">
        <fieldUsage x="25"/>
      </fieldsUsage>
    </cacheHierarchy>
    <cacheHierarchy uniqueName="[Measures].[ProductionDepreciationImpact GP_Group (VND)]" caption="ProductionDepreciationImpact GP_Group (VND)" measure="1" displayFolder="" measureGroup="PVM GP Analysis Comparing_GROUP" count="0" oneField="1">
      <fieldsUsage count="1">
        <fieldUsage x="26"/>
      </fieldsUsage>
    </cacheHierarchy>
    <cacheHierarchy uniqueName="[Measures].[ProcessingImpact GP_Group (VND)]" caption="ProcessingImpact GP_Group (VND)" measure="1" displayFolder="" measureGroup="PVM GP Analysis Comparing_GROUP" count="0" oneField="1">
      <fieldsUsage count="1">
        <fieldUsage x="27"/>
      </fieldsUsage>
    </cacheHierarchy>
    <cacheHierarchy uniqueName="[Measures].[OtherImpact GP_GROUP (VND)]" caption="OtherImpact GP_GROUP (VND)" measure="1" displayFolder="" measureGroup="PVM GP Analysis Comparing_GROUP" count="0" oneField="1">
      <fieldsUsage count="1">
        <fieldUsage x="28"/>
      </fieldsUsage>
    </cacheHierarchy>
    <cacheHierarchy uniqueName="[Measures].[%GP EXW Comparing]" caption="%GP EXW Comparing" measure="1" displayFolder="" measureGroup="PVM GP Analysis MoM Comparing" count="0" oneField="1">
      <fieldsUsage count="1">
        <fieldUsage x="48"/>
      </fieldsUsage>
    </cacheHierarchy>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y uniqueName="Unsupported4" caption="Bộ phận bán hàng" measure="1" count="0">
      <extLst>
        <ext xmlns:x14="http://schemas.microsoft.com/office/spreadsheetml/2009/9/main" uri="{8CF416AD-EC4C-4aba-99F5-12A058AE0983}">
          <x14:cacheHierarchy ignore="1"/>
        </ext>
      </extLst>
    </cacheHierarchy>
    <cacheHierarchy uniqueName="Unsupported5" caption="Bộ phận bán hàng" measure="1" count="0">
      <extLst>
        <ext xmlns:x14="http://schemas.microsoft.com/office/spreadsheetml/2009/9/main" uri="{8CF416AD-EC4C-4aba-99F5-12A058AE0983}">
          <x14:cacheHierarchy ignore="1"/>
        </ext>
      </extLst>
    </cacheHierarchy>
    <cacheHierarchy uniqueName="Unsupported6" caption="Bộ phận bán hàng" measure="1" count="0">
      <extLst>
        <ext xmlns:x14="http://schemas.microsoft.com/office/spreadsheetml/2009/9/main" uri="{8CF416AD-EC4C-4aba-99F5-12A058AE0983}">
          <x14:cacheHierarchy ignore="1"/>
        </ext>
      </extLst>
    </cacheHierarchy>
    <cacheHierarchy uniqueName="Unsupported7" caption="Bộ phận bán hàng" measure="1" count="0">
      <extLst>
        <ext xmlns:x14="http://schemas.microsoft.com/office/spreadsheetml/2009/9/main" uri="{8CF416AD-EC4C-4aba-99F5-12A058AE0983}">
          <x14:cacheHierarchy ignore="1"/>
        </ext>
      </extLst>
    </cacheHierarchy>
    <cacheHierarchy uniqueName="Unsupported8" caption="Bộ phận bán hàng" measure="1" count="0">
      <extLst>
        <ext xmlns:x14="http://schemas.microsoft.com/office/spreadsheetml/2009/9/main" uri="{8CF416AD-EC4C-4aba-99F5-12A058AE0983}">
          <x14:cacheHierarchy ignore="1"/>
        </ext>
      </extLst>
    </cacheHierarchy>
    <cacheHierarchy uniqueName="Unsupported9" caption="Bộ phận bán hàng" measure="1" count="0">
      <extLst>
        <ext xmlns:x14="http://schemas.microsoft.com/office/spreadsheetml/2009/9/main" uri="{8CF416AD-EC4C-4aba-99F5-12A058AE0983}">
          <x14:cacheHierarchy ignore="1"/>
        </ext>
      </extLst>
    </cacheHierarchy>
    <cacheHierarchy uniqueName="Unsupported10" caption="Bộ phận bán hàng" measure="1" count="0">
      <extLst>
        <ext xmlns:x14="http://schemas.microsoft.com/office/spreadsheetml/2009/9/main" uri="{8CF416AD-EC4C-4aba-99F5-12A058AE0983}">
          <x14:cacheHierarchy ignore="1"/>
        </ext>
      </extLst>
    </cacheHierarchy>
    <cacheHierarchy uniqueName="Unsupported11" caption="Bộ phận bán hàng" measure="1" count="0">
      <extLst>
        <ext xmlns:x14="http://schemas.microsoft.com/office/spreadsheetml/2009/9/main" uri="{8CF416AD-EC4C-4aba-99F5-12A058AE0983}">
          <x14:cacheHierarchy ignore="1"/>
        </ext>
      </extLst>
    </cacheHierarchy>
    <cacheHierarchy uniqueName="Unsupported12" caption="Bộ phận bán hàng" measure="1" count="0">
      <extLst>
        <ext xmlns:x14="http://schemas.microsoft.com/office/spreadsheetml/2009/9/main" uri="{8CF416AD-EC4C-4aba-99F5-12A058AE0983}">
          <x14:cacheHierarchy ignore="1"/>
        </ext>
      </extLst>
    </cacheHierarchy>
    <cacheHierarchy uniqueName="Unsupported1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1835648148" backgroundQuery="1" createdVersion="8" refreshedVersion="8" minRefreshableVersion="3" recordCount="0" supportSubquery="1" supportAdvancedDrill="1" xr:uid="{72AB5EDA-DB32-4BD6-A6C5-D182D192B9F7}">
  <cacheSource type="external" connectionId="45"/>
  <cacheFields count="28">
    <cacheField name="[dim_xk_nđ].[XK/NĐ].[XK/NĐ]" caption="XK/NĐ" numFmtId="0" hierarchy="229" level="1">
      <sharedItems count="2">
        <s v="XK"/>
        <s v="NĐ"/>
      </sharedItems>
    </cacheField>
    <cacheField name="[Measures].[Volume Mth Compared]" caption="Volume Mth Compared" numFmtId="0" hierarchy="396" level="32767"/>
    <cacheField name="[Measures].[Volume Mth Comparing]" caption="Volume Mth Comparing" numFmtId="0" hierarchy="397" level="32767"/>
    <cacheField name="[Measures].[ ]" caption=" " numFmtId="0" hierarchy="314" level="32767"/>
    <cacheField name="[dim_date_01].[Year | Month].[Year | Month]" caption="Year | Month" numFmtId="0" hierarchy="179" level="1">
      <sharedItems containsSemiMixedTypes="0" containsNonDate="0" containsString="0"/>
    </cacheField>
    <cacheField name="[dim_date_02].[Year | Month].[Year | Month]" caption="Year | Month" numFmtId="0" hierarchy="190" level="1">
      <sharedItems containsSemiMixedTypes="0" containsNonDate="0" containsString="0"/>
    </cacheField>
    <cacheField name="[dim_nhom_sp].[Phân loại PL].[Phân loại PL]" caption="Phân loại PL" numFmtId="0" hierarchy="211" level="1">
      <sharedItems count="3">
        <s v="SP chính"/>
        <s v="SP phụ"/>
        <s v="Khác"/>
      </sharedItems>
    </cacheField>
    <cacheField name="[dim_nhom_sp].[Nhóm SP 3].[Nhóm SP 3]" caption="Nhóm SP 3" numFmtId="0" hierarchy="209" level="1">
      <sharedItems count="12">
        <s v="rPET"/>
        <s v="rHDPE thổi"/>
        <s v="rPP"/>
        <s v="Xơ sợi"/>
        <s v="rHDPE ép"/>
        <s v="GC"/>
        <s v="Phó sản"/>
        <s v="Khác-rPET"/>
        <s v="Khác-rHDPE thổi"/>
        <s v="Khác-rPP"/>
        <s v="Khác"/>
        <s v="Khác-rHDPE ép" u="1"/>
      </sharedItems>
    </cacheField>
    <cacheField name="[Measures].[∆ Volume MoM]" caption="∆ Volume MoM" numFmtId="0" hierarchy="411" level="32767"/>
    <cacheField name="[Measures].[%∆ Volume MoM]" caption="%∆ Volume MoM" numFmtId="0" hierarchy="525" level="32767"/>
    <cacheField name="[Measures].[Rev EXW Mth Compared (VND)]" caption="Rev EXW Mth Compared (VND)" numFmtId="0" hierarchy="406" level="32767"/>
    <cacheField name="[Measures].[Rev EXW Mth Comparing (VND)]" caption="Rev EXW Mth Comparing (VND)" numFmtId="0" hierarchy="407" level="32767"/>
    <cacheField name="[Measures].[∆ Rev EXW MoM (VND)]" caption="∆ Rev EXW MoM (VND)" numFmtId="0" hierarchy="410" level="32767"/>
    <cacheField name="[dim_customer].[Nhóm KH-1].[Nhóm KH-1]" caption="Nhóm KH-1" numFmtId="0" hierarchy="157" level="1">
      <sharedItems containsBlank="1" count="58">
        <s v="Fega"/>
        <s v="KORYFES SA"/>
        <s v="Natures Organics - PIA"/>
        <s v="NEO POLYMERS INTERNATIONAL"/>
        <s v="Niagara"/>
        <s v="OUTEIRINHO"/>
        <s v="Plascene, Inc."/>
        <s v="POLYMERS INTERNATIONAL"/>
        <s v="POLYRESIN EOOD"/>
        <s v="PREMIUM WATER"/>
        <s v="Shepley Spring"/>
        <s v="TRICON"/>
        <s v="MHE ENTERPRISE"/>
        <s v="Reynera"/>
        <s v="ANTEX"/>
        <m/>
        <s v="Cocacola"/>
        <s v="Công ty TNHH La Vie"/>
        <s v="CPSX Nhựa Duy Tân"/>
        <s v="CTY NGỌC NGHĨA - CỦ CHI"/>
        <s v="HON CHUAN VIETNAM"/>
        <s v="HONDAPLUS"/>
        <s v="MIDA"/>
        <s v="Mondelez"/>
        <s v="Olam"/>
        <s v="Suntory"/>
        <s v="TÂN LẬP THÀNH"/>
        <s v="Unilever"/>
        <s v="Uy Kiệt"/>
        <s v="Việt Thành Plast"/>
        <s v="CÔNG TY  ĐẠI LỘC"/>
        <s v="Công ty Chấn Thuận Thành"/>
        <s v="MTVN Plastic"/>
        <s v="SANOFI - DTP"/>
        <s v="VILUBE - DTP"/>
        <s v="ĐẠI NHẤT LONG"/>
        <s v="HUY THÀNH"/>
        <s v="LƯỚI BẢO NÔNG"/>
        <s v="NHỰA TRƯỜNG AN"/>
        <s v="PHƯƠNG VI"/>
        <s v="VĂN MINH"/>
        <s v="HANHMADE NGUYEN"/>
        <s v="IKEA"/>
        <s v="ZDK"/>
        <s v="ĐẠI LỤC"/>
        <s v="Quang Chí Bảo"/>
        <s v="VĨNH MINH PHƯỚC"/>
        <s v="GIA TƯỜNG"/>
        <s v="CƯỜNG GIA PHÁT"/>
        <s v="ĐAN THƯ"/>
        <s v="HOÀNG TẤN"/>
        <s v="VINAFIBER"/>
        <s v="ITD Polyresin"/>
        <s v="Bán Ngoài"/>
        <s v="Khác"/>
        <s v="MGREEN-EPR"/>
        <s v="Người mua hàng không lấy hóa đơn"/>
        <s v="Plenma"/>
      </sharedItems>
    </cacheField>
    <cacheField name="[Measures].[Price EXW Mth Compared (USD/ton)]" caption="Price EXW Mth Compared (USD/ton)" numFmtId="0" hierarchy="398" level="32767"/>
    <cacheField name="[Measures].[Price EXW Mth Comparing (USD/ton)]" caption="Price EXW Mth Comparing (USD/ton)" numFmtId="0" hierarchy="399" level="32767"/>
    <cacheField name="[Measures].[∆ Price EXW MoM (USD/ton)]" caption="∆ Price EXW MoM (USD/ton)" numFmtId="0" hierarchy="436" level="32767"/>
    <cacheField name="[Measures].[%∆ Price EXW MoM]" caption="%∆ Price EXW MoM" numFmtId="0" hierarchy="581" level="32767"/>
    <cacheField name="[dim_SKU].[Mã SKU | Tên SKU].[Mã SKU | Tên SKU]" caption="Mã SKU | Tên SKU" numFmtId="0" hierarchy="216" level="1">
      <sharedItems count="61">
        <s v="110000359 | WSS03G"/>
        <s v="110000355 | iSS01G 1"/>
        <s v="110000354 | WSS01G 1"/>
        <s v="110000507 | Vảy FPET201"/>
        <s v="110000341 | rHDB04B01"/>
        <s v="110000471 | rPP20L05"/>
        <s v="110000472 | rPP20Gy01"/>
        <s v="110000381 | WSS04SD"/>
        <s v="110000522 | WSS03NC"/>
        <s v="110000332 | iSS01084G"/>
        <s v="110000329 | WSS01"/>
        <s v="110000499 | WSS01L"/>
        <s v="110000432 | rHDB03N01"/>
        <s v="110000374 | rHDB03N02"/>
        <s v="110000425 | HCBF-Whi-U"/>
        <s v="110000495 | rHDA03W01"/>
        <s v="110000339 | rHDPE MBF01"/>
        <s v="110000481 | rHDPE PCF01"/>
        <s v="110000360 | rHDI4L01"/>
        <s v="110000366 | rHDI3G01"/>
        <s v="110000407 | Vảy HD Ép Đỏ"/>
        <s v="110000408 | Vảy HD Ép Trắng"/>
        <s v="110000361 | rHDI3R01"/>
        <s v="110000363 | rHDI3Gy01"/>
        <s v="110000364 | rHDI3Y01"/>
        <s v="110000373 | rHDI4DL01"/>
        <s v="110000409 | Vảy HD Ép Vàng"/>
        <s v="110000431 | rHDI3Gy02"/>
        <s v="110000410 | Vảy HD Ép Lá"/>
        <s v="110000365 | rHDI3W01"/>
        <s v="110000392 | rPP20B01"/>
        <s v="110000394 | rPP15Gy02"/>
        <s v="110000482 | rPP20W01"/>
        <s v="110000421 | Vảy PP Đỏ Nhạt"/>
        <s v="110000389 | rPP20R02"/>
        <s v="110000393 | rPP20Be01"/>
        <s v="110000436 | WSS05SB"/>
        <s v="110000428 | Dây đai PET"/>
        <s v="160012726 | Phó Sản PET Bụi Tank A"/>
        <s v="160012727 | Phó Sản PET Bụi Tank B"/>
        <s v="160012729 | Phó Sản PET Bụi Tank D"/>
        <s v="160012801 | Vảy PET GC Dây Đai"/>
        <s v="160012334 | Bụi cám PET sau sàn sung"/>
        <s v="160012956 | Vảy PET Tomra SLR"/>
        <s v="160012951 | Phó Sản HD Ép Hỗn Hợp Cuối SSR"/>
        <s v="160012611 | Phó Sản HD Ép Hỗn Hợp Cuối ST"/>
        <s v="160012974 | Vảy HD Ép Hỗn Hợp Cuối Sau Sấy"/>
        <s v="DIEUCHINH-| Điều chỉnh nhóm rPET"/>
        <s v="DIEUCHINH-rHDPE thổi | Điều chỉnh nhóm rHDPE thổi"/>
        <s v="DIEUCHINH-rPP | Điều chỉnh nhóm rPP"/>
        <s v="KKHTK | Kiểm kê HTK"/>
        <s v="OTHERS | Khác"/>
        <s v="XUATSUDUNG | Chênh lệch MM60 và giá trị tồn khi xuất HTK đi sử dụng"/>
        <s v="REBATE-to-TAITRO | Chiết khấu nhựa trả thay cho EPR"/>
        <s v="TAITRO-by-REBATE | EPR sẽ trả qua chiết khấu nhựa"/>
        <s v="KCKHONGPB | Chi phí giá thành không phân bổ được"/>
        <s v="THUEMAY | Thuê máy"/>
        <s v="THUEXM-2025 | Điều chỉnh thuê xưởng, thuê máy năm 2025"/>
        <s v="VATKKT | VAT không khấu trừ"/>
        <s v="TAITRO | Tài trợ"/>
        <s v="150000113 | Chai PET B1 Không Phân Loại"/>
      </sharedItems>
    </cacheField>
    <cacheField name="[Measures].[Plastic Cost per Unit (VND/kg)]" caption="Plastic Cost per Unit (VND/kg)" numFmtId="0" hierarchy="442" level="32767"/>
    <cacheField name="[Measures].[Plastic Cost per Unit Comparing (VND/kg)]" caption="Plastic Cost per Unit Comparing (VND/kg)" numFmtId="0" hierarchy="452" level="32767"/>
    <cacheField name="[Measures].[GP EXW Mth Compared (VND)]" caption="GP EXW Mth Compared (VND)" numFmtId="0" hierarchy="472" level="32767"/>
    <cacheField name="[Measures].[GP EXW Mth Comparing (VND)]" caption="GP EXW Mth Comparing (VND)" numFmtId="0" hierarchy="473" level="32767"/>
    <cacheField name="[Measures].[∆ GP EXW MoM Comparing (VND)]" caption="∆ GP EXW MoM Comparing (VND)" numFmtId="0" hierarchy="476" level="32767"/>
    <cacheField name="Unsupported0" numFmtId="0" hierarchy="721" level="32767">
      <extLst>
        <ext xmlns:x14="http://schemas.microsoft.com/office/spreadsheetml/2009/9/main" uri="{63CAB8AC-B538-458d-9737-405883B0398D}">
          <x14:cacheField ignore="1"/>
        </ext>
      </extLst>
    </cacheField>
    <cacheField name="Unsupported1" numFmtId="0" hierarchy="722" level="32767">
      <extLst>
        <ext xmlns:x14="http://schemas.microsoft.com/office/spreadsheetml/2009/9/main" uri="{63CAB8AC-B538-458d-9737-405883B0398D}">
          <x14:cacheField ignore="1"/>
        </ext>
      </extLst>
    </cacheField>
    <cacheField name="Unsupported2" numFmtId="0" hierarchy="723" level="32767">
      <extLst>
        <ext xmlns:x14="http://schemas.microsoft.com/office/spreadsheetml/2009/9/main" uri="{63CAB8AC-B538-458d-9737-405883B0398D}">
          <x14:cacheField ignore="1"/>
        </ext>
      </extLst>
    </cacheField>
    <cacheField name="Unsupported3" numFmtId="0" hierarchy="724" level="32767">
      <extLst>
        <ext xmlns:x14="http://schemas.microsoft.com/office/spreadsheetml/2009/9/main" uri="{63CAB8AC-B538-458d-9737-405883B0398D}">
          <x14:cacheField ignore="1"/>
        </ext>
      </extLst>
    </cacheField>
  </cacheFields>
  <cacheHierarchies count="725">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2" memberValueDatatype="130" unbalanced="0">
      <fieldsUsage count="2">
        <fieldUsage x="-1"/>
        <fieldUsage x="13"/>
      </fieldsUsage>
    </cacheHierarchy>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fieldsUsage count="2">
        <fieldUsage x="-1"/>
        <fieldUsage x="4"/>
      </fieldsUsage>
    </cacheHierarchy>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fieldsUsage count="2">
        <fieldUsage x="-1"/>
        <fieldUsage x="5"/>
      </fieldsUsage>
    </cacheHierarchy>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7"/>
      </fieldsUsage>
    </cacheHierarchy>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6"/>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18"/>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2" memberValueDatatype="130" unbalanced="0">
      <fieldsUsage count="2">
        <fieldUsage x="-1"/>
        <fieldUsage x="0"/>
      </fieldsUsage>
    </cacheHierarchy>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oneField="1">
      <fieldsUsage count="1">
        <fieldUsage x="3"/>
      </fieldsUsage>
    </cacheHierarchy>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oneField="1">
      <fieldsUsage count="1">
        <fieldUsage x="1"/>
      </fieldsUsage>
    </cacheHierarchy>
    <cacheHierarchy uniqueName="[Measures].[Volume Mth Comparing]" caption="Volume Mth Comparing" measure="1" displayFolder="" measureGroup="PVM Rev Anlysis MoM Comparing" count="0" oneField="1">
      <fieldsUsage count="1">
        <fieldUsage x="2"/>
      </fieldsUsage>
    </cacheHierarchy>
    <cacheHierarchy uniqueName="[Measures].[Price EXW Mth Compared (USD/ton)]" caption="Price EXW Mth Compared (USD/ton)" measure="1" displayFolder="" measureGroup="PVM Rev Anlysis MoM" count="0" oneField="1">
      <fieldsUsage count="1">
        <fieldUsage x="14"/>
      </fieldsUsage>
    </cacheHierarchy>
    <cacheHierarchy uniqueName="[Measures].[Price EXW Mth Comparing (USD/ton)]" caption="Price EXW Mth Comparing (USD/ton)" measure="1" displayFolder="" measureGroup="PVM Rev Anlysis MoM Comparing" count="0" oneField="1">
      <fieldsUsage count="1">
        <fieldUsage x="15"/>
      </fieldsUsage>
    </cacheHierarchy>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oneField="1">
      <fieldsUsage count="1">
        <fieldUsage x="10"/>
      </fieldsUsage>
    </cacheHierarchy>
    <cacheHierarchy uniqueName="[Measures].[Rev EXW Mth Comparing (VND)]" caption="Rev EXW Mth Comparing (VND)" measure="1" displayFolder="" measureGroup="PVM Rev Anlysis MoM Comparing" count="0" oneField="1">
      <fieldsUsage count="1">
        <fieldUsage x="11"/>
      </fieldsUsage>
    </cacheHierarchy>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oneField="1">
      <fieldsUsage count="1">
        <fieldUsage x="12"/>
      </fieldsUsage>
    </cacheHierarchy>
    <cacheHierarchy uniqueName="[Measures].[∆ Volume MoM]" caption="∆ Volume MoM" measure="1" displayFolder="" measureGroup="PVM Rev Anlysis MoM Comparing" count="0" oneField="1">
      <fieldsUsage count="1">
        <fieldUsage x="8"/>
      </fieldsUsage>
    </cacheHierarchy>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oneField="1">
      <fieldsUsage count="1">
        <fieldUsage x="16"/>
      </fieldsUsage>
    </cacheHierarchy>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oneField="1">
      <fieldsUsage count="1">
        <fieldUsage x="19"/>
      </fieldsUsage>
    </cacheHierarchy>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oneField="1">
      <fieldsUsage count="1">
        <fieldUsage x="20"/>
      </fieldsUsage>
    </cacheHierarchy>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oneField="1">
      <fieldsUsage count="1">
        <fieldUsage x="21"/>
      </fieldsUsage>
    </cacheHierarchy>
    <cacheHierarchy uniqueName="[Measures].[GP EXW Mth Comparing (VND)]" caption="GP EXW Mth Comparing (VND)" measure="1" displayFolder="" measureGroup="PVM GP Analysis MoM Comparing" count="0" oneField="1">
      <fieldsUsage count="1">
        <fieldUsage x="22"/>
      </fieldsUsage>
    </cacheHierarchy>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oneField="1">
      <fieldsUsage count="1">
        <fieldUsage x="23"/>
      </fieldsUsage>
    </cacheHierarchy>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oneField="1">
      <fieldsUsage count="1">
        <fieldUsage x="9"/>
      </fieldsUsage>
    </cacheHierarchy>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oneField="1">
      <fieldsUsage count="1">
        <fieldUsage x="17"/>
      </fieldsUsage>
    </cacheHierarchy>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y uniqueName="Unsupported0" caption="Bộ phận bán hàng" measure="1" count="0">
      <extLst>
        <ext xmlns:x14="http://schemas.microsoft.com/office/spreadsheetml/2009/9/main" uri="{8CF416AD-EC4C-4aba-99F5-12A058AE0983}">
          <x14:cacheHierarchy ignore="1"/>
        </ext>
      </extLst>
    </cacheHierarchy>
    <cacheHierarchy uniqueName="Unsupported1" caption="Bộ phận bán hàng" measure="1" count="0">
      <extLst>
        <ext xmlns:x14="http://schemas.microsoft.com/office/spreadsheetml/2009/9/main" uri="{8CF416AD-EC4C-4aba-99F5-12A058AE0983}">
          <x14:cacheHierarchy ignore="1"/>
        </ext>
      </extLst>
    </cacheHierarchy>
    <cacheHierarchy uniqueName="Unsupported2" caption="Bộ phận bán hàng" measure="1" count="0">
      <extLst>
        <ext xmlns:x14="http://schemas.microsoft.com/office/spreadsheetml/2009/9/main" uri="{8CF416AD-EC4C-4aba-99F5-12A058AE0983}">
          <x14:cacheHierarchy ignore="1"/>
        </ext>
      </extLst>
    </cacheHierarchy>
    <cacheHierarchy uniqueName="Unsupported3" caption="Bộ phận bán hàng" measure="1" count="0">
      <extLst>
        <ext xmlns:x14="http://schemas.microsoft.com/office/spreadsheetml/2009/9/main" uri="{8CF416AD-EC4C-4aba-99F5-12A058AE0983}">
          <x14:cacheHierarchy ignore="1"/>
        </ext>
      </extLst>
    </cacheHierarchy>
  </cacheHierarchies>
  <kpis count="0"/>
  <dimensions count="19">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department" uniqueName="[dim_department]" caption="dim_department"/>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8">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department" caption="dim_department"/>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Budget_GROUP" caption="PVM GP Analysis Budget_GROUP"/>
    <measureGroup name="PVM GP Analysis Comparing_GROUP" caption="PVM GP Analysis Comparing_GROUP"/>
    <measureGroup name="PVM GP Analysis MoM" caption="PVM GP Analysis MoM"/>
    <measureGroup name="PVM GP Analysis MoM Budget" caption="PVM GP Analysis MoM Budget"/>
    <measureGroup name="PVM GP Analysis MoM Comparing" caption="PVM GP Analysis MoM Comparing"/>
    <measureGroup name="PVM Rev Analysis Budget_GROUP" caption="PVM Rev Analysis Budget_GROUP"/>
    <measureGroup name="PVM Rev Analysis Comparing_GROUP" caption="PVM Rev Analysis Comparing_GROUP"/>
    <measureGroup name="PVM Rev Anlysis MoM" caption="PVM Rev Anlysis MoM"/>
    <measureGroup name="PVM Rev Anlysis MoM Budget" caption="PVM Rev Anlysis MoM Budget"/>
    <measureGroup name="PVM Rev Anlysis MoM Comparing" caption="PVM Rev Anlysis MoM Comparing"/>
  </measureGroups>
  <maps count="49">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9" dimension="17"/>
    <map measureGroup="10" dimension="1"/>
    <map measureGroup="10" dimension="2"/>
    <map measureGroup="10" dimension="3"/>
    <map measureGroup="10" dimension="4"/>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0" dimension="17"/>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3"/>
    <map measureGroup="23" dimension="12"/>
    <map measureGroup="23" dimension="14"/>
    <map measureGroup="24" dimension="5"/>
    <map measureGroup="24" dimension="12"/>
    <map measureGroup="24" dimension="14"/>
    <map measureGroup="24" dimension="15"/>
    <map measureGroup="25" dimension="16"/>
    <map measureGroup="26" dimension="1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066782409" backgroundQuery="1" createdVersion="3" refreshedVersion="8" minRefreshableVersion="3" recordCount="0" supportSubquery="1" supportAdvancedDrill="1" xr:uid="{2219F9E8-D9D7-4DC0-BE57-799AB987884C}">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113444214"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24189816" backgroundQuery="1" createdVersion="3" refreshedVersion="8" minRefreshableVersion="3" recordCount="0" supportSubquery="1" supportAdvancedDrill="1" xr:uid="{4872B4D1-A945-4E5A-A22C-5A530C81834B}">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1119577738"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78819445" backgroundQuery="1" createdVersion="3" refreshedVersion="8" minRefreshableVersion="3" recordCount="0" supportSubquery="1" supportAdvancedDrill="1" xr:uid="{9F4D5197-574A-47C3-B217-33381AF74B1E}">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755230073"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188194443" backgroundQuery="1" createdVersion="3" refreshedVersion="8" minRefreshableVersion="3" recordCount="0" supportSubquery="1" supportAdvancedDrill="1" xr:uid="{14A307C0-96DF-4A82-87BA-B7BAF6053634}">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2"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1119059951"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6.370221180558" backgroundQuery="1" createdVersion="3" refreshedVersion="8" minRefreshableVersion="3" recordCount="0" supportSubquery="1" supportAdvancedDrill="1" xr:uid="{F362B6EC-A0B9-4E10-AC2C-19C2A3502AAD}">
  <cacheSource type="external" connectionId="45">
    <extLst>
      <ext xmlns:x14="http://schemas.microsoft.com/office/spreadsheetml/2009/9/main" uri="{F057638F-6D5F-4e77-A914-E7F072B9BCA8}">
        <x14:sourceConnection name="ThisWorkbookDataModel"/>
      </ext>
    </extLst>
  </cacheSource>
  <cacheFields count="0"/>
  <cacheHierarchies count="721">
    <cacheHierarchy uniqueName="[Data_LG].[Bộ phận bán hàng]" caption="Bộ phận bán hàng" attribute="1" defaultMemberUniqueName="[Data_LG].[Bộ phận bán hàng].[All]" allUniqueName="[Data_LG].[Bộ phận bán hàng].[All]" dimensionUniqueName="[Data_LG]" displayFolder="" count="0" memberValueDatatype="130" unbalanced="0"/>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Bộ phận bán hàng]" caption="Bộ phận bán hàng" attribute="1" defaultMemberUniqueName="[Data_LG_NS].[Bộ phận bán hàng].[All]" allUniqueName="[Data_LG_NS].[Bộ phận bán hàng].[All]" dimensionUniqueName="[Data_LG_NS]" displayFolder="" count="0" memberValueDatatype="130"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0"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0"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2"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2"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department].[Bộ phận bán hàng]" caption="Bộ phận bán hàng" attribute="1" defaultMemberUniqueName="[dim_department].[Bộ phận bán hàng].[All]" allUniqueName="[dim_department].[Bộ phận bán hàng].[All]" dimensionUniqueName="[dim_department]" displayFolder="" count="0" memberValueDatatype="130" unbalanced="0"/>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STT]" caption="STT" attribute="1" defaultMemberUniqueName="[dim_xk_nđ].[STT].[All]" allUniqueName="[dim_xk_nđ].[STT].[All]" dimensionUniqueName="[dim_xk_nđ]" displayFolder="" count="0" memberValueDatatype="2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Budget_GROUP].[PVM GP Analysis Budget_GROUP]" caption="PVM GP Analysis Budget_GROUP" attribute="1" defaultMemberUniqueName="[PVM GP Analysis Budget_GROUP].[PVM GP Analysis Budget_GROUP].[All]" allUniqueName="[PVM GP Analysis Budget_GROUP].[PVM GP Analysis Budget_GROUP].[All]" dimensionUniqueName="[PVM GP Analysis Budget_GROUP]" displayFolder="" count="0" memberValueDatatype="130" unbalanced="0" hidden="1"/>
    <cacheHierarchy uniqueName="[PVM GP Analysis Comparing_GROUP].[PVM GP Analysis Comparing_GROUP]" caption="PVM GP Analysis Comparing_GROUP" attribute="1" defaultMemberUniqueName="[PVM GP Analysis Comparing_GROUP].[PVM GP Analysis Comparing_GROUP].[All]" allUniqueName="[PVM GP Analysis Comparing_GROUP].[PVM GP Analysis Comparing_GROUP].[All]" dimensionUniqueName="[PVM GP Analysis Comparing_GROUP]"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alysis Budget_GROUP].[PVM Rev Analysis Budget_GROUP]" caption="PVM Rev Analysis Budget_GROUP" attribute="1" defaultMemberUniqueName="[PVM Rev Analysis Budget_GROUP].[PVM Rev Analysis Budget_GROUP].[All]" allUniqueName="[PVM Rev Analysis Budget_GROUP].[PVM Rev Analysis Budget_GROUP].[All]" dimensionUniqueName="[PVM Rev Analysis Budget_GROUP]" displayFolder="" count="0" memberValueDatatype="130" unbalanced="0" hidden="1"/>
    <cacheHierarchy uniqueName="[PVM Rev Analysis Comparing_GROUP].[PVM Rev Analysis Comparing_GROUP]" caption="PVM Rev Analysis Comparing_GROUP" attribute="1" defaultMemberUniqueName="[PVM Rev Analysis Comparing_GROUP].[PVM Rev Analysis Comparing_GROUP].[All]" allUniqueName="[PVM Rev Analysis Comparing_GROUP].[PVM Rev Analysis Comparing_GROUP].[All]" dimensionUniqueName="[PVM Rev Analysis Comparing_GROUP]"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01_Formulas_TT"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QuantityImpact Rev MoM_GROUP (VND)]" caption="QuantityImpact Rev MoM_GROUP (VND)" measure="1" displayFolder="" measureGroup="PVM Rev Analysis Comparing_GROUP" count="0"/>
    <cacheHierarchy uniqueName="[Measures].[MixImpact Rev MoM_GROUP (VND)]" caption="MixImpact Rev MoM_GROUP (VND)" measure="1" displayFolder="" measureGroup="PVM Rev Analysis Comparing_GROUP" count="0"/>
    <cacheHierarchy uniqueName="[Measures].[PriceImpact Rev MoM_Group (VND)]" caption="PriceImpact Rev MoM_Group (VND)" measure="1" displayFolder="" measureGroup="PVM Rev Analysis Comparing_GROUP" count="0"/>
    <cacheHierarchy uniqueName="[Measures].[EXRImpact Rev MoM_GROUP (VND)]" caption="EXRImpact Rev MoM_GROUP (VND)" measure="1" displayFolder="" measureGroup="PVM Rev Analysis Comparing_GROUP" count="0"/>
    <cacheHierarchy uniqueName="[Measures].[OtherImpact Rev MoM_GROUP (VND)]" caption="OtherImpact Rev MoM_GROUP (VND)" measure="1" displayFolder="" measureGroup="PVM Rev Analysis Comparing_GROUP" count="0"/>
    <cacheHierarchy uniqueName="[Measures].[QuantityImpact Rev Bud_GROUP (VND)]" caption="QuantityImpact Rev Bud_GROUP (VND)" measure="1" displayFolder="" measureGroup="PVM Rev Analysis Budget_GROUP" count="0"/>
    <cacheHierarchy uniqueName="[Measures].[MixImpact Rev Bud_GROUP (VND)]" caption="MixImpact Rev Bud_GROUP (VND)" measure="1" displayFolder="" measureGroup="PVM Rev Analysis Budget_GROUP" count="0"/>
    <cacheHierarchy uniqueName="[Measures].[PriceImpact Rev Bud_Group (VND)]" caption="PriceImpact Rev Bud_Group (VND)" measure="1" displayFolder="" measureGroup="PVM Rev Analysis Budget_GROUP" count="0"/>
    <cacheHierarchy uniqueName="[Measures].[EXRImpact Rev Bud_GROUP (VND)]" caption="EXRImpact Rev Bud_GROUP (VND)" measure="1" displayFolder="" measureGroup="PVM Rev Analysis Budget_GROUP" count="0"/>
    <cacheHierarchy uniqueName="[Measures].[OtherImpact Rev Bud_GROUP (VND)]" caption="OtherImpact Rev Bud_GROUP (VND)" measure="1" displayFolder="" measureGroup="PVM Rev Analysis Budget_GROUP" count="0"/>
    <cacheHierarchy uniqueName="[Measures].[%∆ Price EXW MoM]" caption="%∆ Price EXW MoM" measure="1" displayFolder="" measureGroup="PVM Rev Anlysis MoM Comparing" count="0"/>
    <cacheHierarchy uniqueName="[Measures].[%∆ Volume MoM Budget]" caption="%∆ Volume MoM Budget" measure="1" displayFolder="" measureGroup="PVM Rev Anlysis MoM Budget" count="0"/>
    <cacheHierarchy uniqueName="[Measures].[%∆ Price EXW MoM Budget]" caption="%∆ Price EXW MoM Budget" measure="1" displayFolder="" measureGroup="PVM Rev Anlysis MoM Budget" count="0"/>
    <cacheHierarchy uniqueName="[Measures].[QuantityImpact GP Bud_GROUP (VND)]" caption="QuantityImpact GP Bud_GROUP (VND)" measure="1" displayFolder="" measureGroup="PVM GP Analysis Budget_GROUP" count="0"/>
    <cacheHierarchy uniqueName="[Measures].[MixImpact GP Bud_GROUP (VND)]" caption="MixImpact GP Bud_GROUP (VND)" measure="1" displayFolder="" measureGroup="PVM GP Analysis Budget_GROUP" count="0"/>
    <cacheHierarchy uniqueName="[Measures].[PriceImpact GP Bud_Group (VND)]" caption="PriceImpact GP Bud_Group (VND)" measure="1" displayFolder="" measureGroup="PVM GP Analysis Budget_GROUP" count="0"/>
    <cacheHierarchy uniqueName="[Measures].[EXRImpact GP Bud_Group (VND)]" caption="EXRImpact GP Bud_Group (VND)" measure="1" displayFolder="" measureGroup="PVM GP Analysis Budget_GROUP" count="0"/>
    <cacheHierarchy uniqueName="[Measures].[PlasticImpact GP Bud_Group (VND)]" caption="PlasticImpact GP Bud_Group (VND)" measure="1" displayFolder="" measureGroup="PVM GP Analysis Budget_GROUP" count="0"/>
    <cacheHierarchy uniqueName="[Measures].[DyingChemicalImpact GP Bud_Group (VND)]" caption="DyingChemicalImpact GP Bud_Group (VND)" measure="1" displayFolder="" measureGroup="PVM GP Analysis Budget_GROUP" count="0"/>
    <cacheHierarchy uniqueName="[Measures].[2RM_PackagingImpact GP Bud_Group (VND)]" caption="2RM_PackagingImpact GP Bud_Group (VND)" measure="1" displayFolder="" measureGroup="PVM GP Analysis Budget_GROUP" count="0"/>
    <cacheHierarchy uniqueName="[Measures].[DirectLabourImpact GP Bud_Group (VND)]" caption="DirectLabourImpact GP Bud_Group (VND)" measure="1" displayFolder="" measureGroup="PVM GP Analysis Budget_GROUP" count="0"/>
    <cacheHierarchy uniqueName="[Measures].[IndirectLabourImpact GP Bud_Group (VND)]" caption="IndirectLabourImpact GP Bud_Group (VND)" measure="1" displayFolder="" measureGroup="PVM GP Analysis Budget_GROUP" count="0"/>
    <cacheHierarchy uniqueName="[Measures].[GeneralProductionImpact GP Bud_Group (VND)]" caption="GeneralProductionImpact GP Bud_Group (VND)" measure="1" displayFolder="" measureGroup="PVM GP Analysis Budget_GROUP" count="0"/>
    <cacheHierarchy uniqueName="[Measures].[ElectricImpact GP Bud_Group (VND)]" caption="ElectricImpact GP Bud_Group (VND)" measure="1" displayFolder="" measureGroup="PVM GP Analysis Budget_GROUP" count="0"/>
    <cacheHierarchy uniqueName="[Measures].[ProductionDepreciationImpact GP Bud_Group (VND)]" caption="ProductionDepreciationImpact GP Bud_Group (VND)" measure="1" displayFolder="" measureGroup="PVM GP Analysis Budget_GROUP" count="0"/>
    <cacheHierarchy uniqueName="[Measures].[ProcessingImpact GP Bud_Group (VND)]" caption="ProcessingImpact GP Bud_Group (VND)" measure="1" displayFolder="" measureGroup="PVM GP Analysis Budget_GROUP" count="0"/>
    <cacheHierarchy uniqueName="[Measures].[OtherImpact GP Bud_GROUP (VND)]" caption="OtherImpact GP Bud_GROUP (VND)" measure="1" displayFolder="" measureGroup="PVM GP Analysis Budget_GROUP" count="0"/>
    <cacheHierarchy uniqueName="[Measures].[QuantityImpact GP_GROUP (VND)]" caption="QuantityImpact GP_GROUP (VND)" measure="1" displayFolder="" measureGroup="PVM GP Analysis Comparing_GROUP" count="0"/>
    <cacheHierarchy uniqueName="[Measures].[MixImpact GP_GROUP (VND)]" caption="MixImpact GP_GROUP (VND)" measure="1" displayFolder="" measureGroup="PVM GP Analysis Comparing_GROUP" count="0"/>
    <cacheHierarchy uniqueName="[Measures].[PriceImpact GP_Group (VND)]" caption="PriceImpact GP_Group (VND)" measure="1" displayFolder="" measureGroup="PVM GP Analysis Comparing_GROUP" count="0"/>
    <cacheHierarchy uniqueName="[Measures].[EXRImpact GP_Group (VND)]" caption="EXRImpact GP_Group (VND)" measure="1" displayFolder="" measureGroup="PVM GP Analysis Comparing_GROUP" count="0"/>
    <cacheHierarchy uniqueName="[Measures].[PlasticImpact GP_Group (VND)]" caption="PlasticImpact GP_Group (VND)" measure="1" displayFolder="" measureGroup="PVM GP Analysis Comparing_GROUP" count="0"/>
    <cacheHierarchy uniqueName="[Measures].[DyingChemicalImpact GP_Group (VND)]" caption="DyingChemicalImpact GP_Group (VND)" measure="1" displayFolder="" measureGroup="PVM GP Analysis Comparing_GROUP" count="0"/>
    <cacheHierarchy uniqueName="[Measures].[2RM_PackagingImpact_Group (VND)]" caption="2RM_PackagingImpact_Group (VND)" measure="1" displayFolder="" measureGroup="PVM GP Analysis Comparing_GROUP" count="0"/>
    <cacheHierarchy uniqueName="[Measures].[DirectLabourImpact GP_Group (VND)]" caption="DirectLabourImpact GP_Group (VND)" measure="1" displayFolder="" measureGroup="PVM GP Analysis Comparing_GROUP" count="0"/>
    <cacheHierarchy uniqueName="[Measures].[IndirectLabourImpact GP_Group (VND)]" caption="IndirectLabourImpact GP_Group (VND)" measure="1" displayFolder="" measureGroup="PVM GP Analysis Comparing_GROUP" count="0"/>
    <cacheHierarchy uniqueName="[Measures].[GeneralProductionImpact GP_Group (VND)]" caption="GeneralProductionImpact GP_Group (VND)" measure="1" displayFolder="" measureGroup="PVM GP Analysis Comparing_GROUP" count="0"/>
    <cacheHierarchy uniqueName="[Measures].[ElectricImpact GP_Group (VND)]" caption="ElectricImpact GP_Group (VND)" measure="1" displayFolder="" measureGroup="PVM GP Analysis Comparing_GROUP" count="0"/>
    <cacheHierarchy uniqueName="[Measures].[ProductionDepreciationImpact GP_Group (VND)]" caption="ProductionDepreciationImpact GP_Group (VND)" measure="1" displayFolder="" measureGroup="PVM GP Analysis Comparing_GROUP" count="0"/>
    <cacheHierarchy uniqueName="[Measures].[ProcessingImpact GP_Group (VND)]" caption="ProcessingImpact GP_Group (VND)" measure="1" displayFolder="" measureGroup="PVM GP Analysis Comparing_GROUP" count="0"/>
    <cacheHierarchy uniqueName="[Measures].[OtherImpact GP_GROUP (VND)]" caption="OtherImpact GP_GROUP (VND)" measure="1" displayFolder="" measureGroup="PVM GP Analysis Comparing_GROUP" count="0"/>
    <cacheHierarchy uniqueName="[Measures].[%GP EXW Comparing]" caption="%GP EXW Comparing" measure="1" displayFolder="" measureGroup="PVM GP Analysis MoM Comparing" count="0"/>
    <cacheHierarchy uniqueName="[Measures].[Volume YTD Compared]" caption="Volume YTD Compared" measure="1" displayFolder="" measureGroup="PVM Rev Anlysis MoM" count="0"/>
    <cacheHierarchy uniqueName="[Measures].[Volume YTD Budget]" caption="Volume YTD Budget" measure="1" displayFolder="" measureGroup="PVM Rev Anlysis MoM Budget" count="0"/>
    <cacheHierarchy uniqueName="[Measures].[Pallet Budget (VND)]" caption="Pallet Budget (VND)" measure="1" displayFolder="" measureGroup="PVM GP Analysis MoM" count="0"/>
    <cacheHierarchy uniqueName="[Measures].[Pallet Compared (VND)]" caption="Pallet Compared (VND)" measure="1" displayFolder="" measureGroup="PVM GP Analysis MoM" count="0"/>
    <cacheHierarchy uniqueName="[Measures].[% Volume MoM Budget]" caption="% Volume MoM Budget" measure="1" displayFolder="" measureGroup="PVM Rev Anlysis MoM Budget" count="0"/>
    <cacheHierarchy uniqueName="[Measures].[Cp hỗ trợ_NS (VND)]" caption="Cp hỗ trợ_NS (VND)" measure="1" displayFolder="" measureGroup="05_Formulas_NS" count="0"/>
    <cacheHierarchy uniqueName="[Measures].[Cp hỗ trợ_NS (USD)]" caption="Cp hỗ trợ_NS (USD)" measure="1" displayFolder="" measureGroup="05_Formulas_NS" count="0"/>
    <cacheHierarchy uniqueName="[Measures].[Cp HH+HT_NS (VND)]" caption="Cp HH+HT_NS (VND)" measure="1" displayFolder="" measureGroup="05_Formulas_NS" count="0"/>
    <cacheHierarchy uniqueName="[Measures].[Cp hoa hồng_NS (USD)]" caption="Cp hoa hồng_NS (USD)" measure="1" displayFolder="" measureGroup="05_Formulas_NS" count="0"/>
    <cacheHierarchy uniqueName="[Measures].[Cp HH+HT_NS (USD)]" caption="Cp HH+HT_NS (USD)" measure="1" displayFolder="" measureGroup="05_Formulas_NS" count="0"/>
    <cacheHierarchy uniqueName="[Measures].[Cp HH+HT (VND)]" caption="Cp HH+HT (VND)" measure="1" displayFolder="" measureGroup="01_Formulas_TT" count="0"/>
    <cacheHierarchy uniqueName="[Measures].[Cp HH+HT (USD)]" caption="Cp HH+HT (USD)" measure="1" displayFolder="" measureGroup="01_Formulas_TT" count="0"/>
    <cacheHierarchy uniqueName="[Measures].[Commission+Support Compared (VND)]" caption="Commission+Support Compared (VND)" measure="1" displayFolder="" measureGroup="PVM Rev Anlysis MoM" count="0"/>
    <cacheHierarchy uniqueName="[Measures].[Commission+Support Comparing (VND)]" caption="Commission+Support Comparing (VND)" measure="1" displayFolder="" measureGroup="PVM Rev Anlysis MoM Comparing" count="0"/>
    <cacheHierarchy uniqueName="[Measures].[Commission+Support Budget (VND)]" caption="Commission+Support Budget (VND)" measure="1" displayFolder="" measureGroup="PVM Rev Anlysis MoM Budget" count="0"/>
    <cacheHierarchy uniqueName="[Measures].[Tổng CP vận chuyển_NS (VND)]" caption="Tổng CP vận chuyển_NS (VND)" measure="1" displayFolder="" measureGroup="05_Formulas_NS" count="0"/>
    <cacheHierarchy uniqueName="[Measures].[Total Transportation Compared (VND)]" caption="Total Transportation Compared (VND)" measure="1" displayFolder="" measureGroup="PVM Rev Anlysis MoM" count="0"/>
    <cacheHierarchy uniqueName="[Measures].[Total Transportation Budget (VND)]" caption="Total Transportation Budget (VND)" measure="1" displayFolder="" measureGroup="PVM Rev Anlysis MoM Budget" count="0"/>
    <cacheHierarchy uniqueName="[Measures].[Total Transportation Comparing (VND)]" caption="Total Transportation Comparing (VND)" measure="1" displayFolder="" measureGroup="PVM Rev Anlysis MoM Comparing" count="0"/>
    <cacheHierarchy uniqueName="[Measures].[GP Acct. Budget (VND)]" caption="GP Acct. Budget (VND)" measure="1" displayFolder="" measureGroup="PVM GP Analysis MoM Budget" count="0"/>
    <cacheHierarchy uniqueName="[Measures].[∆ Volume YTD Budget]" caption="∆ Volume YTD Budget" measure="1" displayFolder="" measureGroup="PVM Rev Anlysis MoM Budget"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XL_Count PVM Rev Analysis Comparing_GROUP]" caption="__XL_Count PVM Rev Analysis Comparing_GROUP" measure="1" displayFolder="" measureGroup="PVM Rev Analysis Comparing_GROUP" count="0" hidden="1"/>
    <cacheHierarchy uniqueName="[Measures].[__XL_Count dim_department]" caption="__XL_Count dim_department" measure="1" displayFolder="" measureGroup="dim_department" count="0" hidden="1"/>
    <cacheHierarchy uniqueName="[Measures].[__XL_Count PVM Rev Analysis Budget_GROUP]" caption="__XL_Count PVM Rev Analysis Budget_GROUP" measure="1" displayFolder="" measureGroup="PVM Rev Analysis Budget_GROUP" count="0" hidden="1"/>
    <cacheHierarchy uniqueName="[Measures].[__XL_Count PVM GP Analysis Comparing_GROUP]" caption="__XL_Count PVM GP Analysis Comparing_GROUP" measure="1" displayFolder="" measureGroup="PVM GP Analysis Comparing_GROUP" count="0" hidden="1"/>
    <cacheHierarchy uniqueName="[Measures].[__XL_Count PVM GP Analysis Budget_GROUP]" caption="__XL_Count PVM GP Analysis Budget_GROUP" measure="1" displayFolder="" measureGroup="PVM GP Analysis Budget_GROUP" count="0" hidden="1"/>
    <cacheHierarchy uniqueName="[Measures].[__No measures defined]" caption="__No measures defined" measure="1" displayFolder="" count="0" hidden="1"/>
    <cacheHierarchy uniqueName="[Measures].[Count of Customer]" caption="Count of Customer" measure="1" displayFolder="" measureGroup="Data_LG" count="0" hidden="1">
      <extLst>
        <ext xmlns:x15="http://schemas.microsoft.com/office/spreadsheetml/2010/11/main" uri="{B97F6D7D-B522-45F9-BDA1-12C45D357490}">
          <x15:cacheHierarchy aggregatedColumn="5"/>
        </ext>
      </extLst>
    </cacheHierarchy>
    <cacheHierarchy uniqueName="[Measures].[Sum of GV_Khác]" caption="Sum of GV_Khác" measure="1" displayFolder="" measureGroup="Data_LG" count="0" hidden="1">
      <extLst>
        <ext xmlns:x15="http://schemas.microsoft.com/office/spreadsheetml/2010/11/main" uri="{B97F6D7D-B522-45F9-BDA1-12C45D357490}">
          <x15:cacheHierarchy aggregatedColumn="63"/>
        </ext>
      </extLst>
    </cacheHierarchy>
    <cacheHierarchy uniqueName="[Measures].[Count of Mã SKU]" caption="Count of Mã SKU" measure="1" displayFolder="" measureGroup="dim_SKU" count="0" hidden="1">
      <extLst>
        <ext xmlns:x15="http://schemas.microsoft.com/office/spreadsheetml/2010/11/main" uri="{B97F6D7D-B522-45F9-BDA1-12C45D357490}">
          <x15:cacheHierarchy aggregatedColumn="214"/>
        </ext>
      </extLst>
    </cacheHierarchy>
    <cacheHierarchy uniqueName="[Measures].[Sum of GVHB]" caption="Sum of GVHB" measure="1" displayFolder="" measureGroup="Data_LG" count="0" hidden="1">
      <extLst>
        <ext xmlns:x15="http://schemas.microsoft.com/office/spreadsheetml/2010/11/main" uri="{B97F6D7D-B522-45F9-BDA1-12C45D357490}">
          <x15:cacheHierarchy aggregatedColumn="64"/>
        </ext>
      </extLst>
    </cacheHierarchy>
    <cacheHierarchy uniqueName="[Measures].[Sum of Cp vảy mua ngoài]" caption="Sum of Cp vảy mua ngoài" measure="1" displayFolder="" measureGroup="Data_LG_NS" count="0" hidden="1">
      <extLst>
        <ext xmlns:x15="http://schemas.microsoft.com/office/spreadsheetml/2010/11/main" uri="{B97F6D7D-B522-45F9-BDA1-12C45D357490}">
          <x15:cacheHierarchy aggregatedColumn="116"/>
        </ext>
      </extLst>
    </cacheHierarchy>
    <cacheHierarchy uniqueName="[Measures].[Sum of Cp nhựa tái chế]" caption="Sum of Cp nhựa tái chế" measure="1" displayFolder="" measureGroup="Data_LG_NS" count="0" hidden="1">
      <extLst>
        <ext xmlns:x15="http://schemas.microsoft.com/office/spreadsheetml/2010/11/main" uri="{B97F6D7D-B522-45F9-BDA1-12C45D357490}">
          <x15:cacheHierarchy aggregatedColumn="115"/>
        </ext>
      </extLst>
    </cacheHierarchy>
    <cacheHierarchy uniqueName="[Measures].[Sum of Cp BTP/TP]" caption="Sum of Cp BTP/TP" measure="1" displayFolder="" measureGroup="Data_LG_NS" count="0" hidden="1">
      <extLst>
        <ext xmlns:x15="http://schemas.microsoft.com/office/spreadsheetml/2010/11/main" uri="{B97F6D7D-B522-45F9-BDA1-12C45D357490}">
          <x15:cacheHierarchy aggregatedColumn="118"/>
        </ext>
      </extLst>
    </cacheHierarchy>
    <cacheHierarchy uniqueName="[Measures].[Sum of Số lượng]" caption="Sum of Số lượng" measure="1" displayFolder="" measureGroup="Data_LG_NS" count="0" hidden="1">
      <extLst>
        <ext xmlns:x15="http://schemas.microsoft.com/office/spreadsheetml/2010/11/main" uri="{B97F6D7D-B522-45F9-BDA1-12C45D357490}">
          <x15:cacheHierarchy aggregatedColumn="83"/>
        </ext>
      </extLst>
    </cacheHierarchy>
    <cacheHierarchy uniqueName="[Measures].[Sum of Cp hoa hồng]" caption="Sum of Cp hoa hồng" measure="1" displayFolder="" measureGroup="Data_LG" count="0" hidden="1">
      <extLst>
        <ext xmlns:x15="http://schemas.microsoft.com/office/spreadsheetml/2010/11/main" uri="{B97F6D7D-B522-45F9-BDA1-12C45D357490}">
          <x15:cacheHierarchy aggregatedColumn="38"/>
        </ext>
      </extLst>
    </cacheHierarchy>
    <cacheHierarchy uniqueName="[Measures].[Sum of DT_KT]" caption="Sum of DT_KT" measure="1" displayFolder="" measureGroup="Data_LG_NS" count="0" hidden="1">
      <extLst>
        <ext xmlns:x15="http://schemas.microsoft.com/office/spreadsheetml/2010/11/main" uri="{B97F6D7D-B522-45F9-BDA1-12C45D357490}">
          <x15:cacheHierarchy aggregatedColumn="97"/>
        </ext>
      </extLst>
    </cacheHierarchy>
    <cacheHierarchy uniqueName="[Measures].[Sum of Cp vận chuyển]" caption="Sum of Cp vận chuyển" measure="1" displayFolder="" measureGroup="Data_LG" count="0" hidden="1">
      <extLst>
        <ext xmlns:x15="http://schemas.microsoft.com/office/spreadsheetml/2010/11/main" uri="{B97F6D7D-B522-45F9-BDA1-12C45D357490}">
          <x15:cacheHierarchy aggregatedColumn="37"/>
        </ext>
      </extLst>
    </cacheHierarchy>
    <cacheHierarchy uniqueName="[Measures].[Sum of Số lượng 2]" caption="Sum of Số lượng 2" measure="1" displayFolder="" measureGroup="Data_LG" count="0" hidden="1">
      <extLst>
        <ext xmlns:x15="http://schemas.microsoft.com/office/spreadsheetml/2010/11/main" uri="{B97F6D7D-B522-45F9-BDA1-12C45D357490}">
          <x15:cacheHierarchy aggregatedColumn="11"/>
        </ext>
      </extLst>
    </cacheHierarchy>
    <cacheHierarchy uniqueName="[Measures].[Sum of DT_KT 2]" caption="Sum of DT_KT 2" measure="1" displayFolder="" measureGroup="Data_LG" count="0" hidden="1">
      <extLst>
        <ext xmlns:x15="http://schemas.microsoft.com/office/spreadsheetml/2010/11/main" uri="{B97F6D7D-B522-45F9-BDA1-12C45D357490}">
          <x15:cacheHierarchy aggregatedColumn="25"/>
        </ext>
      </extLst>
    </cacheHierarchy>
    <cacheHierarchy uniqueName="[Measures].[Sum of Cp hạt nhựa]" caption="Sum of Cp hạt nhựa" measure="1" displayFolder="" measureGroup="Data_LG_NS" count="0" hidden="1">
      <extLst>
        <ext xmlns:x15="http://schemas.microsoft.com/office/spreadsheetml/2010/11/main" uri="{B97F6D7D-B522-45F9-BDA1-12C45D357490}">
          <x15:cacheHierarchy aggregatedColumn="114"/>
        </ext>
      </extLst>
    </cacheHierarchy>
    <cacheHierarchy uniqueName="[Measures].[Sum of Cp keo xay]" caption="Sum of Cp keo xay" measure="1" displayFolder="" measureGroup="Data_LG_NS" count="0" hidden="1">
      <extLst>
        <ext xmlns:x15="http://schemas.microsoft.com/office/spreadsheetml/2010/11/main" uri="{B97F6D7D-B522-45F9-BDA1-12C45D357490}">
          <x15:cacheHierarchy aggregatedColumn="117"/>
        </ext>
      </extLst>
    </cacheHierarchy>
    <cacheHierarchy uniqueName="[Measures].[Sum of Cp màu]" caption="Sum of Cp màu" measure="1" displayFolder="" measureGroup="Data_LG_NS" count="0" hidden="1">
      <extLst>
        <ext xmlns:x15="http://schemas.microsoft.com/office/spreadsheetml/2010/11/main" uri="{B97F6D7D-B522-45F9-BDA1-12C45D357490}">
          <x15:cacheHierarchy aggregatedColumn="119"/>
        </ext>
      </extLst>
    </cacheHierarchy>
    <cacheHierarchy uniqueName="[Measures].[Sum of Cp NVL phụ]" caption="Sum of Cp NVL phụ" measure="1" displayFolder="" measureGroup="Data_LG_NS" count="0" hidden="1">
      <extLst>
        <ext xmlns:x15="http://schemas.microsoft.com/office/spreadsheetml/2010/11/main" uri="{B97F6D7D-B522-45F9-BDA1-12C45D357490}">
          <x15:cacheHierarchy aggregatedColumn="120"/>
        </ext>
      </extLst>
    </cacheHierarchy>
    <cacheHierarchy uniqueName="[Measures].[Sum of Cp nylon màng co]" caption="Sum of Cp nylon màng co" measure="1" displayFolder="" measureGroup="Data_LG_NS" count="0" hidden="1">
      <extLst>
        <ext xmlns:x15="http://schemas.microsoft.com/office/spreadsheetml/2010/11/main" uri="{B97F6D7D-B522-45F9-BDA1-12C45D357490}">
          <x15:cacheHierarchy aggregatedColumn="121"/>
        </ext>
      </extLst>
    </cacheHierarchy>
    <cacheHierarchy uniqueName="[Measures].[Sum of CP thùng giấy]" caption="Sum of CP thùng giấy" measure="1" displayFolder="" measureGroup="Data_LG_NS" count="0" hidden="1">
      <extLst>
        <ext xmlns:x15="http://schemas.microsoft.com/office/spreadsheetml/2010/11/main" uri="{B97F6D7D-B522-45F9-BDA1-12C45D357490}">
          <x15:cacheHierarchy aggregatedColumn="122"/>
        </ext>
      </extLst>
    </cacheHierarchy>
    <cacheHierarchy uniqueName="[Measures].[Sum of CP tem mã vạch]" caption="Sum of CP tem mã vạch" measure="1" displayFolder="" measureGroup="Data_LG_NS" count="0" hidden="1">
      <extLst>
        <ext xmlns:x15="http://schemas.microsoft.com/office/spreadsheetml/2010/11/main" uri="{B97F6D7D-B522-45F9-BDA1-12C45D357490}">
          <x15:cacheHierarchy aggregatedColumn="123"/>
        </ext>
      </extLst>
    </cacheHierarchy>
    <cacheHierarchy uniqueName="[Measures].[Sum of Cp nhãn]" caption="Sum of Cp nhãn" measure="1" displayFolder="" measureGroup="Data_LG_NS" count="0" hidden="1">
      <extLst>
        <ext xmlns:x15="http://schemas.microsoft.com/office/spreadsheetml/2010/11/main" uri="{B97F6D7D-B522-45F9-BDA1-12C45D357490}">
          <x15:cacheHierarchy aggregatedColumn="124"/>
        </ext>
      </extLst>
    </cacheHierarchy>
    <cacheHierarchy uniqueName="[Measures].[Sum of Cp bao bì đóng gói]" caption="Sum of Cp bao bì đóng gói" measure="1" displayFolder="" measureGroup="Data_LG_NS" count="0" hidden="1">
      <extLst>
        <ext xmlns:x15="http://schemas.microsoft.com/office/spreadsheetml/2010/11/main" uri="{B97F6D7D-B522-45F9-BDA1-12C45D357490}">
          <x15:cacheHierarchy aggregatedColumn="125"/>
        </ext>
      </extLst>
    </cacheHierarchy>
    <cacheHierarchy uniqueName="[Measures].[Count of PVM MoM]" caption="Count of PVM MoM" measure="1" displayFolder="" measureGroup="dim_nhom_sp" count="0" hidden="1">
      <extLst>
        <ext xmlns:x15="http://schemas.microsoft.com/office/spreadsheetml/2010/11/main" uri="{B97F6D7D-B522-45F9-BDA1-12C45D357490}">
          <x15:cacheHierarchy aggregatedColumn="212"/>
        </ext>
      </extLst>
    </cacheHierarchy>
    <cacheHierarchy uniqueName="[Measures].[Count of Mã SKU | Tên SKU]" caption="Count of Mã SKU | Tên SKU" measure="1" displayFolder="" measureGroup="dim_SKU" count="0" hidden="1">
      <extLst>
        <ext xmlns:x15="http://schemas.microsoft.com/office/spreadsheetml/2010/11/main" uri="{B97F6D7D-B522-45F9-BDA1-12C45D357490}">
          <x15:cacheHierarchy aggregatedColumn="216"/>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60"/>
        </ext>
      </extLst>
    </cacheHierarchy>
    <cacheHierarchy uniqueName="[Measures].[Sum of Cp bao bì đóng gói 2]" caption="Sum of Cp bao bì đóng gói 2" measure="1" displayFolder="" measureGroup="Data_LG" count="0" hidden="1">
      <extLst>
        <ext xmlns:x15="http://schemas.microsoft.com/office/spreadsheetml/2010/11/main" uri="{B97F6D7D-B522-45F9-BDA1-12C45D357490}">
          <x15:cacheHierarchy aggregatedColumn="53"/>
        </ext>
      </extLst>
    </cacheHierarchy>
    <cacheHierarchy uniqueName="[Measures].[Sum of Cp nylon màng co 2]" caption="Sum of Cp nylon màng co 2" measure="1" displayFolder="" measureGroup="Data_LG" count="0" hidden="1">
      <extLst>
        <ext xmlns:x15="http://schemas.microsoft.com/office/spreadsheetml/2010/11/main" uri="{B97F6D7D-B522-45F9-BDA1-12C45D357490}">
          <x15:cacheHierarchy aggregatedColumn="49"/>
        </ext>
      </extLst>
    </cacheHierarchy>
    <cacheHierarchy uniqueName="[Measures].[Sum of CP thùng giấy 2]" caption="Sum of CP thùng giấy 2" measure="1" displayFolder="" measureGroup="Data_LG" count="0" hidden="1">
      <extLst>
        <ext xmlns:x15="http://schemas.microsoft.com/office/spreadsheetml/2010/11/main" uri="{B97F6D7D-B522-45F9-BDA1-12C45D357490}">
          <x15:cacheHierarchy aggregatedColumn="50"/>
        </ext>
      </extLst>
    </cacheHierarchy>
    <cacheHierarchy uniqueName="[Measures].[Sum of CP tem mã vạch 2]" caption="Sum of CP tem mã vạch 2" measure="1" displayFolder="" measureGroup="Data_LG" count="0" hidden="1">
      <extLst>
        <ext xmlns:x15="http://schemas.microsoft.com/office/spreadsheetml/2010/11/main" uri="{B97F6D7D-B522-45F9-BDA1-12C45D357490}">
          <x15:cacheHierarchy aggregatedColumn="51"/>
        </ext>
      </extLst>
    </cacheHierarchy>
    <cacheHierarchy uniqueName="[Measures].[Sum of Cp nhãn 2]" caption="Sum of Cp nhãn 2" measure="1" displayFolder="" measureGroup="Data_LG" count="0" hidden="1">
      <extLst>
        <ext xmlns:x15="http://schemas.microsoft.com/office/spreadsheetml/2010/11/main" uri="{B97F6D7D-B522-45F9-BDA1-12C45D357490}">
          <x15:cacheHierarchy aggregatedColumn="52"/>
        </ext>
      </extLst>
    </cacheHierarchy>
    <cacheHierarchy uniqueName="[Measures].[Count of Tên SKU]" caption="Count of Tên SKU" measure="1" displayFolder="" measureGroup="dim_SKU" count="0" hidden="1">
      <extLst>
        <ext xmlns:x15="http://schemas.microsoft.com/office/spreadsheetml/2010/11/main" uri="{B97F6D7D-B522-45F9-BDA1-12C45D357490}">
          <x15:cacheHierarchy aggregatedColumn="215"/>
        </ext>
      </extLst>
    </cacheHierarchy>
    <cacheHierarchy uniqueName="[Measures].[Count of Tên KH]" caption="Count of Tên KH" measure="1" displayFolder="" measureGroup="dim_customer" count="0" hidden="1">
      <extLst>
        <ext xmlns:x15="http://schemas.microsoft.com/office/spreadsheetml/2010/11/main" uri="{B97F6D7D-B522-45F9-BDA1-12C45D357490}">
          <x15:cacheHierarchy aggregatedColumn="152"/>
        </ext>
      </extLst>
    </cacheHierarchy>
    <cacheHierarchy uniqueName="[Measures].[Sum of Cp hoa hồng 2]" caption="Sum of Cp hoa hồng 2" measure="1" displayFolder="" measureGroup="Data_LG_NS" count="0" hidden="1">
      <extLst>
        <ext xmlns:x15="http://schemas.microsoft.com/office/spreadsheetml/2010/11/main" uri="{B97F6D7D-B522-45F9-BDA1-12C45D357490}">
          <x15:cacheHierarchy aggregatedColumn="110"/>
        </ext>
      </extLst>
    </cacheHierarchy>
    <cacheHierarchy uniqueName="[Measures].[Sum of Cp vận chuyển 2]" caption="Sum of Cp vận chuyển 2" measure="1" displayFolder="" measureGroup="Data_LG_NS" count="0" hidden="1">
      <extLst>
        <ext xmlns:x15="http://schemas.microsoft.com/office/spreadsheetml/2010/11/main" uri="{B97F6D7D-B522-45F9-BDA1-12C45D357490}">
          <x15:cacheHierarchy aggregatedColumn="109"/>
        </ext>
      </extLst>
    </cacheHierarchy>
    <cacheHierarchy uniqueName="[Measures].[Sum of Phun trùng]" caption="Sum of Phun trùng" measure="1" displayFolder="" measureGroup="Data_LG" count="0" hidden="1">
      <extLst>
        <ext xmlns:x15="http://schemas.microsoft.com/office/spreadsheetml/2010/11/main" uri="{B97F6D7D-B522-45F9-BDA1-12C45D357490}">
          <x15:cacheHierarchy aggregatedColumn="28"/>
        </ext>
      </extLst>
    </cacheHierarchy>
    <cacheHierarchy uniqueName="[Measures].[Sum of Vận chuyển]" caption="Sum of Vận chuyển" measure="1" displayFolder="" measureGroup="Data_LG" count="0" hidden="1">
      <extLst>
        <ext xmlns:x15="http://schemas.microsoft.com/office/spreadsheetml/2010/11/main" uri="{B97F6D7D-B522-45F9-BDA1-12C45D357490}">
          <x15:cacheHierarchy aggregatedColumn="29"/>
        </ext>
      </extLst>
    </cacheHierarchy>
    <cacheHierarchy uniqueName="[Measures].[Sum of Cơ sở hạ tầng]" caption="Sum of Cơ sở hạ tầng" measure="1" displayFolder="" measureGroup="Data_LG" count="0" hidden="1">
      <extLst>
        <ext xmlns:x15="http://schemas.microsoft.com/office/spreadsheetml/2010/11/main" uri="{B97F6D7D-B522-45F9-BDA1-12C45D357490}">
          <x15:cacheHierarchy aggregatedColumn="31"/>
        </ext>
      </extLst>
    </cacheHierarchy>
    <cacheHierarchy uniqueName="[Measures].[Sum of Nâng/hạ cont]" caption="Sum of Nâng/hạ cont" measure="1" displayFolder="" measureGroup="Data_LG" count="0" hidden="1">
      <extLst>
        <ext xmlns:x15="http://schemas.microsoft.com/office/spreadsheetml/2010/11/main" uri="{B97F6D7D-B522-45F9-BDA1-12C45D357490}">
          <x15:cacheHierarchy aggregatedColumn="32"/>
        </ext>
      </extLst>
    </cacheHierarchy>
    <cacheHierarchy uniqueName="[Measures].[Sum of Hải quan]" caption="Sum of Hải quan" measure="1" displayFolder="" measureGroup="Data_LG" count="0" hidden="1">
      <extLst>
        <ext xmlns:x15="http://schemas.microsoft.com/office/spreadsheetml/2010/11/main" uri="{B97F6D7D-B522-45F9-BDA1-12C45D357490}">
          <x15:cacheHierarchy aggregatedColumn="33"/>
        </ext>
      </extLst>
    </cacheHierarchy>
    <cacheHierarchy uniqueName="[Measures].[Sum of Gửi thư]" caption="Sum of Gửi thư" measure="1" displayFolder="" measureGroup="Data_LG" count="0" hidden="1">
      <extLst>
        <ext xmlns:x15="http://schemas.microsoft.com/office/spreadsheetml/2010/11/main" uri="{B97F6D7D-B522-45F9-BDA1-12C45D357490}">
          <x15:cacheHierarchy aggregatedColumn="34"/>
        </ext>
      </extLst>
    </cacheHierarchy>
    <cacheHierarchy uniqueName="[Measures].[Sum of Phí NK]" caption="Sum of Phí NK" measure="1" displayFolder="" measureGroup="Data_LG" count="0" hidden="1">
      <extLst>
        <ext xmlns:x15="http://schemas.microsoft.com/office/spreadsheetml/2010/11/main" uri="{B97F6D7D-B522-45F9-BDA1-12C45D357490}">
          <x15:cacheHierarchy aggregatedColumn="35"/>
        </ext>
      </extLst>
    </cacheHierarchy>
    <cacheHierarchy uniqueName="[Measures].[Sum of Cước]" caption="Sum of Cước" measure="1" displayFolder="" measureGroup="Data_LG" count="0" hidden="1">
      <extLst>
        <ext xmlns:x15="http://schemas.microsoft.com/office/spreadsheetml/2010/11/main" uri="{B97F6D7D-B522-45F9-BDA1-12C45D357490}">
          <x15:cacheHierarchy aggregatedColumn="36"/>
        </ext>
      </extLst>
    </cacheHierarchy>
    <cacheHierarchy uniqueName="[Measures].[Count of Customer 2]" caption="Count of Customer 2" measure="1" displayFolder="" measureGroup="dim_SKU_Customer" count="0" hidden="1">
      <extLst>
        <ext xmlns:x15="http://schemas.microsoft.com/office/spreadsheetml/2010/11/main" uri="{B97F6D7D-B522-45F9-BDA1-12C45D357490}">
          <x15:cacheHierarchy aggregatedColumn="220"/>
        </ext>
      </extLst>
    </cacheHierarchy>
    <cacheHierarchy uniqueName="[Measures].[Count of Cảng đến]" caption="Count of Cảng đến" measure="1" displayFolder="" measureGroup="Data_LG" count="0" hidden="1">
      <extLst>
        <ext xmlns:x15="http://schemas.microsoft.com/office/spreadsheetml/2010/11/main" uri="{B97F6D7D-B522-45F9-BDA1-12C45D357490}">
          <x15:cacheHierarchy aggregatedColumn="15"/>
        </ext>
      </extLst>
    </cacheHierarchy>
    <cacheHierarchy uniqueName="[Measures].[Sum of Year 2]" caption="Sum of Year 2" measure="1" displayFolder="" measureGroup="dim_date_03" count="0" hidden="1">
      <extLst>
        <ext xmlns:x15="http://schemas.microsoft.com/office/spreadsheetml/2010/11/main" uri="{B97F6D7D-B522-45F9-BDA1-12C45D357490}">
          <x15:cacheHierarchy aggregatedColumn="193"/>
        </ext>
      </extLst>
    </cacheHierarchy>
    <cacheHierarchy uniqueName="[Measures].[Count of XK/NĐ]" caption="Count of XK/NĐ" measure="1" displayFolder="" measureGroup="dim_xk_nđ" count="0" hidden="1">
      <extLst>
        <ext xmlns:x15="http://schemas.microsoft.com/office/spreadsheetml/2010/11/main" uri="{B97F6D7D-B522-45F9-BDA1-12C45D357490}">
          <x15:cacheHierarchy aggregatedColumn="229"/>
        </ext>
      </extLst>
    </cacheHierarchy>
    <cacheHierarchy uniqueName="[Measures].[Count of PVM GP Analysis Comparing_GROUP]" caption="Count of PVM GP Analysis Comparing_GROUP" measure="1" displayFolder="" measureGroup="PVM GP Analysis Comparing_GROUP" count="0" hidden="1">
      <extLst>
        <ext xmlns:x15="http://schemas.microsoft.com/office/spreadsheetml/2010/11/main" uri="{B97F6D7D-B522-45F9-BDA1-12C45D357490}">
          <x15:cacheHierarchy aggregatedColumn="259"/>
        </ext>
      </extLst>
    </cacheHierarchy>
    <cacheHierarchy uniqueName="[Measures].[Count of Nhóm KH-1]" caption="Count of Nhóm KH-1" measure="1" displayFolder="" measureGroup="dim_customer" count="0" hidden="1">
      <extLst>
        <ext xmlns:x15="http://schemas.microsoft.com/office/spreadsheetml/2010/11/main" uri="{B97F6D7D-B522-45F9-BDA1-12C45D357490}">
          <x15:cacheHierarchy aggregatedColumn="157"/>
        </ext>
      </extLst>
    </cacheHierarchy>
  </cacheHierarchies>
  <kpis count="0"/>
  <extLst>
    <ext xmlns:x14="http://schemas.microsoft.com/office/spreadsheetml/2009/9/main" uri="{725AE2AE-9491-48be-B2B4-4EB974FC3084}">
      <x14:pivotCacheDefinition slicerData="1" pivotCacheId="1737818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C68F31-639D-40AF-B6BF-3DA6CDA5CA6C}" name="PivotTable1" cacheId="338" applyNumberFormats="0" applyBorderFormats="0" applyFontFormats="0" applyPatternFormats="0" applyAlignmentFormats="0" applyWidthHeightFormats="1" dataCaption="Values" tag="6556bfb4-a6db-47fc-9c9d-34f0cbc9de3c" updatedVersion="8" minRefreshableVersion="3" useAutoFormatting="1" subtotalHiddenItems="1" itemPrintTitles="1" createdVersion="8" indent="0" outline="1" outlineData="1" multipleFieldFilters="0">
  <location ref="A2:B75" firstHeaderRow="1" firstDataRow="1" firstDataCol="1"/>
  <pivotFields count="3">
    <pivotField axis="axisRow" allDrilled="1" showAll="0" dataSourceSort="1" defaultAttributeDrillState="1">
      <items count="8">
        <item x="0"/>
        <item x="1"/>
        <item x="2"/>
        <item x="3"/>
        <item x="4"/>
        <item x="5"/>
        <item x="6"/>
        <item t="default"/>
      </items>
    </pivotField>
    <pivotField axis="axisRow" allDrilled="1" showAll="0" dataSourceSort="1" defaultAttributeDrillState="1">
      <items count="13">
        <item x="0"/>
        <item x="1"/>
        <item x="2"/>
        <item x="3"/>
        <item x="4"/>
        <item x="5"/>
        <item x="6"/>
        <item x="7"/>
        <item x="8"/>
        <item x="9"/>
        <item x="10"/>
        <item x="11"/>
        <item t="default"/>
      </items>
    </pivotField>
    <pivotField dataField="1" subtotalTop="0" showAll="0" defaultSubtotal="0"/>
  </pivotFields>
  <rowFields count="2">
    <field x="0"/>
    <field x="1"/>
  </rowFields>
  <rowItems count="7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x v="6"/>
    </i>
    <i r="1">
      <x v="2"/>
    </i>
    <i t="grand">
      <x/>
    </i>
  </rowItems>
  <colItems count="1">
    <i/>
  </colItems>
  <dataFields count="1">
    <dataField fld="2"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0"/>
    <rowHierarchyUsage hierarchyUsage="1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B85D3-F475-4078-9EC2-57C9773C3F37}" name="PivotTable2" cacheId="34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W18" firstHeaderRow="1" firstDataRow="2" firstDataCol="1" rowPageCount="1" colPageCount="1"/>
  <pivotFields count="5">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2"/>
    <field x="3"/>
  </rowFields>
  <rowItems count="14">
    <i>
      <x/>
    </i>
    <i r="1">
      <x/>
    </i>
    <i r="1">
      <x v="1"/>
    </i>
    <i r="1">
      <x v="2"/>
    </i>
    <i r="1">
      <x v="3"/>
    </i>
    <i r="1">
      <x v="4"/>
    </i>
    <i r="1">
      <x v="5"/>
    </i>
    <i r="1">
      <x v="6"/>
    </i>
    <i i="1">
      <x v="1"/>
    </i>
    <i r="1" i="1">
      <x v="3"/>
    </i>
    <i r="1" i="1">
      <x v="4"/>
    </i>
    <i r="1" i="1">
      <x v="5"/>
    </i>
    <i t="grand">
      <x/>
    </i>
    <i t="grand" i="1">
      <x v="1"/>
    </i>
  </rowItems>
  <colFields count="1">
    <field x="2"/>
  </colFields>
  <colItems count="13">
    <i>
      <x/>
    </i>
    <i>
      <x v="1"/>
    </i>
    <i>
      <x v="2"/>
    </i>
    <i>
      <x v="3"/>
    </i>
    <i>
      <x v="4"/>
    </i>
    <i>
      <x v="5"/>
    </i>
    <i>
      <x v="6"/>
    </i>
    <i>
      <x v="7"/>
    </i>
    <i>
      <x v="8"/>
    </i>
    <i>
      <x v="9"/>
    </i>
    <i>
      <x v="10"/>
    </i>
    <i>
      <x v="11"/>
    </i>
    <i t="grand">
      <x/>
    </i>
  </colItems>
  <pageFields count="1">
    <pageField fld="1" hier="210" name="[dim_nhom_sp].[Nhóm SP 4].&amp;[Hạt rPET]" cap="Hạt rPET"/>
  </pageFields>
  <dataFields count="2">
    <dataField fld="0" subtotal="count" baseField="0" baseItem="0"/>
    <dataField fld="4"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nhom_sp].[Nhóm SP 4].&amp;[Hạt rP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60"/>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D9E247-D192-4683-AD17-2842CF7A93A2}" name="PivotTable3" cacheId="45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4]" cap="2026 | 04"/>
    <pageField fld="1" hier="190" name="[dim_date_02].[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78E404-51B6-4855-A937-6406EE1CB947}" name="PivotTable1" cacheId="451" applyNumberFormats="0" applyBorderFormats="0" applyFontFormats="0" applyPatternFormats="0" applyAlignmentFormats="0" applyWidthHeightFormats="1" dataCaption="Values" tag="f9ed9abb-7c5f-4bf0-aca1-8801659cb9f8" updatedVersion="8" minRefreshableVersion="3" subtotalHiddenItems="1" itemPrintTitles="1" createdVersion="8" indent="0" outline="1" outlineData="1" multipleFieldFilters="0">
  <location ref="B28:V40" firstHeaderRow="0" firstDataRow="1" firstDataCol="1"/>
  <pivotFields count="23">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2">
    <i>
      <x/>
    </i>
    <i>
      <x v="1"/>
    </i>
    <i>
      <x v="2"/>
    </i>
    <i>
      <x v="3"/>
    </i>
    <i>
      <x v="4"/>
    </i>
    <i>
      <x v="5"/>
    </i>
    <i>
      <x v="6"/>
    </i>
    <i>
      <x v="7"/>
    </i>
    <i>
      <x v="8"/>
    </i>
    <i>
      <x v="9"/>
    </i>
    <i>
      <x v="10"/>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fld="3" subtotal="count" baseField="0" baseItem="0"/>
    <dataField fld="4" subtotal="count" baseField="0" baseItem="0"/>
    <dataField fld="5" subtotal="count" baseField="0" baseItem="0"/>
    <dataField fld="6" subtotal="count" baseField="0" baseItem="0"/>
    <dataField name=" 2" fld="20" subtotal="count" baseField="0" baseItem="0">
      <extLst>
        <ext xmlns:x14="http://schemas.microsoft.com/office/spreadsheetml/2009/9/main" uri="{E15A36E0-9728-4e99-A89B-3F7291B0FE68}">
          <x14:dataField sourceField="3" uniqueName="[__Xl2].[Measures].[ ]"/>
        </ext>
      </extLst>
    </dataField>
    <dataField fld="7" subtotal="count" baseField="0" baseItem="0"/>
    <dataField fld="8" subtotal="count" baseField="0" baseItem="0"/>
    <dataField fld="9" subtotal="count" baseField="0" baseItem="0"/>
    <dataField fld="10" subtotal="count" baseField="0" baseItem="0"/>
    <dataField fld="11" subtotal="count" baseField="0" baseItem="0"/>
    <dataField name=" 3" fld="21" subtotal="count" baseField="0" baseItem="0">
      <extLst>
        <ext xmlns:x14="http://schemas.microsoft.com/office/spreadsheetml/2009/9/main" uri="{E15A36E0-9728-4e99-A89B-3F7291B0FE68}">
          <x14:dataField sourceField="3" uniqueName="[__Xl3].[Measures].[ ]"/>
        </ext>
      </extLst>
    </dataField>
    <dataField fld="12" subtotal="count" baseField="0" baseItem="0"/>
    <dataField fld="13" subtotal="count" baseField="0" baseItem="0"/>
    <dataField fld="14" subtotal="count" baseField="0" baseItem="0"/>
    <dataField fld="18" subtotal="count" baseField="0" baseItem="0"/>
    <dataField name=" 4" fld="22" subtotal="count" baseField="0" baseItem="0">
      <extLst>
        <ext xmlns:x14="http://schemas.microsoft.com/office/spreadsheetml/2009/9/main" uri="{E15A36E0-9728-4e99-A89B-3F7291B0FE68}">
          <x14:dataField sourceField="3" uniqueName="[__Xl4].[Measures].[ ]"/>
        </ext>
      </extLst>
    </dataField>
    <dataField fld="15" subtotal="count" baseField="0" baseItem="0"/>
    <dataField fld="16" subtotal="count" baseField="0" baseItem="0"/>
    <dataField fld="17" subtotal="count" baseField="0" baseItem="0"/>
    <dataField fld="19" subtotal="count" baseField="0" baseItem="0"/>
  </dataFields>
  <formats count="11">
    <format dxfId="326">
      <pivotArea dataOnly="0" outline="0" fieldPosition="0">
        <references count="1">
          <reference field="4294967294" count="1">
            <x v="0"/>
          </reference>
        </references>
      </pivotArea>
    </format>
    <format dxfId="325">
      <pivotArea dataOnly="0" outline="0" fieldPosition="0">
        <references count="1">
          <reference field="4294967294" count="1">
            <x v="0"/>
          </reference>
        </references>
      </pivotArea>
    </format>
    <format dxfId="324">
      <pivotArea dataOnly="0" outline="0" fieldPosition="0">
        <references count="1">
          <reference field="4294967294" count="1">
            <x v="4"/>
          </reference>
        </references>
      </pivotArea>
    </format>
    <format dxfId="323">
      <pivotArea dataOnly="0" outline="0" fieldPosition="0">
        <references count="1">
          <reference field="4294967294" count="1">
            <x v="4"/>
          </reference>
        </references>
      </pivotArea>
    </format>
    <format dxfId="322">
      <pivotArea dataOnly="0" outline="0" fieldPosition="0">
        <references count="1">
          <reference field="4294967294" count="1">
            <x v="10"/>
          </reference>
        </references>
      </pivotArea>
    </format>
    <format dxfId="321">
      <pivotArea dataOnly="0" outline="0" fieldPosition="0">
        <references count="1">
          <reference field="4294967294" count="1">
            <x v="10"/>
          </reference>
        </references>
      </pivotArea>
    </format>
    <format dxfId="320">
      <pivotArea dataOnly="0" outline="0" fieldPosition="0">
        <references count="1">
          <reference field="4294967294" count="1">
            <x v="15"/>
          </reference>
        </references>
      </pivotArea>
    </format>
    <format dxfId="319">
      <pivotArea dataOnly="0" outline="0" fieldPosition="0">
        <references count="1">
          <reference field="4294967294" count="1">
            <x v="15"/>
          </reference>
        </references>
      </pivotArea>
    </format>
    <format dxfId="318">
      <pivotArea collapsedLevelsAreSubtotals="1" fieldPosition="0">
        <references count="2">
          <reference field="4294967294" count="3" selected="0">
            <x v="11"/>
            <x v="12"/>
            <x v="13"/>
          </reference>
          <reference field="2" count="0"/>
        </references>
      </pivotArea>
    </format>
    <format dxfId="317">
      <pivotArea collapsedLevelsAreSubtotals="1" fieldPosition="0">
        <references count="2">
          <reference field="4294967294" count="4" selected="0">
            <x v="11"/>
            <x v="12"/>
            <x v="13"/>
            <x v="14"/>
          </reference>
          <reference field="2" count="1">
            <x v="10"/>
          </reference>
        </references>
      </pivotArea>
    </format>
    <format dxfId="316">
      <pivotArea collapsedLevelsAreSubtotals="1" fieldPosition="0">
        <references count="2">
          <reference field="4294967294" count="4" selected="0">
            <x v="16"/>
            <x v="17"/>
            <x v="18"/>
            <x v="19"/>
          </reference>
          <reference field="2" count="1">
            <x v="10"/>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5" selected="0">
              <x v="5"/>
              <x v="6"/>
              <x v="7"/>
              <x v="8"/>
              <x v="9"/>
            </reference>
          </references>
        </pivotArea>
      </pivotAreas>
    </conditionalFormat>
  </conditionalFormats>
  <pivotHierarchies count="7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7C122B-E4C8-4DAB-8B21-170BD796C963}" name="PivotTable1" cacheId="460" applyNumberFormats="0" applyBorderFormats="0" applyFontFormats="0" applyPatternFormats="0" applyAlignmentFormats="0" applyWidthHeightFormats="1" dataCaption="Values" tag="f2693cb1-82e7-44b3-a679-1f3ecd2a2d3a" updatedVersion="8" minRefreshableVersion="3" subtotalHiddenItems="1" itemPrintTitles="1" createdVersion="8" indent="0" outline="1" outlineData="1" multipleFieldFilters="0">
  <location ref="B28:BJ40" firstHeaderRow="0" firstDataRow="1" firstDataCol="1"/>
  <pivotFields count="63">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12">
    <i>
      <x/>
    </i>
    <i>
      <x v="1"/>
    </i>
    <i>
      <x v="2"/>
    </i>
    <i>
      <x v="3"/>
    </i>
    <i>
      <x v="4"/>
    </i>
    <i>
      <x v="5"/>
    </i>
    <i>
      <x v="6"/>
    </i>
    <i>
      <x v="7"/>
    </i>
    <i>
      <x v="8"/>
    </i>
    <i>
      <x v="9"/>
    </i>
    <i>
      <x v="10"/>
    </i>
    <i t="grand">
      <x/>
    </i>
  </rowItems>
  <colFields count="1">
    <field x="-2"/>
  </colFields>
  <colItems count="6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colItems>
  <dataFields count="60">
    <dataField fld="3" subtotal="count" baseField="0" baseItem="0"/>
    <dataField fld="12" subtotal="count" baseField="0" baseItem="0" numFmtId="168"/>
    <dataField fld="13" subtotal="count" baseField="0" baseItem="0" numFmtId="168"/>
    <dataField fld="14" subtotal="count" baseField="0" baseItem="0" numFmtId="168"/>
    <dataField name=" 2" fld="49" subtotal="count" baseField="0" baseItem="0" numFmtId="168">
      <extLst>
        <ext xmlns:x14="http://schemas.microsoft.com/office/spreadsheetml/2009/9/main" uri="{E15A36E0-9728-4e99-A89B-3F7291B0FE68}">
          <x14:dataField sourceField="3" uniqueName="[__Xl2].[Measures].[ ]"/>
        </ext>
      </extLst>
    </dataField>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1" subtotal="count" baseField="0" baseItem="0" numFmtId="168"/>
    <dataField fld="22" subtotal="count" baseField="0" baseItem="0" numFmtId="168"/>
    <dataField fld="23" subtotal="count" baseField="0" baseItem="0" numFmtId="168"/>
    <dataField fld="24" subtotal="count" baseField="0" baseItem="0" numFmtId="168"/>
    <dataField fld="25" subtotal="count" baseField="0" baseItem="0" numFmtId="168"/>
    <dataField fld="26" subtotal="count" baseField="0" baseItem="0" numFmtId="168"/>
    <dataField fld="27" subtotal="count" baseField="0" baseItem="0" numFmtId="168"/>
    <dataField fld="28" subtotal="count" baseField="0" baseItem="0" numFmtId="168"/>
    <dataField name=" 3" fld="50" subtotal="count" baseField="0" baseItem="0">
      <extLst>
        <ext xmlns:x14="http://schemas.microsoft.com/office/spreadsheetml/2009/9/main" uri="{E15A36E0-9728-4e99-A89B-3F7291B0FE68}">
          <x14:dataField sourceField="3" uniqueName="[__Xl3].[Measures].[ ]"/>
        </ext>
      </extLst>
    </dataField>
    <dataField fld="29" subtotal="count" baseField="0" baseItem="0"/>
    <dataField fld="30" subtotal="count" baseField="0" baseItem="0"/>
    <dataField name=" 5" fld="51" subtotal="count" baseField="0" baseItem="0">
      <extLst>
        <ext xmlns:x14="http://schemas.microsoft.com/office/spreadsheetml/2009/9/main" uri="{E15A36E0-9728-4e99-A89B-3F7291B0FE68}">
          <x14:dataField sourceField="3" uniqueName="[__Xl5].[Measures].[ ]"/>
        </ext>
      </extLst>
    </dataField>
    <dataField fld="4" subtotal="count" baseField="0" baseItem="0"/>
    <dataField fld="5" subtotal="count" baseField="0" baseItem="0"/>
    <dataField fld="6" subtotal="count" baseField="0" baseItem="0"/>
    <dataField fld="10" subtotal="count" baseField="0" baseItem="0"/>
    <dataField name=" 4" fld="52" subtotal="count" baseField="0" baseItem="0">
      <extLst>
        <ext xmlns:x14="http://schemas.microsoft.com/office/spreadsheetml/2009/9/main" uri="{E15A36E0-9728-4e99-A89B-3F7291B0FE68}">
          <x14:dataField sourceField="3" uniqueName="[__Xl4].[Measures].[ ]"/>
        </ext>
      </extLst>
    </dataField>
    <dataField fld="7" subtotal="count" baseField="0" baseItem="0"/>
    <dataField fld="8" subtotal="count" baseField="0" baseItem="0"/>
    <dataField fld="9" subtotal="count" baseField="0" baseItem="0"/>
    <dataField fld="11" subtotal="count" baseField="0" baseItem="0"/>
    <dataField name=" 6" fld="53" subtotal="count" baseField="0" baseItem="0">
      <extLst>
        <ext xmlns:x14="http://schemas.microsoft.com/office/spreadsheetml/2009/9/main" uri="{E15A36E0-9728-4e99-A89B-3F7291B0FE68}">
          <x14:dataField sourceField="3" uniqueName="[__Xl6].[Measures].[ ]"/>
        </ext>
      </extLst>
    </dataField>
    <dataField fld="31" subtotal="count" baseField="0" baseItem="0"/>
    <dataField fld="32" subtotal="count" baseField="0" baseItem="0"/>
    <dataField name=" 7" fld="54" subtotal="count" baseField="0" baseItem="0">
      <extLst>
        <ext xmlns:x14="http://schemas.microsoft.com/office/spreadsheetml/2009/9/main" uri="{E15A36E0-9728-4e99-A89B-3F7291B0FE68}">
          <x14:dataField sourceField="3" uniqueName="[__Xl7].[Measures].[ ]"/>
        </ext>
      </extLst>
    </dataField>
    <dataField fld="33" subtotal="count" baseField="0" baseItem="0"/>
    <dataField fld="34" subtotal="count" baseField="0" baseItem="0"/>
    <dataField name=" 8" fld="55" subtotal="count" baseField="0" baseItem="0">
      <extLst>
        <ext xmlns:x14="http://schemas.microsoft.com/office/spreadsheetml/2009/9/main" uri="{E15A36E0-9728-4e99-A89B-3F7291B0FE68}">
          <x14:dataField sourceField="3" uniqueName="[__Xl8].[Measures].[ ]"/>
        </ext>
      </extLst>
    </dataField>
    <dataField fld="35" subtotal="count" baseField="0" baseItem="0"/>
    <dataField fld="36" subtotal="count" baseField="0" baseItem="0"/>
    <dataField name=" 9" fld="56" subtotal="count" baseField="0" baseItem="0">
      <extLst>
        <ext xmlns:x14="http://schemas.microsoft.com/office/spreadsheetml/2009/9/main" uri="{E15A36E0-9728-4e99-A89B-3F7291B0FE68}">
          <x14:dataField sourceField="3" uniqueName="[__Xl9].[Measures].[ ]"/>
        </ext>
      </extLst>
    </dataField>
    <dataField fld="37" subtotal="count" baseField="0" baseItem="0"/>
    <dataField fld="38" subtotal="count" baseField="0" baseItem="0"/>
    <dataField name=" 10" fld="57" subtotal="count" baseField="0" baseItem="0">
      <extLst>
        <ext xmlns:x14="http://schemas.microsoft.com/office/spreadsheetml/2009/9/main" uri="{E15A36E0-9728-4e99-A89B-3F7291B0FE68}">
          <x14:dataField sourceField="3" uniqueName="[__Xl10].[Measures].[ ]"/>
        </ext>
      </extLst>
    </dataField>
    <dataField fld="39" subtotal="count" baseField="0" baseItem="0"/>
    <dataField fld="40" subtotal="count" baseField="0" baseItem="0"/>
    <dataField name=" 11" fld="58" subtotal="count" baseField="0" baseItem="0">
      <extLst>
        <ext xmlns:x14="http://schemas.microsoft.com/office/spreadsheetml/2009/9/main" uri="{E15A36E0-9728-4e99-A89B-3F7291B0FE68}">
          <x14:dataField sourceField="3" uniqueName="[__Xl11].[Measures].[ ]"/>
        </ext>
      </extLst>
    </dataField>
    <dataField fld="41" subtotal="count" baseField="0" baseItem="0"/>
    <dataField fld="42" subtotal="count" baseField="0" baseItem="0"/>
    <dataField name=" 12" fld="59" subtotal="count" baseField="0" baseItem="0">
      <extLst>
        <ext xmlns:x14="http://schemas.microsoft.com/office/spreadsheetml/2009/9/main" uri="{E15A36E0-9728-4e99-A89B-3F7291B0FE68}">
          <x14:dataField sourceField="3" uniqueName="[__Xl12].[Measures].[ ]"/>
        </ext>
      </extLst>
    </dataField>
    <dataField fld="43" subtotal="count" baseField="0" baseItem="0"/>
    <dataField fld="44" subtotal="count" baseField="0" baseItem="0"/>
    <dataField name=" 13" fld="60" subtotal="count" baseField="0" baseItem="0">
      <extLst>
        <ext xmlns:x14="http://schemas.microsoft.com/office/spreadsheetml/2009/9/main" uri="{E15A36E0-9728-4e99-A89B-3F7291B0FE68}">
          <x14:dataField sourceField="3" uniqueName="[__Xl13].[Measures].[ ]"/>
        </ext>
      </extLst>
    </dataField>
    <dataField fld="45" subtotal="count" baseField="0" baseItem="0"/>
    <dataField fld="46" subtotal="count" baseField="0" baseItem="0"/>
    <dataField name=" 14" fld="61" subtotal="count" baseField="0" baseItem="0">
      <extLst>
        <ext xmlns:x14="http://schemas.microsoft.com/office/spreadsheetml/2009/9/main" uri="{E15A36E0-9728-4e99-A89B-3F7291B0FE68}">
          <x14:dataField sourceField="3" uniqueName="[__Xl14].[Measures].[ ]"/>
        </ext>
      </extLst>
    </dataField>
    <dataField fld="47" subtotal="count" baseField="0" baseItem="0"/>
    <dataField fld="48" subtotal="count" baseField="0" baseItem="0"/>
    <dataField name=" 15" fld="62" subtotal="count" baseField="0" baseItem="0">
      <extLst>
        <ext xmlns:x14="http://schemas.microsoft.com/office/spreadsheetml/2009/9/main" uri="{E15A36E0-9728-4e99-A89B-3F7291B0FE68}">
          <x14:dataField sourceField="3" uniqueName="[__Xl15].[Measures].[ ]"/>
        </ext>
      </extLst>
    </dataField>
  </dataFields>
  <formats count="29">
    <format dxfId="315">
      <pivotArea dataOnly="0" outline="0" fieldPosition="0">
        <references count="1">
          <reference field="4294967294" count="1">
            <x v="0"/>
          </reference>
        </references>
      </pivotArea>
    </format>
    <format dxfId="314">
      <pivotArea dataOnly="0" outline="0" fieldPosition="0">
        <references count="1">
          <reference field="4294967294" count="1">
            <x v="0"/>
          </reference>
        </references>
      </pivotArea>
    </format>
    <format dxfId="313">
      <pivotArea dataOnly="0" outline="0" fieldPosition="0">
        <references count="1">
          <reference field="4294967294" count="1">
            <x v="4"/>
          </reference>
        </references>
      </pivotArea>
    </format>
    <format dxfId="312">
      <pivotArea dataOnly="0" outline="0" fieldPosition="0">
        <references count="1">
          <reference field="4294967294" count="1">
            <x v="4"/>
          </reference>
        </references>
      </pivotArea>
    </format>
    <format dxfId="311">
      <pivotArea dataOnly="0" outline="0" fieldPosition="0">
        <references count="1">
          <reference field="4294967294" count="1">
            <x v="19"/>
          </reference>
        </references>
      </pivotArea>
    </format>
    <format dxfId="310">
      <pivotArea dataOnly="0" outline="0" fieldPosition="0">
        <references count="1">
          <reference field="4294967294" count="1">
            <x v="19"/>
          </reference>
        </references>
      </pivotArea>
    </format>
    <format dxfId="309">
      <pivotArea dataOnly="0" outline="0" fieldPosition="0">
        <references count="1">
          <reference field="4294967294" count="1">
            <x v="27"/>
          </reference>
        </references>
      </pivotArea>
    </format>
    <format dxfId="308">
      <pivotArea dataOnly="0" outline="0" fieldPosition="0">
        <references count="1">
          <reference field="4294967294" count="1">
            <x v="27"/>
          </reference>
        </references>
      </pivotArea>
    </format>
    <format dxfId="307">
      <pivotArea collapsedLevelsAreSubtotals="1" fieldPosition="0">
        <references count="2">
          <reference field="4294967294" count="3" selected="0">
            <x v="23"/>
            <x v="24"/>
            <x v="25"/>
          </reference>
          <reference field="2" count="0"/>
        </references>
      </pivotArea>
    </format>
    <format dxfId="306">
      <pivotArea collapsedLevelsAreSubtotals="1" fieldPosition="0">
        <references count="2">
          <reference field="4294967294" count="4" selected="0">
            <x v="28"/>
            <x v="29"/>
            <x v="30"/>
            <x v="31"/>
          </reference>
          <reference field="2" count="1">
            <x v="10"/>
          </reference>
        </references>
      </pivotArea>
    </format>
    <format dxfId="305">
      <pivotArea collapsedLevelsAreSubtotals="1" fieldPosition="0">
        <references count="2">
          <reference field="4294967294" count="4" selected="0">
            <x v="23"/>
            <x v="24"/>
            <x v="25"/>
            <x v="26"/>
          </reference>
          <reference field="2" count="1">
            <x v="10"/>
          </reference>
        </references>
      </pivotArea>
    </format>
    <format dxfId="304">
      <pivotArea outline="0" collapsedLevelsAreSubtotals="1" fieldPosition="0">
        <references count="1">
          <reference field="4294967294" count="3" selected="0">
            <x v="1"/>
            <x v="2"/>
            <x v="3"/>
          </reference>
        </references>
      </pivotArea>
    </format>
    <format dxfId="303">
      <pivotArea outline="0" collapsedLevelsAreSubtotals="1" fieldPosition="0">
        <references count="1">
          <reference field="4294967294" count="16" selected="0">
            <x v="3"/>
            <x v="4"/>
            <x v="5"/>
            <x v="6"/>
            <x v="7"/>
            <x v="8"/>
            <x v="9"/>
            <x v="10"/>
            <x v="11"/>
            <x v="12"/>
            <x v="13"/>
            <x v="14"/>
            <x v="15"/>
            <x v="16"/>
            <x v="17"/>
            <x v="18"/>
          </reference>
        </references>
      </pivotArea>
    </format>
    <format dxfId="302">
      <pivotArea collapsedLevelsAreSubtotals="1" fieldPosition="0">
        <references count="2">
          <reference field="4294967294" count="13" selected="0">
            <x v="5"/>
            <x v="6"/>
            <x v="7"/>
            <x v="8"/>
            <x v="9"/>
            <x v="10"/>
            <x v="11"/>
            <x v="12"/>
            <x v="13"/>
            <x v="14"/>
            <x v="15"/>
            <x v="16"/>
            <x v="17"/>
          </reference>
          <reference field="2" count="1">
            <x v="0"/>
          </reference>
        </references>
      </pivotArea>
    </format>
    <format dxfId="301">
      <pivotArea dataOnly="0" outline="0" fieldPosition="0">
        <references count="1">
          <reference field="4294967294" count="1">
            <x v="22"/>
          </reference>
        </references>
      </pivotArea>
    </format>
    <format dxfId="300">
      <pivotArea dataOnly="0" outline="0" fieldPosition="0">
        <references count="1">
          <reference field="4294967294" count="1">
            <x v="22"/>
          </reference>
        </references>
      </pivotArea>
    </format>
    <format dxfId="299">
      <pivotArea collapsedLevelsAreSubtotals="1" fieldPosition="0">
        <references count="2">
          <reference field="4294967294" count="2" selected="0">
            <x v="20"/>
            <x v="21"/>
          </reference>
          <reference field="2" count="1">
            <x v="10"/>
          </reference>
        </references>
      </pivotArea>
    </format>
    <format dxfId="298">
      <pivotArea dataOnly="0" outline="0" fieldPosition="0">
        <references count="1">
          <reference field="4294967294" count="1">
            <x v="35"/>
          </reference>
        </references>
      </pivotArea>
    </format>
    <format dxfId="297">
      <pivotArea dataOnly="0" outline="0" fieldPosition="0">
        <references count="1">
          <reference field="4294967294" count="1">
            <x v="35"/>
          </reference>
        </references>
      </pivotArea>
    </format>
    <format dxfId="296">
      <pivotArea dataOnly="0" outline="0" fieldPosition="0">
        <references count="1">
          <reference field="4294967294" count="1">
            <x v="38"/>
          </reference>
        </references>
      </pivotArea>
    </format>
    <format dxfId="295">
      <pivotArea dataOnly="0" outline="0" fieldPosition="0">
        <references count="1">
          <reference field="4294967294" count="1">
            <x v="38"/>
          </reference>
        </references>
      </pivotArea>
    </format>
    <format dxfId="294">
      <pivotArea dataOnly="0" outline="0" fieldPosition="0">
        <references count="1">
          <reference field="4294967294" count="1">
            <x v="41"/>
          </reference>
        </references>
      </pivotArea>
    </format>
    <format dxfId="293">
      <pivotArea dataOnly="0" outline="0" fieldPosition="0">
        <references count="1">
          <reference field="4294967294" count="1">
            <x v="41"/>
          </reference>
        </references>
      </pivotArea>
    </format>
    <format dxfId="292">
      <pivotArea dataOnly="0" outline="0" fieldPosition="0">
        <references count="1">
          <reference field="4294967294" count="1">
            <x v="44"/>
          </reference>
        </references>
      </pivotArea>
    </format>
    <format dxfId="291">
      <pivotArea dataOnly="0" outline="0" fieldPosition="0">
        <references count="1">
          <reference field="4294967294" count="1">
            <x v="44"/>
          </reference>
        </references>
      </pivotArea>
    </format>
    <format dxfId="290">
      <pivotArea dataOnly="0" outline="0" fieldPosition="0">
        <references count="1">
          <reference field="4294967294" count="4">
            <x v="47"/>
            <x v="50"/>
            <x v="53"/>
            <x v="56"/>
          </reference>
        </references>
      </pivotArea>
    </format>
    <format dxfId="289">
      <pivotArea dataOnly="0" outline="0" fieldPosition="0">
        <references count="1">
          <reference field="4294967294" count="4">
            <x v="47"/>
            <x v="50"/>
            <x v="53"/>
            <x v="56"/>
          </reference>
        </references>
      </pivotArea>
    </format>
    <format dxfId="288">
      <pivotArea outline="0" collapsedLevelsAreSubtotals="1" fieldPosition="0">
        <references count="1">
          <reference field="4294967294" count="2" selected="0">
            <x v="57"/>
            <x v="58"/>
          </reference>
        </references>
      </pivotArea>
    </format>
    <format dxfId="287">
      <pivotArea dataOnly="0" labelOnly="1" outline="0" fieldPosition="0">
        <references count="1">
          <reference field="4294967294" count="2">
            <x v="57"/>
            <x v="58"/>
          </reference>
        </references>
      </pivotArea>
    </format>
  </formats>
  <conditionalFormats count="1">
    <conditionalFormat priority="1">
      <pivotAreas count="2">
        <pivotArea type="data" outline="0" collapsedLevelsAreSubtotals="1" fieldPosition="0">
          <references count="1">
            <reference field="4294967294" count="14" selected="0">
              <x v="5"/>
              <x v="6"/>
              <x v="7"/>
              <x v="8"/>
              <x v="9"/>
              <x v="10"/>
              <x v="11"/>
              <x v="12"/>
              <x v="13"/>
              <x v="14"/>
              <x v="15"/>
              <x v="16"/>
              <x v="17"/>
              <x v="18"/>
            </reference>
          </references>
        </pivotArea>
        <pivotArea type="data" outline="0" collapsedLevelsAreSubtotals="1" fieldPosition="0">
          <references count="1">
            <reference field="4294967294" count="1" selected="0">
              <x v="3"/>
            </reference>
          </references>
        </pivotArea>
      </pivotAreas>
    </conditionalFormat>
  </conditionalFormats>
  <pivotHierarchies count="7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activeTabTopLevelEntity name="[dim_nhom_sp]"/>
        <x15:activeTabTopLevelEntity name="[PVM GP Analysis Comparing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798601-A804-4CBC-8083-343621144663}" name="PivotTable3" cacheId="45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4]" cap="2026 | 04"/>
    <pageField fld="1" hier="190" name="[dim_date_02].[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A4BF14-1D47-4FF2-A0F4-1A4A5E07E693}" name="PivotTable1" cacheId="463" applyNumberFormats="0" applyBorderFormats="0" applyFontFormats="0" applyPatternFormats="0" applyAlignmentFormats="0" applyWidthHeightFormats="1" dataCaption="Values" tag="6f5ed867-c9b1-4abd-b2d5-ff0311503ca5" updatedVersion="8" minRefreshableVersion="3" subtotalHiddenItems="1" itemPrintTitles="1" createdVersion="8" indent="0" compact="0" outline="1" outlineData="1" compactData="0" multipleFieldFilters="0">
  <location ref="A3:Z235" firstHeaderRow="0" firstDataRow="1" firstDataCol="5"/>
  <pivotFields count="28">
    <pivotField axis="axisRow" compact="0" allDrilled="1" showAll="0" dataSourceSort="1" defaultAttributeDrillState="1">
      <items count="3">
        <item x="0"/>
        <item x="1"/>
        <item t="default"/>
      </items>
    </pivotField>
    <pivotField dataField="1" compact="0" showAll="0" defaultSubtotal="0"/>
    <pivotField dataField="1" compact="0" showAll="0" defaultSubtotal="0"/>
    <pivotField dataField="1" compact="0" showAll="0" defaultSubtotal="0"/>
    <pivotField compact="0" allDrilled="1" showAll="0" dataSourceSort="1" defaultAttributeDrillState="1"/>
    <pivotField compact="0" allDrilled="1" showAll="0" dataSourceSort="1" defaultAttributeDrillState="1"/>
    <pivotField axis="axisRow" compact="0" allDrilled="1" showAll="0" dataSourceSort="1" defaultAttributeDrillState="1">
      <items count="4">
        <item x="0"/>
        <item x="1"/>
        <item x="2"/>
        <item t="default"/>
      </items>
    </pivotField>
    <pivotField axis="axisRow" compact="0" allDrilled="1" showAll="0" dataSourceSort="1" defaultAttributeDrillState="1">
      <items count="13">
        <item x="0"/>
        <item x="1"/>
        <item x="2"/>
        <item x="3"/>
        <item x="4"/>
        <item x="5"/>
        <item x="6"/>
        <item x="7"/>
        <item x="8"/>
        <item x="9"/>
        <item x="10"/>
        <item x="11"/>
        <item t="default"/>
      </items>
    </pivotField>
    <pivotField dataField="1" compact="0" subtotalTop="0" showAll="0" defaultSubtotal="0"/>
    <pivotField dataField="1" compact="0" subtotalTop="0" showAll="0" defaultSubtotal="0"/>
    <pivotField dataField="1" compact="0" showAll="0"/>
    <pivotField dataField="1" compact="0" showAll="0"/>
    <pivotField dataField="1" compact="0" showAll="0"/>
    <pivotField axis="axisRow" compact="0" allDrilled="1" showAll="0" sortType="descending"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autoSortScope>
        <pivotArea dataOnly="0" outline="0" fieldPosition="0">
          <references count="1">
            <reference field="4294967294" count="1" selected="0">
              <x v="1"/>
            </reference>
          </references>
        </pivotArea>
      </autoSortScope>
    </pivotField>
    <pivotField dataField="1" compact="0" showAll="0"/>
    <pivotField dataField="1" compact="0" showAll="0"/>
    <pivotField dataField="1" compact="0" showAll="0"/>
    <pivotField dataField="1" compact="0" showAll="0"/>
    <pivotField axis="axisRow" compact="0" allDrilled="1" showAll="0" sortType="descending">
      <items count="6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t="default"/>
      </items>
      <autoSortScope>
        <pivotArea dataOnly="0" outline="0" fieldPosition="0">
          <references count="1">
            <reference field="4294967294" count="1" selected="0">
              <x v="6"/>
            </reference>
          </references>
        </pivotArea>
      </autoSortScope>
    </pivotField>
    <pivotField dataField="1" compact="0" showAll="0"/>
    <pivotField dataField="1" compact="0" showAll="0"/>
    <pivotField dataField="1" compact="0" showAll="0"/>
    <pivotField dataField="1" compact="0" showAll="0"/>
    <pivotField dataField="1" compact="0"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5">
    <field x="0"/>
    <field x="6"/>
    <field x="7"/>
    <field x="13"/>
    <field x="18"/>
  </rowFields>
  <rowItems count="232">
    <i>
      <x/>
    </i>
    <i r="1">
      <x/>
    </i>
    <i r="2">
      <x/>
    </i>
    <i r="3">
      <x v="4"/>
    </i>
    <i r="4">
      <x v="2"/>
    </i>
    <i r="3">
      <x v="10"/>
    </i>
    <i r="4">
      <x v="2"/>
    </i>
    <i r="3">
      <x v="11"/>
    </i>
    <i r="4">
      <x v="3"/>
    </i>
    <i r="3">
      <x v="5"/>
    </i>
    <i r="4">
      <x v="3"/>
    </i>
    <i r="4">
      <x v="1"/>
    </i>
    <i r="3">
      <x v="6"/>
    </i>
    <i r="4">
      <x v="2"/>
    </i>
    <i r="3">
      <x v="2"/>
    </i>
    <i r="4">
      <x v="2"/>
    </i>
    <i r="3">
      <x/>
    </i>
    <i r="4">
      <x/>
    </i>
    <i r="3">
      <x v="3"/>
    </i>
    <i r="4">
      <x v="2"/>
    </i>
    <i r="3">
      <x v="9"/>
    </i>
    <i r="4">
      <x/>
    </i>
    <i r="3">
      <x v="8"/>
    </i>
    <i r="4">
      <x/>
    </i>
    <i r="3">
      <x v="1"/>
    </i>
    <i r="4">
      <x v="1"/>
    </i>
    <i r="3">
      <x v="7"/>
    </i>
    <i r="4">
      <x v="2"/>
    </i>
    <i r="2">
      <x v="1"/>
    </i>
    <i r="3">
      <x v="12"/>
    </i>
    <i r="4">
      <x v="4"/>
    </i>
    <i r="2">
      <x v="2"/>
    </i>
    <i r="3">
      <x v="13"/>
    </i>
    <i r="4">
      <x v="5"/>
    </i>
    <i r="4">
      <x v="6"/>
    </i>
    <i r="2">
      <x v="3"/>
    </i>
    <i r="3">
      <x v="14"/>
    </i>
    <i r="4">
      <x v="7"/>
    </i>
    <i>
      <x v="1"/>
    </i>
    <i r="1">
      <x/>
    </i>
    <i r="2">
      <x/>
    </i>
    <i r="3">
      <x v="25"/>
    </i>
    <i r="4">
      <x v="9"/>
    </i>
    <i r="3">
      <x v="28"/>
    </i>
    <i r="4">
      <x/>
    </i>
    <i r="3">
      <x v="27"/>
    </i>
    <i r="4">
      <x v="2"/>
    </i>
    <i r="3">
      <x v="6"/>
    </i>
    <i r="4">
      <x v="2"/>
    </i>
    <i r="3">
      <x v="15"/>
    </i>
    <i r="4">
      <x v="1"/>
    </i>
    <i r="4">
      <x v="8"/>
    </i>
    <i r="3">
      <x v="16"/>
    </i>
    <i r="4">
      <x v="9"/>
    </i>
    <i r="3">
      <x v="18"/>
    </i>
    <i r="4">
      <x v="8"/>
    </i>
    <i r="4">
      <x v="2"/>
    </i>
    <i r="3">
      <x v="24"/>
    </i>
    <i r="4">
      <x v="2"/>
    </i>
    <i r="3">
      <x v="17"/>
    </i>
    <i r="4">
      <x v="10"/>
    </i>
    <i r="3">
      <x v="29"/>
    </i>
    <i r="4">
      <x v="11"/>
    </i>
    <i r="3">
      <x v="22"/>
    </i>
    <i r="4">
      <x v="2"/>
    </i>
    <i r="3">
      <x v="20"/>
    </i>
    <i r="4">
      <x v="9"/>
    </i>
    <i r="3">
      <x v="23"/>
    </i>
    <i r="4">
      <x v="1"/>
    </i>
    <i r="3">
      <x v="26"/>
    </i>
    <i r="4">
      <x/>
    </i>
    <i r="3">
      <x v="21"/>
    </i>
    <i r="4">
      <x v="1"/>
    </i>
    <i r="3">
      <x v="19"/>
    </i>
    <i r="4">
      <x v="2"/>
    </i>
    <i r="2">
      <x v="1"/>
    </i>
    <i r="3">
      <x v="27"/>
    </i>
    <i r="4">
      <x v="16"/>
    </i>
    <i r="4">
      <x v="17"/>
    </i>
    <i r="4">
      <x v="14"/>
    </i>
    <i r="3">
      <x v="34"/>
    </i>
    <i r="4">
      <x v="13"/>
    </i>
    <i r="3">
      <x v="32"/>
    </i>
    <i r="4">
      <x v="4"/>
    </i>
    <i r="3">
      <x v="18"/>
    </i>
    <i r="4">
      <x v="14"/>
    </i>
    <i r="3">
      <x v="33"/>
    </i>
    <i r="4">
      <x v="15"/>
    </i>
    <i r="3">
      <x v="15"/>
    </i>
    <i r="4">
      <x v="12"/>
    </i>
    <i r="3">
      <x v="31"/>
    </i>
    <i r="4">
      <x v="13"/>
    </i>
    <i r="3">
      <x v="30"/>
    </i>
    <i r="4">
      <x v="13"/>
    </i>
    <i r="4">
      <x v="4"/>
    </i>
    <i r="2">
      <x v="4"/>
    </i>
    <i r="3">
      <x v="36"/>
    </i>
    <i r="4">
      <x v="19"/>
    </i>
    <i r="4">
      <x v="26"/>
    </i>
    <i r="4">
      <x v="27"/>
    </i>
    <i r="4">
      <x v="22"/>
    </i>
    <i r="4">
      <x v="24"/>
    </i>
    <i r="3">
      <x v="18"/>
    </i>
    <i r="4">
      <x v="22"/>
    </i>
    <i r="4">
      <x v="24"/>
    </i>
    <i r="4">
      <x v="19"/>
    </i>
    <i r="4">
      <x v="23"/>
    </i>
    <i r="4">
      <x v="25"/>
    </i>
    <i r="4">
      <x v="18"/>
    </i>
    <i r="3">
      <x v="40"/>
    </i>
    <i r="4">
      <x v="21"/>
    </i>
    <i r="4">
      <x v="29"/>
    </i>
    <i r="3">
      <x v="38"/>
    </i>
    <i r="4">
      <x v="20"/>
    </i>
    <i r="4">
      <x v="26"/>
    </i>
    <i r="4">
      <x v="21"/>
    </i>
    <i r="4">
      <x v="28"/>
    </i>
    <i r="3">
      <x v="39"/>
    </i>
    <i r="4">
      <x v="29"/>
    </i>
    <i r="3">
      <x v="35"/>
    </i>
    <i r="4">
      <x v="20"/>
    </i>
    <i r="3">
      <x v="30"/>
    </i>
    <i r="4">
      <x v="21"/>
    </i>
    <i r="4">
      <x v="20"/>
    </i>
    <i r="4">
      <x v="18"/>
    </i>
    <i r="4">
      <x v="19"/>
    </i>
    <i r="3">
      <x v="37"/>
    </i>
    <i r="4">
      <x v="28"/>
    </i>
    <i r="4">
      <x v="26"/>
    </i>
    <i r="2">
      <x v="2"/>
    </i>
    <i r="3">
      <x v="42"/>
    </i>
    <i r="4">
      <x v="35"/>
    </i>
    <i r="3">
      <x v="15"/>
    </i>
    <i r="4">
      <x v="32"/>
    </i>
    <i r="4">
      <x v="30"/>
    </i>
    <i r="4">
      <x v="6"/>
    </i>
    <i r="4">
      <x v="31"/>
    </i>
    <i r="3">
      <x v="43"/>
    </i>
    <i r="4">
      <x v="30"/>
    </i>
    <i r="3">
      <x v="30"/>
    </i>
    <i r="4">
      <x v="33"/>
    </i>
    <i r="3">
      <x v="41"/>
    </i>
    <i r="4">
      <x v="32"/>
    </i>
    <i r="3">
      <x v="35"/>
    </i>
    <i r="4">
      <x v="33"/>
    </i>
    <i r="4">
      <x v="34"/>
    </i>
    <i r="2">
      <x v="3"/>
    </i>
    <i r="3">
      <x v="44"/>
    </i>
    <i r="4">
      <x v="36"/>
    </i>
    <i r="3">
      <x v="30"/>
    </i>
    <i r="4">
      <x v="36"/>
    </i>
    <i r="3">
      <x v="46"/>
    </i>
    <i r="4">
      <x v="36"/>
    </i>
    <i r="3">
      <x v="45"/>
    </i>
    <i r="4">
      <x v="36"/>
    </i>
    <i r="1">
      <x v="1"/>
    </i>
    <i r="2">
      <x v="5"/>
    </i>
    <i r="3">
      <x v="47"/>
    </i>
    <i r="4">
      <x v="37"/>
    </i>
    <i r="3">
      <x v="30"/>
    </i>
    <i r="4">
      <x v="37"/>
    </i>
    <i r="2">
      <x v="6"/>
    </i>
    <i r="3">
      <x v="51"/>
    </i>
    <i r="4">
      <x v="42"/>
    </i>
    <i r="4">
      <x v="43"/>
    </i>
    <i r="3">
      <x v="49"/>
    </i>
    <i r="4">
      <x v="43"/>
    </i>
    <i r="4">
      <x v="42"/>
    </i>
    <i r="3">
      <x v="50"/>
    </i>
    <i r="4">
      <x v="39"/>
    </i>
    <i r="4">
      <x v="38"/>
    </i>
    <i r="4">
      <x v="40"/>
    </i>
    <i r="3">
      <x v="48"/>
    </i>
    <i r="4">
      <x v="41"/>
    </i>
    <i r="3">
      <x v="38"/>
    </i>
    <i r="4">
      <x v="44"/>
    </i>
    <i r="3">
      <x v="40"/>
    </i>
    <i r="4">
      <x v="44"/>
    </i>
    <i r="4">
      <x v="46"/>
    </i>
    <i r="4">
      <x v="45"/>
    </i>
    <i r="3">
      <x v="30"/>
    </i>
    <i r="4">
      <x v="38"/>
    </i>
    <i r="4">
      <x v="40"/>
    </i>
    <i r="4">
      <x v="39"/>
    </i>
    <i r="1">
      <x v="2"/>
    </i>
    <i r="2">
      <x v="7"/>
    </i>
    <i r="3">
      <x v="25"/>
    </i>
    <i r="4">
      <x v="47"/>
    </i>
    <i r="3">
      <x v="16"/>
    </i>
    <i r="4">
      <x v="47"/>
    </i>
    <i r="3">
      <x v="27"/>
    </i>
    <i r="4">
      <x v="47"/>
    </i>
    <i r="3">
      <x v="52"/>
    </i>
    <i r="4">
      <x v="47"/>
    </i>
    <i r="3">
      <x v="9"/>
    </i>
    <i r="4">
      <x v="47"/>
    </i>
    <i r="2">
      <x v="8"/>
    </i>
    <i r="3">
      <x v="27"/>
    </i>
    <i r="4">
      <x v="48"/>
    </i>
    <i r="3">
      <x v="9"/>
    </i>
    <i r="4">
      <x v="48"/>
    </i>
    <i r="2">
      <x v="9"/>
    </i>
    <i r="3">
      <x v="13"/>
    </i>
    <i r="4">
      <x v="49"/>
    </i>
    <i r="2">
      <x v="10"/>
    </i>
    <i r="3">
      <x v="25"/>
    </i>
    <i r="4">
      <x v="51"/>
    </i>
    <i r="3">
      <x v="56"/>
    </i>
    <i r="4">
      <x v="51"/>
    </i>
    <i r="3">
      <x v="53"/>
    </i>
    <i r="4">
      <x v="50"/>
    </i>
    <i r="4">
      <x v="52"/>
    </i>
    <i r="4">
      <x v="51"/>
    </i>
    <i r="3">
      <x v="16"/>
    </i>
    <i r="4">
      <x v="54"/>
    </i>
    <i r="4">
      <x v="53"/>
    </i>
    <i r="3">
      <x v="57"/>
    </i>
    <i r="4">
      <x v="51"/>
    </i>
    <i r="4">
      <x v="60"/>
    </i>
    <i r="3">
      <x v="30"/>
    </i>
    <i r="4">
      <x v="51"/>
    </i>
    <i r="3">
      <x v="46"/>
    </i>
    <i r="4">
      <x v="51"/>
    </i>
    <i r="3">
      <x v="54"/>
    </i>
    <i r="4">
      <x v="57"/>
    </i>
    <i r="4">
      <x v="55"/>
    </i>
    <i r="4">
      <x v="58"/>
    </i>
    <i r="4">
      <x v="51"/>
    </i>
    <i r="4">
      <x v="56"/>
    </i>
    <i r="3">
      <x v="55"/>
    </i>
    <i r="4">
      <x v="59"/>
    </i>
    <i t="grand">
      <x/>
    </i>
  </rowItems>
  <colFields count="1">
    <field x="-2"/>
  </colFields>
  <colItems count="21">
    <i>
      <x/>
    </i>
    <i i="1">
      <x v="1"/>
    </i>
    <i i="2">
      <x v="2"/>
    </i>
    <i i="3">
      <x v="3"/>
    </i>
    <i i="4">
      <x v="4"/>
    </i>
    <i i="5">
      <x v="5"/>
    </i>
    <i i="6">
      <x v="6"/>
    </i>
    <i i="7">
      <x v="7"/>
    </i>
    <i i="8">
      <x v="8"/>
    </i>
    <i i="9">
      <x v="9"/>
    </i>
    <i i="10">
      <x v="10"/>
    </i>
    <i i="11">
      <x v="11"/>
    </i>
    <i i="12">
      <x v="12"/>
    </i>
    <i i="13">
      <x v="13"/>
    </i>
    <i i="14">
      <x v="14"/>
    </i>
    <i i="15">
      <x v="15"/>
    </i>
    <i i="16">
      <x v="16"/>
    </i>
    <i i="17">
      <x v="17"/>
    </i>
    <i i="18">
      <x v="18"/>
    </i>
    <i i="19">
      <x v="19"/>
    </i>
    <i i="20">
      <x v="20"/>
    </i>
  </colItems>
  <dataFields count="21">
    <dataField fld="3" subtotal="count" baseField="0" baseItem="0"/>
    <dataField fld="1" subtotal="count" baseField="0" baseItem="0"/>
    <dataField fld="2" subtotal="count" baseField="0" baseItem="0"/>
    <dataField fld="8" subtotal="count" baseField="0" baseItem="0"/>
    <dataField fld="9" subtotal="count" baseField="0" baseItem="0"/>
    <dataField name=" 2" fld="24" subtotal="count" baseField="0" baseItem="0">
      <extLst>
        <ext xmlns:x14="http://schemas.microsoft.com/office/spreadsheetml/2009/9/main" uri="{E15A36E0-9728-4e99-A89B-3F7291B0FE68}">
          <x14:dataField sourceField="3" uniqueName="[__Xl2].[Measures].[ ]"/>
        </ext>
      </extLst>
    </dataField>
    <dataField fld="10" subtotal="count" baseField="0" baseItem="0"/>
    <dataField fld="11" subtotal="count" baseField="0" baseItem="0"/>
    <dataField fld="12" subtotal="count" baseField="0" baseItem="0"/>
    <dataField name=" 3" fld="25" subtotal="count" baseField="0" baseItem="0">
      <extLst>
        <ext xmlns:x14="http://schemas.microsoft.com/office/spreadsheetml/2009/9/main" uri="{E15A36E0-9728-4e99-A89B-3F7291B0FE68}">
          <x14:dataField sourceField="3" uniqueName="[__Xl3].[Measures].[ ]"/>
        </ext>
      </extLst>
    </dataField>
    <dataField fld="14" subtotal="count" baseField="0" baseItem="0"/>
    <dataField fld="15" subtotal="count" baseField="0" baseItem="0"/>
    <dataField fld="16" subtotal="count" baseField="0" baseItem="0"/>
    <dataField fld="17" subtotal="count" baseField="0" baseItem="0"/>
    <dataField name=" 5" fld="26" subtotal="count" baseField="0" baseItem="0">
      <extLst>
        <ext xmlns:x14="http://schemas.microsoft.com/office/spreadsheetml/2009/9/main" uri="{E15A36E0-9728-4e99-A89B-3F7291B0FE68}">
          <x14:dataField sourceField="3" uniqueName="[__Xl5].[Measures].[ ]"/>
        </ext>
      </extLst>
    </dataField>
    <dataField fld="21" subtotal="count" baseField="0" baseItem="0"/>
    <dataField fld="22" subtotal="count" baseField="0" baseItem="0"/>
    <dataField fld="23" subtotal="count" baseField="0" baseItem="0"/>
    <dataField name=" 4" fld="27" subtotal="count" baseField="0" baseItem="0">
      <extLst>
        <ext xmlns:x14="http://schemas.microsoft.com/office/spreadsheetml/2009/9/main" uri="{E15A36E0-9728-4e99-A89B-3F7291B0FE68}">
          <x14:dataField sourceField="3" uniqueName="[__Xl4].[Measures].[ ]"/>
        </ext>
      </extLst>
    </dataField>
    <dataField fld="19" subtotal="count" baseField="0" baseItem="0"/>
    <dataField fld="20" subtotal="count" baseField="0" baseItem="0"/>
  </dataFields>
  <formats count="27">
    <format dxfId="286">
      <pivotArea dataOnly="0" outline="0" fieldPosition="0">
        <references count="1">
          <reference field="4294967294" count="1">
            <x v="0"/>
          </reference>
        </references>
      </pivotArea>
    </format>
    <format dxfId="285">
      <pivotArea dataOnly="0" outline="0" fieldPosition="0">
        <references count="1">
          <reference field="4294967294" count="1">
            <x v="5"/>
          </reference>
        </references>
      </pivotArea>
    </format>
    <format dxfId="284">
      <pivotArea dataOnly="0" outline="0" fieldPosition="0">
        <references count="1">
          <reference field="4294967294" count="1">
            <x v="5"/>
          </reference>
        </references>
      </pivotArea>
    </format>
    <format dxfId="283">
      <pivotArea dataOnly="0" fieldPosition="0">
        <references count="1">
          <reference field="7" count="4">
            <x v="0"/>
            <x v="1"/>
            <x v="2"/>
            <x v="3"/>
          </reference>
        </references>
      </pivotArea>
    </format>
    <format dxfId="282">
      <pivotArea dataOnly="0" fieldPosition="0">
        <references count="1">
          <reference field="7" count="1">
            <x v="4"/>
          </reference>
        </references>
      </pivotArea>
    </format>
    <format dxfId="281">
      <pivotArea dataOnly="0" fieldPosition="0">
        <references count="1">
          <reference field="7" count="2">
            <x v="5"/>
            <x v="6"/>
          </reference>
        </references>
      </pivotArea>
    </format>
    <format dxfId="280">
      <pivotArea dataOnly="0" fieldPosition="0">
        <references count="1">
          <reference field="7" count="5">
            <x v="7"/>
            <x v="8"/>
            <x v="9"/>
            <x v="10"/>
            <x v="11"/>
          </reference>
        </references>
      </pivotArea>
    </format>
    <format dxfId="279">
      <pivotArea dataOnly="0" outline="0" fieldPosition="0">
        <references count="1">
          <reference field="4294967294" count="1">
            <x v="9"/>
          </reference>
        </references>
      </pivotArea>
    </format>
    <format dxfId="278">
      <pivotArea dataOnly="0" outline="0" fieldPosition="0">
        <references count="1">
          <reference field="4294967294" count="1">
            <x v="9"/>
          </reference>
        </references>
      </pivotArea>
    </format>
    <format dxfId="277">
      <pivotArea field="7" type="button" dataOnly="0" labelOnly="1" outline="0" axis="axisRow" fieldPosition="2"/>
    </format>
    <format dxfId="276">
      <pivotArea field="0" type="button" dataOnly="0" labelOnly="1" outline="0" axis="axisRow" fieldPosition="0"/>
    </format>
    <format dxfId="275">
      <pivotArea field="6" type="button" dataOnly="0" labelOnly="1" outline="0" axis="axisRow" fieldPosition="1"/>
    </format>
    <format dxfId="274">
      <pivotArea field="13" type="button" dataOnly="0" labelOnly="1" outline="0" axis="axisRow" fieldPosition="3"/>
    </format>
    <format dxfId="273">
      <pivotArea dataOnly="0" labelOnly="1" outline="0" fieldPosition="0">
        <references count="1">
          <reference field="4294967294" count="14">
            <x v="0"/>
            <x v="1"/>
            <x v="2"/>
            <x v="3"/>
            <x v="4"/>
            <x v="5"/>
            <x v="6"/>
            <x v="7"/>
            <x v="8"/>
            <x v="9"/>
            <x v="10"/>
            <x v="11"/>
            <x v="12"/>
            <x v="13"/>
          </reference>
        </references>
      </pivotArea>
    </format>
    <format dxfId="272">
      <pivotArea field="7" type="button" dataOnly="0" labelOnly="1" outline="0" axis="axisRow" fieldPosition="2"/>
    </format>
    <format dxfId="271">
      <pivotArea field="0" type="button" dataOnly="0" labelOnly="1" outline="0" axis="axisRow" fieldPosition="0"/>
    </format>
    <format dxfId="270">
      <pivotArea field="6" type="button" dataOnly="0" labelOnly="1" outline="0" axis="axisRow" fieldPosition="1"/>
    </format>
    <format dxfId="269">
      <pivotArea field="13" type="button" dataOnly="0" labelOnly="1" outline="0" axis="axisRow" fieldPosition="3"/>
    </format>
    <format dxfId="268">
      <pivotArea dataOnly="0" labelOnly="1" outline="0" fieldPosition="0">
        <references count="1">
          <reference field="4294967294" count="14">
            <x v="0"/>
            <x v="1"/>
            <x v="2"/>
            <x v="3"/>
            <x v="4"/>
            <x v="5"/>
            <x v="6"/>
            <x v="7"/>
            <x v="8"/>
            <x v="9"/>
            <x v="10"/>
            <x v="11"/>
            <x v="12"/>
            <x v="13"/>
          </reference>
        </references>
      </pivotArea>
    </format>
    <format dxfId="267">
      <pivotArea field="18" type="button" dataOnly="0" labelOnly="1" outline="0" axis="axisRow" fieldPosition="4"/>
    </format>
    <format dxfId="266">
      <pivotArea dataOnly="0" labelOnly="1" outline="0" fieldPosition="0">
        <references count="1">
          <reference field="4294967294" count="13">
            <x v="1"/>
            <x v="2"/>
            <x v="3"/>
            <x v="4"/>
            <x v="5"/>
            <x v="6"/>
            <x v="7"/>
            <x v="8"/>
            <x v="9"/>
            <x v="10"/>
            <x v="11"/>
            <x v="12"/>
            <x v="13"/>
          </reference>
        </references>
      </pivotArea>
    </format>
    <format dxfId="265">
      <pivotArea dataOnly="0" outline="0" fieldPosition="0">
        <references count="1">
          <reference field="4294967294" count="1">
            <x v="18"/>
          </reference>
        </references>
      </pivotArea>
    </format>
    <format dxfId="264">
      <pivotArea dataOnly="0" outline="0" fieldPosition="0">
        <references count="1">
          <reference field="4294967294" count="1">
            <x v="18"/>
          </reference>
        </references>
      </pivotArea>
    </format>
    <format dxfId="263">
      <pivotArea dataOnly="0" labelOnly="1" outline="0" fieldPosition="0">
        <references count="1">
          <reference field="4294967294" count="2">
            <x v="19"/>
            <x v="20"/>
          </reference>
        </references>
      </pivotArea>
    </format>
    <format dxfId="262">
      <pivotArea dataOnly="0" outline="0" fieldPosition="0">
        <references count="1">
          <reference field="4294967294" count="1">
            <x v="14"/>
          </reference>
        </references>
      </pivotArea>
    </format>
    <format dxfId="261">
      <pivotArea dataOnly="0" outline="0" fieldPosition="0">
        <references count="1">
          <reference field="4294967294" count="1">
            <x v="14"/>
          </reference>
        </references>
      </pivotArea>
    </format>
    <format dxfId="260">
      <pivotArea dataOnly="0" labelOnly="1" outline="0" fieldPosition="0">
        <references count="1">
          <reference field="4294967294" count="3">
            <x v="15"/>
            <x v="16"/>
            <x v="17"/>
          </reference>
        </references>
      </pivotArea>
    </format>
  </formats>
  <conditionalFormats count="1">
    <conditionalFormat priority="1">
      <pivotAreas count="1">
        <pivotArea type="data" outline="0" collapsedLevelsAreSubtotals="1" fieldPosition="0">
          <references count="1">
            <reference field="4294967294" count="1" selected="0">
              <x v="3"/>
            </reference>
          </references>
        </pivotArea>
      </pivotAreas>
    </conditionalFormat>
  </conditionalFormats>
  <pivotHierarchies count="7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5">
    <rowHierarchyUsage hierarchyUsage="229"/>
    <rowHierarchyUsage hierarchyUsage="211"/>
    <rowHierarchyUsage hierarchyUsage="209"/>
    <rowHierarchyUsage hierarchyUsage="157"/>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xk_nđ]"/>
        <x15:activeTabTopLevelEntity name="[dim_date_01]"/>
        <x15:activeTabTopLevelEntity name="[dim_date_02]"/>
        <x15:activeTabTopLevelEntity name="[dim_nhom_sp]"/>
        <x15:activeTabTopLevelEntity name="[dim_customer]"/>
        <x15:activeTabTopLevelEntity name="[dim_SKU]"/>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739269-F05A-4C6E-B8BD-38AAE4F5BEB2}" name="PivotTable4" cacheId="417" applyNumberFormats="0" applyBorderFormats="0" applyFontFormats="0" applyPatternFormats="0" applyAlignmentFormats="0" applyWidthHeightFormats="1" dataCaption="Values" tag="09898428-6ebc-4303-b75f-aaff1b5a9d71" updatedVersion="8" minRefreshableVersion="3" subtotalHiddenItems="1" itemPrintTitles="1" createdVersion="8" indent="0" outline="1" outlineData="1" multipleFieldFilters="0">
  <location ref="B7:AN16" firstHeaderRow="0" firstDataRow="1" firstDataCol="1"/>
  <pivotFields count="41">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6"/>
  </rowFields>
  <rowItems count="9">
    <i>
      <x/>
    </i>
    <i>
      <x v="1"/>
    </i>
    <i>
      <x v="2"/>
    </i>
    <i>
      <x v="3"/>
    </i>
    <i>
      <x v="4"/>
    </i>
    <i>
      <x v="5"/>
    </i>
    <i>
      <x v="6"/>
    </i>
    <i>
      <x v="7"/>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fld="10" subtotal="count" baseField="0" baseItem="0"/>
    <dataField fld="7" subtotal="count" baseField="0" baseItem="0"/>
    <dataField fld="8" subtotal="count" baseField="0" baseItem="0"/>
    <dataField fld="9" subtotal="count" baseField="0" baseItem="0"/>
    <dataField name=" 2" fld="32" subtotal="count" baseField="0" baseItem="0">
      <extLst>
        <ext xmlns:x14="http://schemas.microsoft.com/office/spreadsheetml/2009/9/main" uri="{E15A36E0-9728-4e99-A89B-3F7291B0FE68}">
          <x14:dataField sourceField="10" uniqueName="[__Xl2].[Measures].[ ]"/>
        </ext>
      </extLst>
    </dataField>
    <dataField fld="5" subtotal="count" baseField="0" baseItem="0"/>
    <dataField fld="11" subtotal="count" baseField="0" baseItem="0"/>
    <dataField fld="12" subtotal="count" baseField="0" baseItem="0"/>
    <dataField fld="13" subtotal="count" baseField="0" baseItem="0"/>
    <dataField fld="14" subtotal="count" baseField="0" baseItem="0"/>
    <dataField name=" 3" fld="33" subtotal="count" baseField="0" baseItem="0">
      <extLst>
        <ext xmlns:x14="http://schemas.microsoft.com/office/spreadsheetml/2009/9/main" uri="{E15A36E0-9728-4e99-A89B-3F7291B0FE68}">
          <x14:dataField sourceField="10" uniqueName="[__Xl3].[Measures].[ ]"/>
        </ext>
      </extLst>
    </dataField>
    <dataField fld="1" subtotal="count" baseField="0" baseItem="0" numFmtId="168"/>
    <dataField fld="2" subtotal="count" baseField="0" baseItem="0" numFmtId="168"/>
    <dataField fld="3" subtotal="count" baseField="0" baseItem="0" numFmtId="168"/>
    <dataField fld="18" subtotal="count" baseField="0" baseItem="0" numFmtId="169"/>
    <dataField name=" 4" fld="34" subtotal="count" baseField="0" baseItem="0">
      <extLst>
        <ext xmlns:x14="http://schemas.microsoft.com/office/spreadsheetml/2009/9/main" uri="{E15A36E0-9728-4e99-A89B-3F7291B0FE68}">
          <x14:dataField sourceField="10" uniqueName="[__Xl4].[Measures].[ ]"/>
        </ext>
      </extLst>
    </dataField>
    <dataField fld="15" subtotal="count" baseField="0" baseItem="0"/>
    <dataField fld="16" subtotal="count" baseField="0" baseItem="0"/>
    <dataField fld="17" subtotal="count" baseField="0" baseItem="0"/>
    <dataField fld="19" subtotal="count" baseField="0" baseItem="0" numFmtId="169"/>
    <dataField name=" 8" fld="35" subtotal="count" baseField="0" baseItem="0">
      <extLst>
        <ext xmlns:x14="http://schemas.microsoft.com/office/spreadsheetml/2009/9/main" uri="{E15A36E0-9728-4e99-A89B-3F7291B0FE68}">
          <x14:dataField sourceField="10" uniqueName="[__Xl8].[Measures].[ ]"/>
        </ext>
      </extLst>
    </dataField>
    <dataField fld="26" subtotal="count" baseField="0" baseItem="0"/>
    <dataField fld="27" subtotal="count" baseField="0" baseItem="0"/>
    <dataField name=" 10" fld="36" subtotal="count" baseField="0" baseItem="0">
      <extLst>
        <ext xmlns:x14="http://schemas.microsoft.com/office/spreadsheetml/2009/9/main" uri="{E15A36E0-9728-4e99-A89B-3F7291B0FE68}">
          <x14:dataField sourceField="10" uniqueName="[__Xl10].[Measures].[ ]"/>
        </ext>
      </extLst>
    </dataField>
    <dataField fld="30" subtotal="count" baseField="0" baseItem="0"/>
    <dataField fld="31" subtotal="count" baseField="0" baseItem="0"/>
    <dataField name=" 5" fld="37" subtotal="count" baseField="0" baseItem="0">
      <extLst>
        <ext xmlns:x14="http://schemas.microsoft.com/office/spreadsheetml/2009/9/main" uri="{E15A36E0-9728-4e99-A89B-3F7291B0FE68}">
          <x14:dataField sourceField="10" uniqueName="[__Xl5].[Measures].[ ]"/>
        </ext>
      </extLst>
    </dataField>
    <dataField fld="20" subtotal="count" baseField="0" baseItem="0"/>
    <dataField fld="21" subtotal="count" baseField="0" baseItem="0"/>
    <dataField name=" 6" fld="38" subtotal="count" baseField="0" baseItem="0">
      <extLst>
        <ext xmlns:x14="http://schemas.microsoft.com/office/spreadsheetml/2009/9/main" uri="{E15A36E0-9728-4e99-A89B-3F7291B0FE68}">
          <x14:dataField sourceField="10" uniqueName="[__Xl6].[Measures].[ ]"/>
        </ext>
      </extLst>
    </dataField>
    <dataField fld="23" subtotal="count" baseField="0" baseItem="0"/>
    <dataField fld="22" subtotal="count" baseField="0" baseItem="0"/>
    <dataField name=" 7" fld="39" subtotal="count" baseField="0" baseItem="0">
      <extLst>
        <ext xmlns:x14="http://schemas.microsoft.com/office/spreadsheetml/2009/9/main" uri="{E15A36E0-9728-4e99-A89B-3F7291B0FE68}">
          <x14:dataField sourceField="10" uniqueName="[__Xl7].[Measures].[ ]"/>
        </ext>
      </extLst>
    </dataField>
    <dataField fld="24" subtotal="count" baseField="0" baseItem="0"/>
    <dataField fld="25" subtotal="count" baseField="0" baseItem="0"/>
    <dataField name=" 9" fld="40" subtotal="count" baseField="0" baseItem="0">
      <extLst>
        <ext xmlns:x14="http://schemas.microsoft.com/office/spreadsheetml/2009/9/main" uri="{E15A36E0-9728-4e99-A89B-3F7291B0FE68}">
          <x14:dataField sourceField="10" uniqueName="[__Xl9].[Measures].[ ]"/>
        </ext>
      </extLst>
    </dataField>
    <dataField fld="28" subtotal="count" baseField="0" baseItem="0"/>
    <dataField fld="29" subtotal="count" baseField="0" baseItem="0"/>
  </dataFields>
  <formats count="15">
    <format dxfId="259">
      <pivotArea dataOnly="0" outline="0" fieldPosition="0">
        <references count="1">
          <reference field="4294967294" count="1">
            <x v="4"/>
          </reference>
        </references>
      </pivotArea>
    </format>
    <format dxfId="258">
      <pivotArea dataOnly="0" outline="0" fieldPosition="0">
        <references count="1">
          <reference field="4294967294" count="1">
            <x v="4"/>
          </reference>
        </references>
      </pivotArea>
    </format>
    <format dxfId="257">
      <pivotArea dataOnly="0" outline="0" fieldPosition="0">
        <references count="1">
          <reference field="4294967294" count="1">
            <x v="0"/>
          </reference>
        </references>
      </pivotArea>
    </format>
    <format dxfId="256">
      <pivotArea dataOnly="0" outline="0" fieldPosition="0">
        <references count="1">
          <reference field="4294967294" count="1">
            <x v="0"/>
          </reference>
        </references>
      </pivotArea>
    </format>
    <format dxfId="255">
      <pivotArea dataOnly="0" outline="0" fieldPosition="0">
        <references count="1">
          <reference field="4294967294" count="1">
            <x v="10"/>
          </reference>
        </references>
      </pivotArea>
    </format>
    <format dxfId="254">
      <pivotArea dataOnly="0" outline="0" fieldPosition="0">
        <references count="1">
          <reference field="4294967294" count="1">
            <x v="10"/>
          </reference>
        </references>
      </pivotArea>
    </format>
    <format dxfId="253">
      <pivotArea outline="0" collapsedLevelsAreSubtotals="1" fieldPosition="0">
        <references count="1">
          <reference field="4294967294" count="1" selected="0">
            <x v="15"/>
          </reference>
        </references>
      </pivotArea>
    </format>
    <format dxfId="252">
      <pivotArea dataOnly="0" labelOnly="1" outline="0" fieldPosition="0">
        <references count="1">
          <reference field="4294967294" count="1">
            <x v="15"/>
          </reference>
        </references>
      </pivotArea>
    </format>
    <format dxfId="251">
      <pivotArea outline="0" collapsedLevelsAreSubtotals="1" fieldPosition="0">
        <references count="1">
          <reference field="4294967294" count="1" selected="0">
            <x v="15"/>
          </reference>
        </references>
      </pivotArea>
    </format>
    <format dxfId="250">
      <pivotArea dataOnly="0" labelOnly="1" outline="0" fieldPosition="0">
        <references count="1">
          <reference field="4294967294" count="1">
            <x v="15"/>
          </reference>
        </references>
      </pivotArea>
    </format>
    <format dxfId="249">
      <pivotArea outline="0" collapsedLevelsAreSubtotals="1" fieldPosition="0">
        <references count="1">
          <reference field="4294967294" count="1" selected="0">
            <x v="19"/>
          </reference>
        </references>
      </pivotArea>
    </format>
    <format dxfId="248">
      <pivotArea outline="0" collapsedLevelsAreSubtotals="1" fieldPosition="0">
        <references count="1">
          <reference field="4294967294" count="1" selected="0">
            <x v="14"/>
          </reference>
        </references>
      </pivotArea>
    </format>
    <format dxfId="247">
      <pivotArea outline="0" collapsedLevelsAreSubtotals="1" fieldPosition="0">
        <references count="1">
          <reference field="4294967294" count="3" selected="0">
            <x v="11"/>
            <x v="12"/>
            <x v="13"/>
          </reference>
        </references>
      </pivotArea>
    </format>
    <format dxfId="246">
      <pivotArea dataOnly="0" outline="0" fieldPosition="0">
        <references count="1">
          <reference field="4294967294" count="1">
            <x v="32"/>
          </reference>
        </references>
      </pivotArea>
    </format>
    <format dxfId="245">
      <pivotArea dataOnly="0" outline="0" fieldPosition="0">
        <references count="1">
          <reference field="4294967294" count="1">
            <x v="32"/>
          </reference>
        </references>
      </pivotArea>
    </format>
  </formats>
  <conditionalFormats count="1">
    <conditionalFormat priority="1">
      <pivotAreas count="2">
        <pivotArea type="data" outline="0" collapsedLevelsAreSubtotals="1" fieldPosition="0">
          <references count="1">
            <reference field="4294967294" count="5" selected="0">
              <x v="5"/>
              <x v="6"/>
              <x v="7"/>
              <x v="8"/>
              <x v="9"/>
            </reference>
          </references>
        </pivotArea>
        <pivotArea type="data" outline="0" collapsedLevelsAreSubtotals="1" fieldPosition="0">
          <references count="1">
            <reference field="4294967294" count="1" selected="0">
              <x v="3"/>
            </reference>
          </references>
        </pivotArea>
      </pivotAreas>
    </conditionalFormat>
  </conditionalFormats>
  <pivotHierarchies count="7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PVM Rev Analysis Budget_GROUP]"/>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BAD30B-E1F4-495C-B8AE-CAF71620D7FD}" name="PivotTable2" cacheId="402" applyNumberFormats="0" applyBorderFormats="0" applyFontFormats="0" applyPatternFormats="0" applyAlignmentFormats="0" applyWidthHeightFormats="1" dataCaption="Values" tag="56a3fe8a-879f-4b60-9676-1e61df8179fc"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1" hier="179" name="[dim_date_01].[Year | Month].&amp;[2026 | 04]" cap="2026 | 04"/>
    <pageField fld="0" hier="201" name="[dim_date_03].[Year | Month].&amp;[2026 | 04]" cap="2026 | 04"/>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C44A95-00EE-4171-B911-A314E8953632}" name="PivotTable2" cacheId="408" applyNumberFormats="0" applyBorderFormats="0" applyFontFormats="0" applyPatternFormats="0" applyAlignmentFormats="0" applyWidthHeightFormats="1" dataCaption="Values" tag="bc82011a-a551-4a69-a257-05d9bf46f2f3"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1" hier="179" name="[dim_date_01].[Year | Month].&amp;[2026 | 04]" cap="2026 | 04"/>
    <pageField fld="0" hier="201" name="[dim_date_03].[Year | Month].&amp;[2026 | 04]" cap="2026 | 04"/>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6780A1-E581-40F0-9E9A-396720846314}" name="PivotTable4" cacheId="405" applyNumberFormats="0" applyBorderFormats="0" applyFontFormats="0" applyPatternFormats="0" applyAlignmentFormats="0" applyWidthHeightFormats="1" dataCaption="Values" tag="1f429f8e-95b2-4e83-b027-30d8fabf557e" updatedVersion="8" minRefreshableVersion="3" subtotalHiddenItems="1" itemPrintTitles="1" createdVersion="8" indent="0" outline="1" outlineData="1" multipleFieldFilters="0">
  <location ref="B7:BU16" firstHeaderRow="0" firstDataRow="1" firstDataCol="1"/>
  <pivotFields count="74">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5"/>
  </rowFields>
  <rowItems count="9">
    <i>
      <x/>
    </i>
    <i>
      <x v="1"/>
    </i>
    <i>
      <x v="2"/>
    </i>
    <i>
      <x v="3"/>
    </i>
    <i>
      <x v="4"/>
    </i>
    <i>
      <x v="5"/>
    </i>
    <i>
      <x v="6"/>
    </i>
    <i>
      <x v="7"/>
    </i>
    <i t="grand">
      <x/>
    </i>
  </rowItems>
  <colFields count="1">
    <field x="-2"/>
  </colFields>
  <colItems count="7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colItems>
  <dataFields count="71">
    <dataField fld="6" subtotal="count" baseField="0" baseItem="0"/>
    <dataField fld="12" subtotal="count" baseField="0" baseItem="0" numFmtId="168"/>
    <dataField fld="10" subtotal="count" baseField="0" baseItem="0" numFmtId="168"/>
    <dataField fld="11" subtotal="count" baseField="0" baseItem="0" numFmtId="168"/>
    <dataField name=" 2" fld="57" subtotal="count" baseField="0" baseItem="0" numFmtId="168">
      <extLst>
        <ext xmlns:x14="http://schemas.microsoft.com/office/spreadsheetml/2009/9/main" uri="{E15A36E0-9728-4e99-A89B-3F7291B0FE68}">
          <x14:dataField sourceField="6" uniqueName="[__Xl2].[Measures].[ ]"/>
        </ext>
      </extLst>
    </dataField>
    <dataField fld="13" subtotal="count" baseField="0" baseItem="0" numFmtId="168"/>
    <dataField fld="14" subtotal="count" baseField="0" baseItem="0" numFmtId="168"/>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1" subtotal="count" baseField="0" baseItem="0" numFmtId="168"/>
    <dataField fld="23" subtotal="count" baseField="0" baseItem="0" numFmtId="168"/>
    <dataField fld="22" subtotal="count" baseField="0" baseItem="0" numFmtId="168"/>
    <dataField fld="24" subtotal="count" baseField="0" baseItem="0" numFmtId="168"/>
    <dataField fld="25" subtotal="count" baseField="0" baseItem="0" numFmtId="168"/>
    <dataField fld="26" subtotal="count" baseField="0" baseItem="0" numFmtId="168"/>
    <dataField name=" 3" fld="58" subtotal="count" baseField="0" baseItem="0" numFmtId="168">
      <extLst>
        <ext xmlns:x14="http://schemas.microsoft.com/office/spreadsheetml/2009/9/main" uri="{E15A36E0-9728-4e99-A89B-3F7291B0FE68}">
          <x14:dataField sourceField="6" uniqueName="[__Xl3].[Measures].[ ]"/>
        </ext>
      </extLst>
    </dataField>
    <dataField fld="27" subtotal="count" baseField="0" baseItem="0"/>
    <dataField fld="28" subtotal="count" baseField="0" baseItem="0"/>
    <dataField name=" 6" fld="59" subtotal="count" baseField="0" baseItem="0">
      <extLst>
        <ext xmlns:x14="http://schemas.microsoft.com/office/spreadsheetml/2009/9/main" uri="{E15A36E0-9728-4e99-A89B-3F7291B0FE68}">
          <x14:dataField sourceField="6" uniqueName="[__Xl6].[Measures].[ ]"/>
        </ext>
      </extLst>
    </dataField>
    <dataField fld="1" subtotal="count" baseField="0" baseItem="0" numFmtId="168"/>
    <dataField fld="2" subtotal="count" baseField="0" baseItem="0" numFmtId="168"/>
    <dataField fld="3" subtotal="count" baseField="0" baseItem="0" numFmtId="168"/>
    <dataField fld="29" subtotal="count" baseField="0" baseItem="0" numFmtId="169"/>
    <dataField name=" 4" fld="60" subtotal="count" baseField="0" baseItem="0">
      <extLst>
        <ext xmlns:x14="http://schemas.microsoft.com/office/spreadsheetml/2009/9/main" uri="{E15A36E0-9728-4e99-A89B-3F7291B0FE68}">
          <x14:dataField sourceField="6" uniqueName="[__Xl4].[Measures].[ ]"/>
        </ext>
      </extLst>
    </dataField>
    <dataField fld="7" subtotal="count" baseField="0" baseItem="0"/>
    <dataField fld="8" subtotal="count" baseField="0" baseItem="0"/>
    <dataField fld="9" subtotal="count" baseField="0" baseItem="0"/>
    <dataField fld="30" subtotal="count" baseField="0" baseItem="0" numFmtId="169"/>
    <dataField name=" 5" fld="61" subtotal="count" baseField="0" baseItem="0">
      <extLst>
        <ext xmlns:x14="http://schemas.microsoft.com/office/spreadsheetml/2009/9/main" uri="{E15A36E0-9728-4e99-A89B-3F7291B0FE68}">
          <x14:dataField sourceField="6" uniqueName="[__Xl5].[Measures].[ ]"/>
        </ext>
      </extLst>
    </dataField>
    <dataField fld="54" subtotal="count" baseField="0" baseItem="0"/>
    <dataField fld="53" subtotal="count" baseField="0" baseItem="0"/>
    <dataField name=" 17" fld="62" subtotal="count" baseField="0" baseItem="0">
      <extLst>
        <ext xmlns:x14="http://schemas.microsoft.com/office/spreadsheetml/2009/9/main" uri="{E15A36E0-9728-4e99-A89B-3F7291B0FE68}">
          <x14:dataField sourceField="6" uniqueName="[__Xl17].[Measures].[ ]"/>
        </ext>
      </extLst>
    </dataField>
    <dataField fld="31" subtotal="count" baseField="0" baseItem="0"/>
    <dataField fld="32" subtotal="count" baseField="0" baseItem="0"/>
    <dataField name=" 7" fld="63" subtotal="count" baseField="0" baseItem="0">
      <extLst>
        <ext xmlns:x14="http://schemas.microsoft.com/office/spreadsheetml/2009/9/main" uri="{E15A36E0-9728-4e99-A89B-3F7291B0FE68}">
          <x14:dataField sourceField="6" uniqueName="[__Xl7].[Measures].[ ]"/>
        </ext>
      </extLst>
    </dataField>
    <dataField fld="33" subtotal="count" baseField="0" baseItem="0"/>
    <dataField fld="34" subtotal="count" baseField="0" baseItem="0"/>
    <dataField name=" 8" fld="64" subtotal="count" baseField="0" baseItem="0">
      <extLst>
        <ext xmlns:x14="http://schemas.microsoft.com/office/spreadsheetml/2009/9/main" uri="{E15A36E0-9728-4e99-A89B-3F7291B0FE68}">
          <x14:dataField sourceField="6" uniqueName="[__Xl8].[Measures].[ ]"/>
        </ext>
      </extLst>
    </dataField>
    <dataField fld="35" subtotal="count" baseField="0" baseItem="0"/>
    <dataField fld="36" subtotal="count" baseField="0" baseItem="0"/>
    <dataField name=" 9" fld="65" subtotal="count" baseField="0" baseItem="0">
      <extLst>
        <ext xmlns:x14="http://schemas.microsoft.com/office/spreadsheetml/2009/9/main" uri="{E15A36E0-9728-4e99-A89B-3F7291B0FE68}">
          <x14:dataField sourceField="6" uniqueName="[__Xl9].[Measures].[ ]"/>
        </ext>
      </extLst>
    </dataField>
    <dataField fld="37" subtotal="count" baseField="0" baseItem="0"/>
    <dataField fld="38" subtotal="count" baseField="0" baseItem="0"/>
    <dataField name=" 10" fld="66" subtotal="count" baseField="0" baseItem="0">
      <extLst>
        <ext xmlns:x14="http://schemas.microsoft.com/office/spreadsheetml/2009/9/main" uri="{E15A36E0-9728-4e99-A89B-3F7291B0FE68}">
          <x14:dataField sourceField="6" uniqueName="[__Xl10].[Measures].[ ]"/>
        </ext>
      </extLst>
    </dataField>
    <dataField fld="39" subtotal="count" baseField="0" baseItem="0"/>
    <dataField fld="40" subtotal="count" baseField="0" baseItem="0"/>
    <dataField name=" 16" fld="67" subtotal="count" baseField="0" baseItem="0">
      <extLst>
        <ext xmlns:x14="http://schemas.microsoft.com/office/spreadsheetml/2009/9/main" uri="{E15A36E0-9728-4e99-A89B-3F7291B0FE68}">
          <x14:dataField sourceField="6" uniqueName="[__Xl16].[Measures].[ ]"/>
        </ext>
      </extLst>
    </dataField>
    <dataField fld="51" subtotal="count" baseField="0" baseItem="0"/>
    <dataField fld="52" subtotal="count" baseField="0" baseItem="0"/>
    <dataField name=" 11" fld="68" subtotal="count" baseField="0" baseItem="0">
      <extLst>
        <ext xmlns:x14="http://schemas.microsoft.com/office/spreadsheetml/2009/9/main" uri="{E15A36E0-9728-4e99-A89B-3F7291B0FE68}">
          <x14:dataField sourceField="6" uniqueName="[__Xl11].[Measures].[ ]"/>
        </ext>
      </extLst>
    </dataField>
    <dataField fld="41" subtotal="count" baseField="0" baseItem="0"/>
    <dataField fld="42" subtotal="count" baseField="0" baseItem="0"/>
    <dataField name=" 12" fld="69" subtotal="count" baseField="0" baseItem="0">
      <extLst>
        <ext xmlns:x14="http://schemas.microsoft.com/office/spreadsheetml/2009/9/main" uri="{E15A36E0-9728-4e99-A89B-3F7291B0FE68}">
          <x14:dataField sourceField="6" uniqueName="[__Xl12].[Measures].[ ]"/>
        </ext>
      </extLst>
    </dataField>
    <dataField fld="43" subtotal="count" baseField="0" baseItem="0"/>
    <dataField fld="44" subtotal="count" baseField="0" baseItem="0"/>
    <dataField name=" 13" fld="70" subtotal="count" baseField="0" baseItem="0">
      <extLst>
        <ext xmlns:x14="http://schemas.microsoft.com/office/spreadsheetml/2009/9/main" uri="{E15A36E0-9728-4e99-A89B-3F7291B0FE68}">
          <x14:dataField sourceField="6" uniqueName="[__Xl13].[Measures].[ ]"/>
        </ext>
      </extLst>
    </dataField>
    <dataField fld="45" subtotal="count" baseField="0" baseItem="0"/>
    <dataField fld="46" subtotal="count" baseField="0" baseItem="0"/>
    <dataField name=" 14" fld="71" subtotal="count" baseField="0" baseItem="0">
      <extLst>
        <ext xmlns:x14="http://schemas.microsoft.com/office/spreadsheetml/2009/9/main" uri="{E15A36E0-9728-4e99-A89B-3F7291B0FE68}">
          <x14:dataField sourceField="6" uniqueName="[__Xl14].[Measures].[ ]"/>
        </ext>
      </extLst>
    </dataField>
    <dataField fld="47" subtotal="count" baseField="0" baseItem="0"/>
    <dataField fld="48" subtotal="count" baseField="0" baseItem="0"/>
    <dataField name=" 15" fld="72" subtotal="count" baseField="0" baseItem="0">
      <extLst>
        <ext xmlns:x14="http://schemas.microsoft.com/office/spreadsheetml/2009/9/main" uri="{E15A36E0-9728-4e99-A89B-3F7291B0FE68}">
          <x14:dataField sourceField="6" uniqueName="[__Xl15].[Measures].[ ]"/>
        </ext>
      </extLst>
    </dataField>
    <dataField fld="49" subtotal="count" baseField="0" baseItem="0"/>
    <dataField fld="50" subtotal="count" baseField="0" baseItem="0"/>
    <dataField name=" 18" fld="73" subtotal="count" baseField="0" baseItem="0">
      <extLst>
        <ext xmlns:x14="http://schemas.microsoft.com/office/spreadsheetml/2009/9/main" uri="{E15A36E0-9728-4e99-A89B-3F7291B0FE68}">
          <x14:dataField sourceField="6" uniqueName="[__Xl18].[Measures].[ ]"/>
        </ext>
      </extLst>
    </dataField>
    <dataField fld="56" subtotal="count" baseField="0" baseItem="0"/>
    <dataField fld="55" subtotal="count" baseField="0" baseItem="0"/>
  </dataFields>
  <formats count="66">
    <format dxfId="244">
      <pivotArea dataOnly="0" outline="0" fieldPosition="0">
        <references count="1">
          <reference field="4294967294" count="1">
            <x v="4"/>
          </reference>
        </references>
      </pivotArea>
    </format>
    <format dxfId="243">
      <pivotArea dataOnly="0" outline="0" fieldPosition="0">
        <references count="1">
          <reference field="4294967294" count="1">
            <x v="4"/>
          </reference>
        </references>
      </pivotArea>
    </format>
    <format dxfId="242">
      <pivotArea dataOnly="0" outline="0" fieldPosition="0">
        <references count="1">
          <reference field="4294967294" count="1">
            <x v="0"/>
          </reference>
        </references>
      </pivotArea>
    </format>
    <format dxfId="241">
      <pivotArea dataOnly="0" outline="0" fieldPosition="0">
        <references count="1">
          <reference field="4294967294" count="1">
            <x v="0"/>
          </reference>
        </references>
      </pivotArea>
    </format>
    <format dxfId="240">
      <pivotArea dataOnly="0" outline="0" fieldPosition="0">
        <references count="1">
          <reference field="4294967294" count="1">
            <x v="19"/>
          </reference>
        </references>
      </pivotArea>
    </format>
    <format dxfId="239">
      <pivotArea dataOnly="0" outline="0" fieldPosition="0">
        <references count="1">
          <reference field="4294967294" count="1">
            <x v="19"/>
          </reference>
        </references>
      </pivotArea>
    </format>
    <format dxfId="238">
      <pivotArea outline="0" collapsedLevelsAreSubtotals="1" fieldPosition="0">
        <references count="1">
          <reference field="4294967294" count="1" selected="0">
            <x v="27"/>
          </reference>
        </references>
      </pivotArea>
    </format>
    <format dxfId="237">
      <pivotArea dataOnly="0" labelOnly="1" outline="0" fieldPosition="0">
        <references count="1">
          <reference field="4294967294" count="1">
            <x v="27"/>
          </reference>
        </references>
      </pivotArea>
    </format>
    <format dxfId="236">
      <pivotArea outline="0" collapsedLevelsAreSubtotals="1" fieldPosition="0">
        <references count="1">
          <reference field="4294967294" count="1" selected="0">
            <x v="27"/>
          </reference>
        </references>
      </pivotArea>
    </format>
    <format dxfId="235">
      <pivotArea dataOnly="0" labelOnly="1" outline="0" fieldPosition="0">
        <references count="1">
          <reference field="4294967294" count="1">
            <x v="27"/>
          </reference>
        </references>
      </pivotArea>
    </format>
    <format dxfId="234">
      <pivotArea outline="0" collapsedLevelsAreSubtotals="1" fieldPosition="0">
        <references count="1">
          <reference field="4294967294" count="4" selected="0">
            <x v="1"/>
            <x v="2"/>
            <x v="3"/>
            <x v="4"/>
          </reference>
        </references>
      </pivotArea>
    </format>
    <format dxfId="233">
      <pivotArea outline="0" collapsedLevelsAreSubtotals="1" fieldPosition="0">
        <references count="1">
          <reference field="4294967294" count="5" selected="0">
            <x v="5"/>
            <x v="6"/>
            <x v="19"/>
            <x v="23"/>
            <x v="24"/>
          </reference>
        </references>
      </pivotArea>
    </format>
    <format dxfId="232">
      <pivotArea collapsedLevelsAreSubtotals="1" fieldPosition="0">
        <references count="2">
          <reference field="4294967294" count="14" selected="0">
            <x v="5"/>
            <x v="6"/>
            <x v="7"/>
            <x v="8"/>
            <x v="9"/>
            <x v="10"/>
            <x v="11"/>
            <x v="12"/>
            <x v="13"/>
            <x v="14"/>
            <x v="15"/>
            <x v="16"/>
            <x v="17"/>
            <x v="18"/>
          </reference>
          <reference field="5" count="1">
            <x v="0"/>
          </reference>
        </references>
      </pivotArea>
    </format>
    <format dxfId="231">
      <pivotArea outline="0" collapsedLevelsAreSubtotals="1" fieldPosition="0">
        <references count="1">
          <reference field="4294967294" count="1" selected="0">
            <x v="22"/>
          </reference>
        </references>
      </pivotArea>
    </format>
    <format dxfId="230">
      <pivotArea dataOnly="0" labelOnly="1" outline="0" fieldPosition="0">
        <references count="1">
          <reference field="4294967294" count="1">
            <x v="22"/>
          </reference>
        </references>
      </pivotArea>
    </format>
    <format dxfId="229">
      <pivotArea outline="0" collapsedLevelsAreSubtotals="1" fieldPosition="0">
        <references count="1">
          <reference field="4294967294" count="1" selected="0">
            <x v="22"/>
          </reference>
        </references>
      </pivotArea>
    </format>
    <format dxfId="228">
      <pivotArea dataOnly="0" labelOnly="1" outline="0" fieldPosition="0">
        <references count="1">
          <reference field="4294967294" count="1">
            <x v="22"/>
          </reference>
        </references>
      </pivotArea>
    </format>
    <format dxfId="227">
      <pivotArea outline="0" collapsedLevelsAreSubtotals="1" fieldPosition="0">
        <references count="1">
          <reference field="4294967294" count="1" selected="0">
            <x v="22"/>
          </reference>
        </references>
      </pivotArea>
    </format>
    <format dxfId="226">
      <pivotArea dataOnly="0" labelOnly="1" outline="0" fieldPosition="0">
        <references count="1">
          <reference field="4294967294" count="1">
            <x v="22"/>
          </reference>
        </references>
      </pivotArea>
    </format>
    <format dxfId="225">
      <pivotArea outline="0" collapsedLevelsAreSubtotals="1" fieldPosition="0">
        <references count="1">
          <reference field="4294967294" count="1" selected="0">
            <x v="26"/>
          </reference>
        </references>
      </pivotArea>
    </format>
    <format dxfId="224">
      <pivotArea outline="0" collapsedLevelsAreSubtotals="1" fieldPosition="0">
        <references count="1">
          <reference field="4294967294" count="1" selected="0">
            <x v="25"/>
          </reference>
        </references>
      </pivotArea>
    </format>
    <format dxfId="223">
      <pivotArea outline="0" collapsedLevelsAreSubtotals="1" fieldPosition="0">
        <references count="1">
          <reference field="4294967294" count="1" selected="0">
            <x v="3"/>
          </reference>
        </references>
      </pivotArea>
    </format>
    <format dxfId="222">
      <pivotArea outline="0" collapsedLevelsAreSubtotals="1" fieldPosition="0">
        <references count="1">
          <reference field="4294967294" count="14" selected="0">
            <x v="5"/>
            <x v="6"/>
            <x v="7"/>
            <x v="8"/>
            <x v="9"/>
            <x v="10"/>
            <x v="11"/>
            <x v="12"/>
            <x v="13"/>
            <x v="14"/>
            <x v="15"/>
            <x v="16"/>
            <x v="17"/>
            <x v="18"/>
          </reference>
        </references>
      </pivotArea>
    </format>
    <format dxfId="221">
      <pivotArea outline="0" collapsedLevelsAreSubtotals="1" fieldPosition="0">
        <references count="1">
          <reference field="4294967294" count="1" selected="0">
            <x v="31"/>
          </reference>
        </references>
      </pivotArea>
    </format>
    <format dxfId="220">
      <pivotArea dataOnly="0" outline="0" fieldPosition="0">
        <references count="1">
          <reference field="4294967294" count="1">
            <x v="32"/>
          </reference>
        </references>
      </pivotArea>
    </format>
    <format dxfId="219">
      <pivotArea dataOnly="0" outline="0" fieldPosition="0">
        <references count="1">
          <reference field="4294967294" count="1">
            <x v="32"/>
          </reference>
        </references>
      </pivotArea>
    </format>
    <format dxfId="218">
      <pivotArea dataOnly="0" outline="0" fieldPosition="0">
        <references count="1">
          <reference field="4294967294" count="1">
            <x v="38"/>
          </reference>
        </references>
      </pivotArea>
    </format>
    <format dxfId="217">
      <pivotArea dataOnly="0" outline="0" fieldPosition="0">
        <references count="1">
          <reference field="4294967294" count="1">
            <x v="38"/>
          </reference>
        </references>
      </pivotArea>
    </format>
    <format dxfId="216">
      <pivotArea outline="0" collapsedLevelsAreSubtotals="1" fieldPosition="0">
        <references count="1">
          <reference field="4294967294" count="1" selected="0">
            <x v="41"/>
          </reference>
        </references>
      </pivotArea>
    </format>
    <format dxfId="215">
      <pivotArea dataOnly="0" labelOnly="1" outline="0" fieldPosition="0">
        <references count="1">
          <reference field="4294967294" count="1">
            <x v="41"/>
          </reference>
        </references>
      </pivotArea>
    </format>
    <format dxfId="214">
      <pivotArea outline="0" collapsedLevelsAreSubtotals="1" fieldPosition="0">
        <references count="1">
          <reference field="4294967294" count="1" selected="0">
            <x v="41"/>
          </reference>
        </references>
      </pivotArea>
    </format>
    <format dxfId="213">
      <pivotArea dataOnly="0" labelOnly="1" outline="0" fieldPosition="0">
        <references count="1">
          <reference field="4294967294" count="1">
            <x v="41"/>
          </reference>
        </references>
      </pivotArea>
    </format>
    <format dxfId="212">
      <pivotArea dataOnly="0" outline="0" fieldPosition="0">
        <references count="1">
          <reference field="4294967294" count="1">
            <x v="44"/>
          </reference>
        </references>
      </pivotArea>
    </format>
    <format dxfId="211">
      <pivotArea dataOnly="0" outline="0" fieldPosition="0">
        <references count="1">
          <reference field="4294967294" count="1">
            <x v="44"/>
          </reference>
        </references>
      </pivotArea>
    </format>
    <format dxfId="210">
      <pivotArea dataOnly="0" outline="0" fieldPosition="0">
        <references count="1">
          <reference field="4294967294" count="1">
            <x v="47"/>
          </reference>
        </references>
      </pivotArea>
    </format>
    <format dxfId="209">
      <pivotArea dataOnly="0" outline="0" fieldPosition="0">
        <references count="1">
          <reference field="4294967294" count="1">
            <x v="47"/>
          </reference>
        </references>
      </pivotArea>
    </format>
    <format dxfId="208">
      <pivotArea dataOnly="0" outline="0" fieldPosition="0">
        <references count="1">
          <reference field="4294967294" count="1">
            <x v="53"/>
          </reference>
        </references>
      </pivotArea>
    </format>
    <format dxfId="207">
      <pivotArea dataOnly="0" outline="0" fieldPosition="0">
        <references count="1">
          <reference field="4294967294" count="1">
            <x v="53"/>
          </reference>
        </references>
      </pivotArea>
    </format>
    <format dxfId="206">
      <pivotArea dataOnly="0" outline="0" fieldPosition="0">
        <references count="1">
          <reference field="4294967294" count="1">
            <x v="56"/>
          </reference>
        </references>
      </pivotArea>
    </format>
    <format dxfId="205">
      <pivotArea dataOnly="0" outline="0" fieldPosition="0">
        <references count="1">
          <reference field="4294967294" count="1">
            <x v="56"/>
          </reference>
        </references>
      </pivotArea>
    </format>
    <format dxfId="204">
      <pivotArea dataOnly="0" outline="0" fieldPosition="0">
        <references count="1">
          <reference field="4294967294" count="1">
            <x v="59"/>
          </reference>
        </references>
      </pivotArea>
    </format>
    <format dxfId="203">
      <pivotArea dataOnly="0" outline="0" fieldPosition="0">
        <references count="1">
          <reference field="4294967294" count="1">
            <x v="59"/>
          </reference>
        </references>
      </pivotArea>
    </format>
    <format dxfId="202">
      <pivotArea dataOnly="0" outline="0" fieldPosition="0">
        <references count="1">
          <reference field="4294967294" count="1">
            <x v="62"/>
          </reference>
        </references>
      </pivotArea>
    </format>
    <format dxfId="201">
      <pivotArea dataOnly="0" outline="0" fieldPosition="0">
        <references count="1">
          <reference field="4294967294" count="1">
            <x v="62"/>
          </reference>
        </references>
      </pivotArea>
    </format>
    <format dxfId="200">
      <pivotArea outline="0" collapsedLevelsAreSubtotals="1" fieldPosition="0">
        <references count="1">
          <reference field="4294967294" count="4" selected="0">
            <x v="28"/>
            <x v="29"/>
            <x v="30"/>
            <x v="31"/>
          </reference>
        </references>
      </pivotArea>
    </format>
    <format dxfId="199">
      <pivotArea dataOnly="0" labelOnly="1" outline="0" fieldPosition="0">
        <references count="1">
          <reference field="4294967294" count="4">
            <x v="28"/>
            <x v="29"/>
            <x v="30"/>
            <x v="31"/>
          </reference>
        </references>
      </pivotArea>
    </format>
    <format dxfId="198">
      <pivotArea dataOnly="0" outline="0" fieldPosition="0">
        <references count="1">
          <reference field="4294967294" count="1">
            <x v="50"/>
          </reference>
        </references>
      </pivotArea>
    </format>
    <format dxfId="197">
      <pivotArea dataOnly="0" outline="0" fieldPosition="0">
        <references count="1">
          <reference field="4294967294" count="1">
            <x v="50"/>
          </reference>
        </references>
      </pivotArea>
    </format>
    <format dxfId="196">
      <pivotArea dataOnly="0" outline="0" fieldPosition="0">
        <references count="1">
          <reference field="4294967294" count="1">
            <x v="37"/>
          </reference>
        </references>
      </pivotArea>
    </format>
    <format dxfId="195">
      <pivotArea dataOnly="0" outline="0" fieldPosition="0">
        <references count="1">
          <reference field="4294967294" count="1">
            <x v="37"/>
          </reference>
        </references>
      </pivotArea>
    </format>
    <format dxfId="194">
      <pivotArea dataOnly="0" outline="0" fieldPosition="0">
        <references count="1">
          <reference field="4294967294" count="1">
            <x v="35"/>
          </reference>
        </references>
      </pivotArea>
    </format>
    <format dxfId="193">
      <pivotArea dataOnly="0" outline="0" fieldPosition="0">
        <references count="1">
          <reference field="4294967294" count="1">
            <x v="35"/>
          </reference>
        </references>
      </pivotArea>
    </format>
    <format dxfId="192">
      <pivotArea dataOnly="0" labelOnly="1" outline="0" fieldPosition="0">
        <references count="1">
          <reference field="4294967294" count="1">
            <x v="37"/>
          </reference>
        </references>
      </pivotArea>
    </format>
    <format dxfId="191">
      <pivotArea outline="0" collapsedLevelsAreSubtotals="1" fieldPosition="0">
        <references count="1">
          <reference field="4294967294" count="1" selected="0">
            <x v="37"/>
          </reference>
        </references>
      </pivotArea>
    </format>
    <format dxfId="190">
      <pivotArea dataOnly="0" outline="0" fieldPosition="0">
        <references count="1">
          <reference field="4294967294" count="1">
            <x v="65"/>
          </reference>
        </references>
      </pivotArea>
    </format>
    <format dxfId="189">
      <pivotArea dataOnly="0" outline="0" fieldPosition="0">
        <references count="1">
          <reference field="4294967294" count="1">
            <x v="65"/>
          </reference>
        </references>
      </pivotArea>
    </format>
    <format dxfId="188">
      <pivotArea outline="0" collapsedLevelsAreSubtotals="1" fieldPosition="0">
        <references count="1">
          <reference field="4294967294" count="2" selected="0">
            <x v="33"/>
            <x v="34"/>
          </reference>
        </references>
      </pivotArea>
    </format>
    <format dxfId="187">
      <pivotArea dataOnly="0" labelOnly="1" outline="0" fieldPosition="0">
        <references count="1">
          <reference field="4294967294" count="2">
            <x v="33"/>
            <x v="34"/>
          </reference>
        </references>
      </pivotArea>
    </format>
    <format dxfId="186">
      <pivotArea dataOnly="0" labelOnly="1" outline="0" fieldPosition="0">
        <references count="1">
          <reference field="4294967294" count="4">
            <x v="28"/>
            <x v="29"/>
            <x v="30"/>
            <x v="31"/>
          </reference>
        </references>
      </pivotArea>
    </format>
    <format dxfId="185">
      <pivotArea dataOnly="0" outline="0" fieldPosition="0">
        <references count="1">
          <reference field="4294967294" count="1">
            <x v="68"/>
          </reference>
        </references>
      </pivotArea>
    </format>
    <format dxfId="184">
      <pivotArea dataOnly="0" outline="0" fieldPosition="0">
        <references count="1">
          <reference field="4294967294" count="1">
            <x v="68"/>
          </reference>
        </references>
      </pivotArea>
    </format>
    <format dxfId="183">
      <pivotArea dataOnly="0" outline="0" fieldPosition="0">
        <references count="1">
          <reference field="4294967294" count="1">
            <x v="68"/>
          </reference>
        </references>
      </pivotArea>
    </format>
    <format dxfId="182">
      <pivotArea collapsedLevelsAreSubtotals="1" fieldPosition="0">
        <references count="2">
          <reference field="4294967294" count="1" selected="0">
            <x v="18"/>
          </reference>
          <reference field="5" count="1">
            <x v="2"/>
          </reference>
        </references>
      </pivotArea>
    </format>
    <format dxfId="181">
      <pivotArea collapsedLevelsAreSubtotals="1" fieldPosition="0">
        <references count="2">
          <reference field="4294967294" count="1" selected="0">
            <x v="9"/>
          </reference>
          <reference field="5" count="1">
            <x v="0"/>
          </reference>
        </references>
      </pivotArea>
    </format>
    <format dxfId="180">
      <pivotArea field="5" grandRow="1" outline="0" collapsedLevelsAreSubtotals="1" axis="axisRow" fieldPosition="0">
        <references count="1">
          <reference field="4294967294" count="1" selected="0">
            <x v="8"/>
          </reference>
        </references>
      </pivotArea>
    </format>
    <format dxfId="179">
      <pivotArea outline="0" collapsedLevelsAreSubtotals="1" fieldPosition="0">
        <references count="1">
          <reference field="4294967294" count="12" selected="0">
            <x v="7"/>
            <x v="8"/>
            <x v="9"/>
            <x v="10"/>
            <x v="11"/>
            <x v="12"/>
            <x v="13"/>
            <x v="14"/>
            <x v="15"/>
            <x v="16"/>
            <x v="17"/>
            <x v="18"/>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4" selected="0">
              <x v="5"/>
              <x v="6"/>
              <x v="7"/>
              <x v="8"/>
              <x v="9"/>
              <x v="10"/>
              <x v="11"/>
              <x v="12"/>
              <x v="13"/>
              <x v="14"/>
              <x v="15"/>
              <x v="16"/>
              <x v="17"/>
              <x v="18"/>
            </reference>
          </references>
        </pivotArea>
      </pivotAreas>
    </conditionalFormat>
  </conditionalFormats>
  <pivotHierarchies count="7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1">
    <rowHierarchyUsage hierarchyUsage="20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3]"/>
        <x15:activeTabTopLevelEntity name="[PVM Rev Analysis Budget_GROUP]"/>
        <x15:activeTabTopLevelEntity name="[dim_nhom_sp]"/>
        <x15:activeTabTopLevelEntity name="[PVM GP Analysis Comparing_GROUP]"/>
        <x15:activeTabTopLevelEntity name="[PVM GP Analysis Budget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33C654-FD02-43B7-8C42-B27D14BF2878}" name="PivotTable1" cacheId="414" applyNumberFormats="0" applyBorderFormats="0" applyFontFormats="0" applyPatternFormats="0" applyAlignmentFormats="0" applyWidthHeightFormats="1" dataCaption="Values" tag="4000d004-af9c-4bde-83b6-b29a06763fd9" updatedVersion="8" minRefreshableVersion="3" subtotalHiddenItems="1" itemPrintTitles="1" createdVersion="8" indent="0" compact="0" outline="1" outlineData="1" compactData="0" multipleFieldFilters="0">
  <location ref="A5:AA122" firstHeaderRow="0" firstDataRow="1" firstDataCol="5" rowPageCount="2" colPageCount="1"/>
  <pivotFields count="29">
    <pivotField axis="axisRow" compact="0" allDrilled="1" showAll="0" dataSourceSort="1" defaultAttributeDrillState="1">
      <items count="3">
        <item x="0"/>
        <item x="1"/>
        <item t="default"/>
      </items>
    </pivotField>
    <pivotField axis="axisRow" compact="0" allDrilled="1" showAll="0" sortType="descending">
      <items count="3">
        <item x="0" e="0"/>
        <item x="1" e="0"/>
        <item t="default"/>
      </items>
      <autoSortScope>
        <pivotArea dataOnly="0" outline="0" fieldPosition="0">
          <references count="1">
            <reference field="4294967294" count="1" selected="0">
              <x v="1"/>
            </reference>
          </references>
        </pivotArea>
      </autoSortScope>
    </pivotField>
    <pivotField axis="axisRow" compact="0" allDrilled="1" showAll="0" dataSourceSort="1" defaultAttributeDrillState="1">
      <items count="13">
        <item x="0"/>
        <item x="1"/>
        <item x="2"/>
        <item x="3"/>
        <item x="4"/>
        <item x="5"/>
        <item x="6"/>
        <item x="7"/>
        <item x="8"/>
        <item x="9"/>
        <item x="10"/>
        <item x="11"/>
        <item t="default"/>
      </items>
    </pivotField>
    <pivotField axis="axisRow" compact="0" allDrilled="1" showAll="0" dataSourceSort="1" defaultAttributeDrillState="1">
      <items count="4">
        <item x="0"/>
        <item x="1"/>
        <item x="2"/>
        <item t="default"/>
      </items>
    </pivotField>
    <pivotField dataField="1" compact="0" showAll="0"/>
    <pivotField axis="axisPage" compact="0" allDrilled="1" showAll="0" dataSourceSort="1" defaultAttributeDrillState="1">
      <items count="1">
        <item t="default"/>
      </items>
    </pivotField>
    <pivotField axis="axisPage" compact="0" allDrilled="1" showAll="0" dataSourceSort="1" defaultAttributeDrillState="1">
      <items count="1">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axis="axisRow" compact="0" allDrilled="1" showAll="0" sortType="descending">
      <items count="7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item x="66" e="0"/>
        <item x="67" e="0"/>
        <item x="68" e="0"/>
        <item x="69" e="0"/>
        <item x="70" e="0"/>
        <item x="71" e="0"/>
        <item t="default"/>
      </items>
      <autoSortScope>
        <pivotArea dataOnly="0" outline="0" fieldPosition="0">
          <references count="1">
            <reference field="4294967294" count="1" selected="0">
              <x v="10"/>
            </reference>
          </references>
        </pivotArea>
      </autoSortScope>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5">
    <field x="3"/>
    <field x="2"/>
    <field x="0"/>
    <field x="16"/>
    <field x="1"/>
  </rowFields>
  <rowItems count="117">
    <i>
      <x/>
    </i>
    <i r="1">
      <x/>
    </i>
    <i r="2">
      <x/>
    </i>
    <i r="3">
      <x v="1"/>
    </i>
    <i r="3">
      <x v="4"/>
    </i>
    <i r="3">
      <x v="3"/>
    </i>
    <i r="3">
      <x/>
    </i>
    <i r="3">
      <x v="2"/>
    </i>
    <i r="2">
      <x v="1"/>
    </i>
    <i r="3">
      <x/>
    </i>
    <i r="3">
      <x v="3"/>
    </i>
    <i r="3">
      <x v="1"/>
    </i>
    <i r="3">
      <x v="2"/>
    </i>
    <i r="3">
      <x v="9"/>
    </i>
    <i r="3">
      <x v="5"/>
    </i>
    <i r="3">
      <x v="8"/>
    </i>
    <i r="3">
      <x v="7"/>
    </i>
    <i r="3">
      <x v="6"/>
    </i>
    <i r="1">
      <x v="1"/>
    </i>
    <i r="2">
      <x/>
    </i>
    <i r="3">
      <x v="10"/>
    </i>
    <i r="3">
      <x v="12"/>
    </i>
    <i r="3">
      <x v="11"/>
    </i>
    <i r="2">
      <x v="1"/>
    </i>
    <i r="3">
      <x v="13"/>
    </i>
    <i r="3">
      <x v="18"/>
    </i>
    <i r="3">
      <x v="14"/>
    </i>
    <i r="3">
      <x v="15"/>
    </i>
    <i r="3">
      <x v="10"/>
    </i>
    <i r="3">
      <x v="12"/>
    </i>
    <i r="3">
      <x v="17"/>
    </i>
    <i r="3">
      <x v="11"/>
    </i>
    <i r="3">
      <x v="16"/>
    </i>
    <i r="1">
      <x v="2"/>
    </i>
    <i r="2">
      <x v="1"/>
    </i>
    <i r="3">
      <x v="24"/>
    </i>
    <i r="3">
      <x v="28"/>
    </i>
    <i r="3">
      <x v="27"/>
    </i>
    <i r="3">
      <x v="31"/>
    </i>
    <i r="3">
      <x v="20"/>
    </i>
    <i r="3">
      <x v="26"/>
    </i>
    <i r="3">
      <x v="22"/>
    </i>
    <i r="3">
      <x v="21"/>
    </i>
    <i r="3">
      <x v="25"/>
    </i>
    <i r="3">
      <x v="19"/>
    </i>
    <i r="3">
      <x v="30"/>
    </i>
    <i r="3">
      <x v="23"/>
    </i>
    <i r="3">
      <x v="29"/>
    </i>
    <i r="1">
      <x v="3"/>
    </i>
    <i r="2">
      <x/>
    </i>
    <i r="3">
      <x v="33"/>
    </i>
    <i r="3">
      <x v="34"/>
    </i>
    <i r="3">
      <x v="32"/>
    </i>
    <i r="2">
      <x v="1"/>
    </i>
    <i r="3">
      <x v="36"/>
    </i>
    <i r="3">
      <x v="32"/>
    </i>
    <i r="3">
      <x v="40"/>
    </i>
    <i r="3">
      <x v="34"/>
    </i>
    <i r="3">
      <x v="37"/>
    </i>
    <i r="3">
      <x v="39"/>
    </i>
    <i r="3">
      <x v="35"/>
    </i>
    <i r="3">
      <x v="41"/>
    </i>
    <i r="3">
      <x v="38"/>
    </i>
    <i r="1">
      <x v="4"/>
    </i>
    <i r="2">
      <x/>
    </i>
    <i r="3">
      <x v="43"/>
    </i>
    <i r="3">
      <x v="42"/>
    </i>
    <i r="2">
      <x v="1"/>
    </i>
    <i r="3">
      <x v="43"/>
    </i>
    <i r="3">
      <x v="42"/>
    </i>
    <i r="3">
      <x v="44"/>
    </i>
    <i>
      <x v="1"/>
    </i>
    <i r="1">
      <x v="5"/>
    </i>
    <i r="2">
      <x v="1"/>
    </i>
    <i r="3">
      <x v="45"/>
    </i>
    <i r="1">
      <x v="6"/>
    </i>
    <i r="2">
      <x v="1"/>
    </i>
    <i r="3">
      <x v="53"/>
    </i>
    <i r="3">
      <x v="46"/>
    </i>
    <i r="3">
      <x v="51"/>
    </i>
    <i r="3">
      <x v="52"/>
    </i>
    <i r="3">
      <x v="49"/>
    </i>
    <i r="3">
      <x v="48"/>
    </i>
    <i r="3">
      <x v="50"/>
    </i>
    <i r="3">
      <x v="54"/>
    </i>
    <i r="3">
      <x v="47"/>
    </i>
    <i>
      <x v="2"/>
    </i>
    <i r="1">
      <x v="7"/>
    </i>
    <i r="2">
      <x v="1"/>
    </i>
    <i r="3">
      <x v="55"/>
    </i>
    <i r="1">
      <x v="8"/>
    </i>
    <i r="2">
      <x v="1"/>
    </i>
    <i r="3">
      <x v="56"/>
    </i>
    <i r="1">
      <x v="9"/>
    </i>
    <i r="2">
      <x v="1"/>
    </i>
    <i r="3">
      <x v="57"/>
    </i>
    <i r="1">
      <x v="10"/>
    </i>
    <i r="2">
      <x v="1"/>
    </i>
    <i r="3">
      <x v="58"/>
    </i>
    <i r="1">
      <x v="11"/>
    </i>
    <i r="2">
      <x v="1"/>
    </i>
    <i r="3">
      <x v="66"/>
    </i>
    <i r="3">
      <x v="70"/>
    </i>
    <i r="3">
      <x v="68"/>
    </i>
    <i r="3">
      <x v="60"/>
    </i>
    <i r="3">
      <x v="59"/>
    </i>
    <i r="3">
      <x v="61"/>
    </i>
    <i r="3">
      <x v="67"/>
    </i>
    <i r="3">
      <x v="62"/>
    </i>
    <i r="3">
      <x v="69"/>
    </i>
    <i r="3">
      <x v="63"/>
    </i>
    <i r="3">
      <x v="71"/>
    </i>
    <i r="3">
      <x v="64"/>
    </i>
    <i r="3">
      <x v="65"/>
    </i>
    <i r="4">
      <x v="1"/>
    </i>
    <i r="4">
      <x/>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pageFields count="2">
    <pageField fld="5" hier="179" name="[dim_date_01].[Year | Month].&amp;[2026 | 04]" cap="2026 | 04"/>
    <pageField fld="6" hier="201" name="[dim_date_03].[Year | Month].&amp;[2026 | 04]" cap="2026 | 04"/>
  </pageFields>
  <dataFields count="22">
    <dataField name=" 2" fld="10" subtotal="count" baseField="0" baseItem="0">
      <extLst>
        <ext xmlns:x14="http://schemas.microsoft.com/office/spreadsheetml/2009/9/main" uri="{E15A36E0-9728-4e99-A89B-3F7291B0FE68}">
          <x14:dataField sourceField="10" uniqueName="[__Xl2].[Measures].[ ]"/>
        </ext>
      </extLst>
    </dataField>
    <dataField fld="4" subtotal="count" baseField="0" baseItem="0"/>
    <dataField fld="7" subtotal="count" baseField="0" baseItem="0"/>
    <dataField fld="8" subtotal="count" baseField="0" baseItem="0" numFmtId="168"/>
    <dataField fld="15" subtotal="count" baseField="0" baseItem="0"/>
    <dataField fld="25" subtotal="count" baseField="0" baseItem="0">
      <extLst>
        <ext xmlns:x14="http://schemas.microsoft.com/office/spreadsheetml/2009/9/main" uri="{E15A36E0-9728-4e99-A89B-3F7291B0FE68}">
          <x14:dataField sourceField="10"/>
        </ext>
      </extLst>
    </dataField>
    <dataField fld="9" subtotal="count" baseField="0" baseItem="0"/>
    <dataField fld="11" subtotal="count" baseField="0" baseItem="0"/>
    <dataField fld="24" subtotal="count" baseField="0" baseItem="0" numFmtId="168"/>
    <dataField name=" 3" fld="26" subtotal="count" baseField="0" baseItem="0">
      <extLst>
        <ext xmlns:x14="http://schemas.microsoft.com/office/spreadsheetml/2009/9/main" uri="{E15A36E0-9728-4e99-A89B-3F7291B0FE68}">
          <x14:dataField sourceField="10" uniqueName="[__Xl3].[Measures].[ ]"/>
        </ext>
      </extLst>
    </dataField>
    <dataField fld="12" subtotal="count" baseField="0" baseItem="0"/>
    <dataField fld="13" subtotal="count" baseField="0" baseItem="0"/>
    <dataField fld="14" subtotal="count" baseField="0" baseItem="0"/>
    <dataField name=" 4" fld="27" subtotal="count" baseField="0" baseItem="0">
      <extLst>
        <ext xmlns:x14="http://schemas.microsoft.com/office/spreadsheetml/2009/9/main" uri="{E15A36E0-9728-4e99-A89B-3F7291B0FE68}">
          <x14:dataField sourceField="10" uniqueName="[__Xl4].[Measures].[ ]"/>
        </ext>
      </extLst>
    </dataField>
    <dataField fld="17" subtotal="count" baseField="0" baseItem="0"/>
    <dataField fld="18" subtotal="count" baseField="0" baseItem="0"/>
    <dataField fld="19" subtotal="count" baseField="0" baseItem="0"/>
    <dataField fld="20" subtotal="count" baseField="0" baseItem="0" numFmtId="169"/>
    <dataField name=" 5" fld="28" subtotal="count" baseField="0" baseItem="0">
      <extLst>
        <ext xmlns:x14="http://schemas.microsoft.com/office/spreadsheetml/2009/9/main" uri="{E15A36E0-9728-4e99-A89B-3F7291B0FE68}">
          <x14:dataField sourceField="10" uniqueName="[__Xl5].[Measures].[ ]"/>
        </ext>
      </extLst>
    </dataField>
    <dataField fld="21" subtotal="count" baseField="0" baseItem="0"/>
    <dataField fld="22" subtotal="count" baseField="0" baseItem="0"/>
    <dataField fld="23" subtotal="count" baseField="0" baseItem="0"/>
  </dataFields>
  <formats count="43">
    <format dxfId="178">
      <pivotArea outline="0" fieldPosition="0">
        <references count="1">
          <reference field="4294967294" count="1" selected="0">
            <x v="3"/>
          </reference>
        </references>
      </pivotArea>
    </format>
    <format dxfId="177">
      <pivotArea dataOnly="0" labelOnly="1" outline="0" fieldPosition="0">
        <references count="1">
          <reference field="4294967294" count="3">
            <x v="1"/>
            <x v="2"/>
            <x v="3"/>
          </reference>
        </references>
      </pivotArea>
    </format>
    <format dxfId="176">
      <pivotArea dataOnly="0" fieldPosition="0">
        <references count="1">
          <reference field="2" count="5">
            <x v="0"/>
            <x v="1"/>
            <x v="2"/>
            <x v="3"/>
            <x v="4"/>
          </reference>
        </references>
      </pivotArea>
    </format>
    <format dxfId="175">
      <pivotArea dataOnly="0" fieldPosition="0">
        <references count="1">
          <reference field="2" count="1">
            <x v="6"/>
          </reference>
        </references>
      </pivotArea>
    </format>
    <format dxfId="174">
      <pivotArea dataOnly="0" fieldPosition="0">
        <references count="1">
          <reference field="2" count="5">
            <x v="7"/>
            <x v="8"/>
            <x v="9"/>
            <x v="10"/>
            <x v="11"/>
          </reference>
        </references>
      </pivotArea>
    </format>
    <format dxfId="173">
      <pivotArea dataOnly="0" outline="0" fieldPosition="0">
        <references count="1">
          <reference field="4294967294" count="1">
            <x v="5"/>
          </reference>
        </references>
      </pivotArea>
    </format>
    <format dxfId="172">
      <pivotArea dataOnly="0" outline="0" fieldPosition="0">
        <references count="1">
          <reference field="4294967294" count="1">
            <x v="5"/>
          </reference>
        </references>
      </pivotArea>
    </format>
    <format dxfId="171">
      <pivotArea dataOnly="0" labelOnly="1" outline="0" fieldPosition="0">
        <references count="1">
          <reference field="4294967294" count="2">
            <x v="6"/>
            <x v="7"/>
          </reference>
        </references>
      </pivotArea>
    </format>
    <format dxfId="170">
      <pivotArea dataOnly="0" fieldPosition="0">
        <references count="1">
          <reference field="2" count="1">
            <x v="5"/>
          </reference>
        </references>
      </pivotArea>
    </format>
    <format dxfId="169">
      <pivotArea dataOnly="0" outline="0" fieldPosition="0">
        <references count="1">
          <reference field="4294967294" count="1">
            <x v="0"/>
          </reference>
        </references>
      </pivotArea>
    </format>
    <format dxfId="168">
      <pivotArea dataOnly="0" outline="0" fieldPosition="0">
        <references count="1">
          <reference field="4294967294" count="1">
            <x v="0"/>
          </reference>
        </references>
      </pivotArea>
    </format>
    <format dxfId="167">
      <pivotArea dataOnly="0" outline="0" fieldPosition="0">
        <references count="1">
          <reference field="4294967294" count="1">
            <x v="9"/>
          </reference>
        </references>
      </pivotArea>
    </format>
    <format dxfId="166">
      <pivotArea dataOnly="0" outline="0" fieldPosition="0">
        <references count="1">
          <reference field="4294967294" count="1">
            <x v="9"/>
          </reference>
        </references>
      </pivotArea>
    </format>
    <format dxfId="165">
      <pivotArea field="0" type="button" dataOnly="0" labelOnly="1" outline="0" axis="axisRow" fieldPosition="2"/>
    </format>
    <format dxfId="164">
      <pivotArea field="3" type="button" dataOnly="0" labelOnly="1" outline="0" axis="axisRow" fieldPosition="0"/>
    </format>
    <format dxfId="163">
      <pivotArea field="2" type="button" dataOnly="0" labelOnly="1" outline="0" axis="axisRow" fieldPosition="1"/>
    </format>
    <format dxfId="162">
      <pivotArea field="1" type="button" dataOnly="0" labelOnly="1" outline="0" axis="axisRow" fieldPosition="4"/>
    </format>
    <format dxfId="161">
      <pivotArea dataOnly="0" labelOnly="1" outline="0" fieldPosition="0">
        <references count="1">
          <reference field="4294967294" count="11">
            <x v="0"/>
            <x v="1"/>
            <x v="2"/>
            <x v="3"/>
            <x v="5"/>
            <x v="6"/>
            <x v="7"/>
            <x v="9"/>
            <x v="10"/>
            <x v="11"/>
            <x v="12"/>
          </reference>
        </references>
      </pivotArea>
    </format>
    <format dxfId="160">
      <pivotArea field="0" type="button" dataOnly="0" labelOnly="1" outline="0" axis="axisRow" fieldPosition="2"/>
    </format>
    <format dxfId="159">
      <pivotArea field="3" type="button" dataOnly="0" labelOnly="1" outline="0" axis="axisRow" fieldPosition="0"/>
    </format>
    <format dxfId="158">
      <pivotArea field="2" type="button" dataOnly="0" labelOnly="1" outline="0" axis="axisRow" fieldPosition="1"/>
    </format>
    <format dxfId="157">
      <pivotArea field="1" type="button" dataOnly="0" labelOnly="1" outline="0" axis="axisRow" fieldPosition="4"/>
    </format>
    <format dxfId="156">
      <pivotArea dataOnly="0" labelOnly="1" outline="0" fieldPosition="0">
        <references count="1">
          <reference field="4294967294" count="11">
            <x v="0"/>
            <x v="1"/>
            <x v="2"/>
            <x v="3"/>
            <x v="5"/>
            <x v="6"/>
            <x v="7"/>
            <x v="9"/>
            <x v="10"/>
            <x v="11"/>
            <x v="12"/>
          </reference>
        </references>
      </pivotArea>
    </format>
    <format dxfId="155">
      <pivotArea dataOnly="0" labelOnly="1" outline="0" fieldPosition="0">
        <references count="1">
          <reference field="4294967294" count="1">
            <x v="4"/>
          </reference>
        </references>
      </pivotArea>
    </format>
    <format dxfId="154">
      <pivotArea field="16" type="button" dataOnly="0" labelOnly="1" outline="0" axis="axisRow" fieldPosition="3"/>
    </format>
    <format dxfId="153">
      <pivotArea outline="0" fieldPosition="0">
        <references count="1">
          <reference field="4294967294" count="2" selected="0">
            <x v="6"/>
            <x v="7"/>
          </reference>
        </references>
      </pivotArea>
    </format>
    <format dxfId="152">
      <pivotArea dataOnly="0" labelOnly="1" outline="0" fieldPosition="0">
        <references count="1">
          <reference field="4294967294" count="2">
            <x v="6"/>
            <x v="7"/>
          </reference>
        </references>
      </pivotArea>
    </format>
    <format dxfId="151">
      <pivotArea dataOnly="0" outline="0" fieldPosition="0">
        <references count="1">
          <reference field="4294967294" count="1">
            <x v="13"/>
          </reference>
        </references>
      </pivotArea>
    </format>
    <format dxfId="150">
      <pivotArea dataOnly="0" outline="0" fieldPosition="0">
        <references count="1">
          <reference field="4294967294" count="1">
            <x v="13"/>
          </reference>
        </references>
      </pivotArea>
    </format>
    <format dxfId="149">
      <pivotArea dataOnly="0" labelOnly="1" outline="0" fieldPosition="0">
        <references count="1">
          <reference field="4294967294" count="4">
            <x v="14"/>
            <x v="15"/>
            <x v="16"/>
            <x v="17"/>
          </reference>
        </references>
      </pivotArea>
    </format>
    <format dxfId="148">
      <pivotArea outline="0" fieldPosition="0">
        <references count="1">
          <reference field="4294967294" count="1" selected="0">
            <x v="17"/>
          </reference>
        </references>
      </pivotArea>
    </format>
    <format dxfId="147">
      <pivotArea outline="0" fieldPosition="0">
        <references count="1">
          <reference field="4294967294" count="1" selected="0">
            <x v="18"/>
          </reference>
        </references>
      </pivotArea>
    </format>
    <format dxfId="146">
      <pivotArea dataOnly="0" labelOnly="1" outline="0" fieldPosition="0">
        <references count="1">
          <reference field="4294967294" count="1">
            <x v="18"/>
          </reference>
        </references>
      </pivotArea>
    </format>
    <format dxfId="145">
      <pivotArea outline="0" fieldPosition="0">
        <references count="1">
          <reference field="4294967294" count="1" selected="0">
            <x v="18"/>
          </reference>
        </references>
      </pivotArea>
    </format>
    <format dxfId="144">
      <pivotArea dataOnly="0" labelOnly="1" outline="0" fieldPosition="0">
        <references count="1">
          <reference field="4294967294" count="1">
            <x v="18"/>
          </reference>
        </references>
      </pivotArea>
    </format>
    <format dxfId="143">
      <pivotArea dataOnly="0" labelOnly="1" outline="0" fieldPosition="0">
        <references count="1">
          <reference field="4294967294" count="3">
            <x v="19"/>
            <x v="20"/>
            <x v="21"/>
          </reference>
        </references>
      </pivotArea>
    </format>
    <format dxfId="142">
      <pivotArea dataOnly="0" outline="0" fieldPosition="0">
        <references count="1">
          <reference field="4294967294" count="1">
            <x v="7"/>
          </reference>
        </references>
      </pivotArea>
    </format>
    <format dxfId="141">
      <pivotArea outline="0" fieldPosition="0">
        <references count="1">
          <reference field="4294967294" count="3" selected="0">
            <x v="6"/>
            <x v="7"/>
            <x v="8"/>
          </reference>
        </references>
      </pivotArea>
    </format>
    <format dxfId="140">
      <pivotArea dataOnly="0" labelOnly="1" outline="0" fieldPosition="0">
        <references count="1">
          <reference field="4294967294" count="3">
            <x v="6"/>
            <x v="7"/>
            <x v="8"/>
          </reference>
        </references>
      </pivotArea>
    </format>
    <format dxfId="139">
      <pivotArea dataOnly="0" labelOnly="1" outline="0" fieldPosition="0">
        <references count="1">
          <reference field="4294967294" count="1">
            <x v="8"/>
          </reference>
        </references>
      </pivotArea>
    </format>
    <format dxfId="138">
      <pivotArea dataOnly="0" labelOnly="1" outline="0" fieldPosition="0">
        <references count="1">
          <reference field="4294967294" count="1">
            <x v="8"/>
          </reference>
        </references>
      </pivotArea>
    </format>
    <format dxfId="137">
      <pivotArea dataOnly="0" labelOnly="1" outline="0" fieldPosition="0">
        <references count="1">
          <reference field="4294967294" count="1">
            <x v="8"/>
          </reference>
        </references>
      </pivotArea>
    </format>
    <format dxfId="136">
      <pivotArea outline="0" fieldPosition="0">
        <references count="1">
          <reference field="4294967294" count="1" selected="0">
            <x v="8"/>
          </reference>
        </references>
      </pivotArea>
    </format>
  </formats>
  <conditionalFormats count="3">
    <conditionalFormat priority="1">
      <pivotAreas count="1">
        <pivotArea type="data" outline="0" collapsedLevelsAreSubtotals="1" fieldPosition="0">
          <references count="1">
            <reference field="4294967294" count="1" selected="0">
              <x v="8"/>
            </reference>
          </references>
        </pivotArea>
      </pivotAreas>
    </conditionalFormat>
    <conditionalFormat priority="2">
      <pivotAreas count="1">
        <pivotArea type="data" outline="0" collapsedLevelsAreSubtotals="1" fieldPosition="0">
          <references count="1">
            <reference field="4294967294" count="1" selected="0">
              <x v="12"/>
            </reference>
          </references>
        </pivotArea>
      </pivotAreas>
    </conditionalFormat>
    <conditionalFormat priority="3">
      <pivotAreas count="1">
        <pivotArea type="data" outline="0" collapsedLevelsAreSubtotals="1" fieldPosition="0">
          <references count="1">
            <reference field="4294967294" count="1" selected="0">
              <x v="3"/>
            </reference>
          </references>
        </pivotArea>
      </pivotAreas>
    </conditionalFormat>
  </conditionalFormats>
  <pivotHierarchies count="7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5">
    <rowHierarchyUsage hierarchyUsage="211"/>
    <rowHierarchyUsage hierarchyUsage="209"/>
    <rowHierarchyUsage hierarchyUsage="229"/>
    <rowHierarchyUsage hierarchyUsage="216"/>
    <rowHierarchyUsage hierarchyUsage="15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xk_nđ]"/>
        <x15:activeTabTopLevelEntity name="[dim_date]"/>
        <x15:activeTabTopLevelEntity name="[dim_customer]"/>
        <x15:activeTabTopLevelEntity name="[dim_nhom_sp]"/>
        <x15:activeTabTopLevelEntity name="[dim_date_01]"/>
        <x15:activeTabTopLevelEntity name="[dim_date_03]"/>
        <x15:activeTabTopLevelEntity name="[dim_date_02]"/>
        <x15:activeTabTopLevelEntity name="[dim_SKU]"/>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E214A1-47F1-45A6-9E84-91420B8CF315}" name="PivotTable2" cacheId="353" dataPosition="0" applyNumberFormats="0" applyBorderFormats="0" applyFontFormats="0" applyPatternFormats="0" applyAlignmentFormats="0" applyWidthHeightFormats="1" dataCaption="Values" tag="4144ecea-fb95-4095-8feb-ede5e1b43ba7" updatedVersion="8" minRefreshableVersion="3" useAutoFormatting="1" itemPrintTitles="1" createdVersion="8" indent="0" compact="0" outline="1" outlineData="1" compactData="0" multipleFieldFilters="0">
  <location ref="A3:BF45" firstHeaderRow="1" firstDataRow="3" firstDataCol="6" rowPageCount="1" colPageCount="1"/>
  <pivotFields count="12">
    <pivotField dataField="1" compact="0" showAll="0" defaultSubtotal="0"/>
    <pivotField axis="axisPage" compact="0" allDrilled="1" showAll="0" dataSourceSort="1" defaultAttributeDrillState="1">
      <items count="1">
        <item t="default"/>
      </items>
    </pivotField>
    <pivotField axis="axisCol" compact="0" allDrilled="1" showAll="0" dataSourceSort="1" defaultAttributeDrillState="1">
      <items count="13">
        <item x="0"/>
        <item x="1"/>
        <item x="2"/>
        <item x="3"/>
        <item x="4"/>
        <item x="5"/>
        <item x="6"/>
        <item x="7"/>
        <item x="8"/>
        <item x="9"/>
        <item x="10"/>
        <item x="11"/>
        <item t="default"/>
      </items>
    </pivotField>
    <pivotField axis="axisRow" compact="0" allDrilled="1" showAll="0" dataSourceSort="1" defaultAttributeDrillState="1">
      <items count="2">
        <item x="0"/>
        <item t="default"/>
      </items>
    </pivotField>
    <pivotField axis="axisRow" compact="0" allDrilled="1" showAll="0" dataSourceSort="1" defaultAttributeDrillState="1">
      <items count="4">
        <item x="0"/>
        <item x="1"/>
        <item x="2"/>
        <item t="default"/>
      </items>
    </pivotField>
    <pivotField axis="axisRow" compact="0" allDrilled="1" showAll="0" dataSourceSort="1">
      <items count="7">
        <item x="0"/>
        <item x="1" e="0"/>
        <item x="2" e="0"/>
        <item x="3" e="0"/>
        <item x="4" e="0"/>
        <item x="5" e="0"/>
        <item t="default"/>
      </items>
    </pivotField>
    <pivotField axis="axisRow" compact="0" allDrilled="1" showAll="0" dataSourceSort="1" defaultAttributeDrillState="1">
      <items count="3">
        <item x="0"/>
        <item x="1"/>
        <item t="default"/>
      </items>
    </pivotField>
    <pivotField axis="axisRow" compact="0" allDrilled="1" showAll="0">
      <items count="24">
        <item x="0" e="0"/>
        <item x="1" e="0"/>
        <item x="2" e="0"/>
        <item x="3"/>
        <item x="4"/>
        <item x="5" e="0"/>
        <item x="6" e="0"/>
        <item x="7" e="0"/>
        <item x="8" e="0"/>
        <item x="9" e="0"/>
        <item x="10" e="0"/>
        <item x="11" e="0"/>
        <item x="12" e="0"/>
        <item x="13" e="0"/>
        <item x="14" e="0"/>
        <item x="15" e="0"/>
        <item x="16" e="0"/>
        <item x="17" e="0"/>
        <item x="18" e="0"/>
        <item x="19" e="0"/>
        <item x="20" e="0"/>
        <item x="21" e="0"/>
        <item x="22"/>
        <item t="default"/>
      </items>
    </pivotField>
    <pivotField axis="axisRow" compact="0" allDrilled="1" showAll="0" sortType="descending" defaultAttributeDrillState="1">
      <items count="22">
        <item x="0"/>
        <item x="1"/>
        <item x="2"/>
        <item x="3"/>
        <item x="4"/>
        <item x="5"/>
        <item x="6"/>
        <item x="7"/>
        <item x="8"/>
        <item x="9"/>
        <item x="10"/>
        <item x="11"/>
        <item x="12"/>
        <item x="13"/>
        <item x="14"/>
        <item x="15"/>
        <item x="16"/>
        <item x="17"/>
        <item x="18"/>
        <item x="19"/>
        <item x="20"/>
        <item t="default"/>
      </items>
      <autoSortScope>
        <pivotArea dataOnly="0" outline="0" fieldPosition="0">
          <references count="1">
            <reference field="4294967294" count="1" selected="0">
              <x v="1"/>
            </reference>
          </references>
        </pivotArea>
      </autoSortScope>
    </pivotField>
    <pivotField dataField="1" compact="0" showAll="0"/>
    <pivotField dataField="1" compact="0" showAll="0"/>
    <pivotField dataField="1" compact="0" showAll="0"/>
  </pivotFields>
  <rowFields count="6">
    <field x="3"/>
    <field x="4"/>
    <field x="5"/>
    <field x="6"/>
    <field x="7"/>
    <field x="8"/>
  </rowFields>
  <rowItems count="40">
    <i>
      <x/>
    </i>
    <i r="1">
      <x/>
    </i>
    <i r="2">
      <x/>
    </i>
    <i r="3">
      <x/>
    </i>
    <i r="4">
      <x/>
    </i>
    <i r="4">
      <x v="1"/>
    </i>
    <i r="4">
      <x v="2"/>
    </i>
    <i r="4">
      <x v="3"/>
    </i>
    <i r="5">
      <x v="10"/>
    </i>
    <i r="5">
      <x v="9"/>
    </i>
    <i r="5">
      <x v="15"/>
    </i>
    <i r="5">
      <x v="3"/>
    </i>
    <i r="5">
      <x v="14"/>
    </i>
    <i r="5">
      <x v="4"/>
    </i>
    <i r="5">
      <x v="6"/>
    </i>
    <i r="5">
      <x v="5"/>
    </i>
    <i r="5">
      <x v="11"/>
    </i>
    <i r="5">
      <x v="12"/>
    </i>
    <i r="5">
      <x v="13"/>
    </i>
    <i r="5">
      <x/>
    </i>
    <i r="5">
      <x v="8"/>
    </i>
    <i r="5">
      <x v="7"/>
    </i>
    <i r="5">
      <x v="2"/>
    </i>
    <i r="5">
      <x v="1"/>
    </i>
    <i r="4">
      <x v="4"/>
    </i>
    <i r="5">
      <x v="18"/>
    </i>
    <i r="5">
      <x v="19"/>
    </i>
    <i r="5">
      <x v="17"/>
    </i>
    <i r="5">
      <x v="12"/>
    </i>
    <i r="5">
      <x/>
    </i>
    <i r="5">
      <x v="16"/>
    </i>
    <i r="5">
      <x v="20"/>
    </i>
    <i r="2">
      <x v="1"/>
    </i>
    <i r="2">
      <x v="2"/>
    </i>
    <i r="2">
      <x v="3"/>
    </i>
    <i r="1">
      <x v="1"/>
    </i>
    <i r="2">
      <x v="4"/>
    </i>
    <i r="1">
      <x v="2"/>
    </i>
    <i r="2">
      <x v="5"/>
    </i>
    <i t="grand">
      <x/>
    </i>
  </rowItems>
  <colFields count="2">
    <field x="-2"/>
    <field x="2"/>
  </colFields>
  <colItems count="52">
    <i>
      <x/>
      <x/>
    </i>
    <i r="1">
      <x v="1"/>
    </i>
    <i r="1">
      <x v="2"/>
    </i>
    <i r="1">
      <x v="3"/>
    </i>
    <i r="1">
      <x v="4"/>
    </i>
    <i r="1">
      <x v="5"/>
    </i>
    <i r="1">
      <x v="6"/>
    </i>
    <i r="1">
      <x v="7"/>
    </i>
    <i r="1">
      <x v="8"/>
    </i>
    <i r="1">
      <x v="9"/>
    </i>
    <i r="1">
      <x v="10"/>
    </i>
    <i r="1">
      <x v="11"/>
    </i>
    <i i="1">
      <x v="1"/>
      <x/>
    </i>
    <i r="1" i="1">
      <x v="1"/>
    </i>
    <i r="1" i="1">
      <x v="2"/>
    </i>
    <i r="1" i="1">
      <x v="3"/>
    </i>
    <i r="1" i="1">
      <x v="4"/>
    </i>
    <i r="1" i="1">
      <x v="5"/>
    </i>
    <i r="1" i="1">
      <x v="6"/>
    </i>
    <i r="1" i="1">
      <x v="7"/>
    </i>
    <i r="1" i="1">
      <x v="8"/>
    </i>
    <i r="1" i="1">
      <x v="9"/>
    </i>
    <i r="1" i="1">
      <x v="10"/>
    </i>
    <i r="1" i="1">
      <x v="11"/>
    </i>
    <i i="2">
      <x v="2"/>
      <x/>
    </i>
    <i r="1" i="2">
      <x v="1"/>
    </i>
    <i r="1" i="2">
      <x v="2"/>
    </i>
    <i r="1" i="2">
      <x v="3"/>
    </i>
    <i r="1" i="2">
      <x v="4"/>
    </i>
    <i r="1" i="2">
      <x v="5"/>
    </i>
    <i r="1" i="2">
      <x v="6"/>
    </i>
    <i r="1" i="2">
      <x v="7"/>
    </i>
    <i r="1" i="2">
      <x v="8"/>
    </i>
    <i r="1" i="2">
      <x v="9"/>
    </i>
    <i r="1" i="2">
      <x v="10"/>
    </i>
    <i r="1" i="2">
      <x v="11"/>
    </i>
    <i i="3">
      <x v="3"/>
      <x/>
    </i>
    <i r="1" i="3">
      <x v="1"/>
    </i>
    <i r="1" i="3">
      <x v="2"/>
    </i>
    <i r="1" i="3">
      <x v="3"/>
    </i>
    <i r="1" i="3">
      <x v="4"/>
    </i>
    <i r="1" i="3">
      <x v="5"/>
    </i>
    <i r="1" i="3">
      <x v="6"/>
    </i>
    <i r="1" i="3">
      <x v="7"/>
    </i>
    <i r="1" i="3">
      <x v="8"/>
    </i>
    <i r="1" i="3">
      <x v="9"/>
    </i>
    <i r="1" i="3">
      <x v="10"/>
    </i>
    <i r="1" i="3">
      <x v="11"/>
    </i>
    <i t="grand">
      <x/>
    </i>
    <i t="grand" i="1">
      <x v="1"/>
    </i>
    <i t="grand" i="2">
      <x v="2"/>
    </i>
    <i t="grand" i="3">
      <x v="3"/>
    </i>
  </colItems>
  <pageFields count="1">
    <pageField fld="1" hier="160" name="[dim_date].[Year].&amp;[2026]" cap="2026"/>
  </pageFields>
  <dataFields count="4">
    <dataField fld="0" subtotal="count" baseField="0" baseItem="0"/>
    <dataField fld="9" subtotal="count" baseField="0" baseItem="0"/>
    <dataField fld="10" subtotal="count" baseField="0" baseItem="0"/>
    <dataField fld="11" subtotal="count" baseField="0" baseItem="0"/>
  </dataFields>
  <formats count="16">
    <format dxfId="135">
      <pivotArea dataOnly="0" fieldPosition="0">
        <references count="1">
          <reference field="7" count="5">
            <x v="0"/>
            <x v="1"/>
            <x v="2"/>
            <x v="3"/>
            <x v="4"/>
          </reference>
        </references>
      </pivotArea>
    </format>
    <format dxfId="134">
      <pivotArea dataOnly="0" fieldPosition="0">
        <references count="2">
          <reference field="6" count="1" selected="0">
            <x v="1"/>
          </reference>
          <reference field="7" count="8">
            <x v="5"/>
            <x v="6"/>
            <x v="7"/>
            <x v="8"/>
            <x v="9"/>
            <x v="10"/>
            <x v="11"/>
            <x v="12"/>
          </reference>
        </references>
      </pivotArea>
    </format>
    <format dxfId="133">
      <pivotArea dataOnly="0" fieldPosition="0">
        <references count="1">
          <reference field="7" count="5">
            <x v="13"/>
            <x v="14"/>
            <x v="15"/>
            <x v="16"/>
            <x v="17"/>
          </reference>
        </references>
      </pivotArea>
    </format>
    <format dxfId="132">
      <pivotArea dataOnly="0" fieldPosition="0">
        <references count="1">
          <reference field="7" count="1">
            <x v="18"/>
          </reference>
        </references>
      </pivotArea>
    </format>
    <format dxfId="131">
      <pivotArea dataOnly="0" fieldPosition="0">
        <references count="1">
          <reference field="7" count="1">
            <x v="19"/>
          </reference>
        </references>
      </pivotArea>
    </format>
    <format dxfId="130">
      <pivotArea dataOnly="0" fieldPosition="0">
        <references count="1">
          <reference field="7" count="2">
            <x v="20"/>
            <x v="21"/>
          </reference>
        </references>
      </pivotArea>
    </format>
    <format dxfId="129">
      <pivotArea dataOnly="0" fieldPosition="0">
        <references count="1">
          <reference field="7" count="1">
            <x v="22"/>
          </reference>
        </references>
      </pivotArea>
    </format>
    <format dxfId="128">
      <pivotArea dataOnly="0" labelOnly="1" fieldPosition="0">
        <references count="1">
          <reference field="5" count="0"/>
        </references>
      </pivotArea>
    </format>
    <format dxfId="127">
      <pivotArea dataOnly="0" fieldPosition="0">
        <references count="1">
          <reference field="5" count="4">
            <x v="0"/>
            <x v="1"/>
            <x v="2"/>
            <x v="3"/>
          </reference>
        </references>
      </pivotArea>
    </format>
    <format dxfId="126">
      <pivotArea dataOnly="0" fieldPosition="0">
        <references count="1">
          <reference field="5" count="1">
            <x v="4"/>
          </reference>
        </references>
      </pivotArea>
    </format>
    <format dxfId="125">
      <pivotArea dataOnly="0" fieldPosition="0">
        <references count="1">
          <reference field="5" count="1">
            <x v="5"/>
          </reference>
        </references>
      </pivotArea>
    </format>
    <format dxfId="124">
      <pivotArea fieldPosition="0">
        <references count="1">
          <reference field="3" count="0"/>
        </references>
      </pivotArea>
    </format>
    <format dxfId="123">
      <pivotArea dataOnly="0" labelOnly="1" outline="0" fieldPosition="0">
        <references count="1">
          <reference field="3" count="0"/>
        </references>
      </pivotArea>
    </format>
    <format dxfId="122">
      <pivotArea dataOnly="0" fieldPosition="0">
        <references count="1">
          <reference field="4" count="1">
            <x v="0"/>
          </reference>
        </references>
      </pivotArea>
    </format>
    <format dxfId="121">
      <pivotArea dataOnly="0" fieldPosition="0">
        <references count="1">
          <reference field="4" count="1">
            <x v="1"/>
          </reference>
        </references>
      </pivotArea>
    </format>
    <format dxfId="120">
      <pivotArea dataOnly="0" fieldPosition="0">
        <references count="1">
          <reference field="4" count="1">
            <x v="2"/>
          </reference>
        </references>
      </pivotArea>
    </format>
  </format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6">
    <rowHierarchyUsage hierarchyUsage="155"/>
    <rowHierarchyUsage hierarchyUsage="211"/>
    <rowHierarchyUsage hierarchyUsage="209"/>
    <rowHierarchyUsage hierarchyUsage="210"/>
    <rowHierarchyUsage hierarchyUsage="216"/>
    <rowHierarchyUsage hierarchyUsage="157"/>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customer]"/>
        <x15:activeTabTopLevelEntity name="[dim_nhom_sp]"/>
        <x15:activeTabTopLevelEntity name="[dim_SKU]"/>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20C790-8B12-49B3-B81C-974D5CADB089}" name="PivotTable3" cacheId="398" dataPosition="0" applyNumberFormats="0" applyBorderFormats="0" applyFontFormats="0" applyPatternFormats="0" applyAlignmentFormats="0" applyWidthHeightFormats="1" dataCaption="Values" tag="cd4f2ab0-1854-41e7-b8ec-b32cb3e51791" updatedVersion="8" minRefreshableVersion="3" subtotalHiddenItems="1" itemPrintTitles="1" createdVersion="8" indent="0" compact="0" outline="1" outlineData="1" compactData="0" multipleFieldFilters="0">
  <location ref="A2:AT80" firstHeaderRow="1" firstDataRow="3" firstDataCol="6"/>
  <pivotFields count="29">
    <pivotField axis="axisRow" compact="0" allDrilled="1" showAll="0" dataSourceSort="1" defaultAttributeDrillState="1">
      <items count="3">
        <item x="0"/>
        <item x="1"/>
        <item t="default"/>
      </items>
    </pivotField>
    <pivotField axis="axisRow" compact="0" allDrilled="1" showAll="0" dataSourceSort="1" defaultAttributeDrillState="1">
      <items count="4">
        <item x="0"/>
        <item x="1"/>
        <item x="2"/>
        <item t="default"/>
      </items>
    </pivotField>
    <pivotField axis="axisRow" compact="0" allDrilled="1" showAll="0" dataSourceSort="1" defaultAttributeDrillState="1">
      <items count="9">
        <item x="0"/>
        <item x="1"/>
        <item x="2"/>
        <item x="3"/>
        <item x="4"/>
        <item x="5"/>
        <item x="6"/>
        <item x="7"/>
        <item t="default"/>
      </items>
    </pivotField>
    <pivotField axis="axisRow" compact="0" allDrilled="1" showAll="0" dataSourceSort="1" defaultAttributeDrillState="1">
      <items count="11">
        <item x="0"/>
        <item x="1"/>
        <item x="2"/>
        <item x="3"/>
        <item x="4"/>
        <item x="5"/>
        <item x="6"/>
        <item x="7"/>
        <item x="8"/>
        <item x="9"/>
        <item t="default"/>
      </items>
    </pivotField>
    <pivotField axis="axisRow" compact="0" allDrilled="1" showAll="0" sortType="descending">
      <items count="18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t="default"/>
      </items>
      <autoSortScope>
        <pivotArea dataOnly="0" outline="0" fieldPosition="0">
          <references count="1">
            <reference field="4294967294" count="1" selected="0">
              <x v="0"/>
            </reference>
          </references>
        </pivotArea>
      </autoSortScope>
    </pivotField>
    <pivotField dataField="1" compact="0" showAll="0" defaultSubtotal="0"/>
    <pivotField axis="axisCol" compact="0" allDrilled="1" subtotalTop="0" showAll="0" dataSourceSort="1" defaultSubtotal="0" defaultAttributeDrillState="1">
      <items count="1">
        <item x="0"/>
      </items>
    </pivotField>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axis="axisRow" compact="0"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compact="0" subtotalTop="0" showAll="0" defaultSubtotal="0"/>
    <pivotField dataField="1" compact="0" subtotalTop="0" showAll="0" defaultSubtotal="0"/>
    <pivotField compact="0" allDrilled="1" subtotalTop="0" showAll="0" dataSourceSort="1" defaultSubtotal="0" defaultAttributeDrillState="1"/>
    <pivotField compact="0" allDrilled="1" subtotalTop="0" showAll="0" dataSourceSort="1" defaultSubtotal="0" defaultAttributeDrillState="1"/>
  </pivotFields>
  <rowFields count="6">
    <field x="0"/>
    <field x="1"/>
    <field x="2"/>
    <field x="3"/>
    <field x="4"/>
    <field x="24"/>
  </rowFields>
  <rowItems count="76">
    <i>
      <x/>
    </i>
    <i r="1">
      <x/>
    </i>
    <i r="2">
      <x/>
    </i>
    <i r="3">
      <x/>
    </i>
    <i r="4">
      <x/>
    </i>
    <i r="2">
      <x v="1"/>
    </i>
    <i r="3">
      <x v="1"/>
    </i>
    <i r="4">
      <x v="1"/>
    </i>
    <i r="2">
      <x v="2"/>
    </i>
    <i r="3">
      <x v="2"/>
    </i>
    <i r="4">
      <x v="3"/>
    </i>
    <i r="4">
      <x v="2"/>
    </i>
    <i>
      <x v="1"/>
    </i>
    <i r="1">
      <x/>
    </i>
    <i r="2">
      <x/>
    </i>
    <i r="3">
      <x/>
    </i>
    <i r="4">
      <x v="6"/>
    </i>
    <i r="4">
      <x v="5"/>
    </i>
    <i r="4">
      <x v="7"/>
    </i>
    <i r="4">
      <x v="9"/>
    </i>
    <i r="4">
      <x v="4"/>
    </i>
    <i r="4">
      <x v="8"/>
    </i>
    <i r="4">
      <x/>
    </i>
    <i r="3">
      <x v="3"/>
    </i>
    <i r="4">
      <x v="10"/>
    </i>
    <i r="2">
      <x v="1"/>
    </i>
    <i r="3">
      <x v="1"/>
    </i>
    <i r="4">
      <x v="11"/>
    </i>
    <i r="4">
      <x v="12"/>
    </i>
    <i r="4">
      <x v="15"/>
    </i>
    <i r="4">
      <x v="13"/>
    </i>
    <i r="4">
      <x v="14"/>
    </i>
    <i r="4">
      <x v="16"/>
    </i>
    <i r="2">
      <x v="3"/>
    </i>
    <i r="3">
      <x v="4"/>
    </i>
    <i r="4">
      <x v="20"/>
    </i>
    <i r="4">
      <x v="21"/>
    </i>
    <i r="4">
      <x v="22"/>
    </i>
    <i r="4">
      <x v="17"/>
    </i>
    <i r="4">
      <x v="19"/>
    </i>
    <i r="4">
      <x v="18"/>
    </i>
    <i r="3">
      <x v="5"/>
    </i>
    <i r="4">
      <x v="24"/>
    </i>
    <i r="4">
      <x v="25"/>
    </i>
    <i r="4">
      <x v="23"/>
    </i>
    <i r="2">
      <x v="2"/>
    </i>
    <i r="3">
      <x v="2"/>
    </i>
    <i r="4">
      <x v="27"/>
    </i>
    <i r="4">
      <x v="28"/>
    </i>
    <i r="4">
      <x v="3"/>
    </i>
    <i r="4">
      <x v="26"/>
    </i>
    <i r="4">
      <x v="29"/>
    </i>
    <i r="2">
      <x v="4"/>
    </i>
    <i r="3">
      <x v="6"/>
    </i>
    <i r="4">
      <x v="30"/>
    </i>
    <i r="1">
      <x v="1"/>
    </i>
    <i r="2">
      <x v="5"/>
    </i>
    <i r="3">
      <x v="7"/>
    </i>
    <i r="4">
      <x v="31"/>
    </i>
    <i r="2">
      <x v="6"/>
    </i>
    <i r="3">
      <x v="8"/>
    </i>
    <i r="4">
      <x v="38"/>
    </i>
    <i r="4">
      <x v="32"/>
    </i>
    <i r="4">
      <x v="36"/>
    </i>
    <i r="4">
      <x v="33"/>
    </i>
    <i r="4">
      <x v="34"/>
    </i>
    <i r="4">
      <x v="35"/>
    </i>
    <i r="4">
      <x v="37"/>
    </i>
    <i r="4">
      <x v="39"/>
    </i>
    <i r="1">
      <x v="2"/>
    </i>
    <i r="2">
      <x v="7"/>
    </i>
    <i r="3">
      <x v="9"/>
    </i>
    <i r="4">
      <x v="40"/>
    </i>
    <i r="4">
      <x v="42"/>
    </i>
    <i r="4">
      <x v="41"/>
    </i>
    <i t="grand">
      <x/>
    </i>
  </rowItems>
  <colFields count="2">
    <field x="-2"/>
    <field x="6"/>
  </colFields>
  <colItems count="40">
    <i>
      <x/>
      <x/>
    </i>
    <i i="1">
      <x v="1"/>
      <x/>
    </i>
    <i i="2">
      <x v="2"/>
      <x/>
    </i>
    <i i="3">
      <x v="3"/>
      <x/>
    </i>
    <i i="4">
      <x v="4"/>
      <x/>
    </i>
    <i i="5">
      <x v="5"/>
      <x/>
    </i>
    <i i="6">
      <x v="6"/>
      <x/>
    </i>
    <i i="7">
      <x v="7"/>
      <x/>
    </i>
    <i i="8">
      <x v="8"/>
      <x/>
    </i>
    <i i="9">
      <x v="9"/>
      <x/>
    </i>
    <i i="10">
      <x v="10"/>
      <x/>
    </i>
    <i i="11">
      <x v="11"/>
      <x/>
    </i>
    <i i="12">
      <x v="12"/>
      <x/>
    </i>
    <i i="13">
      <x v="13"/>
      <x/>
    </i>
    <i i="14">
      <x v="14"/>
      <x/>
    </i>
    <i i="15">
      <x v="15"/>
      <x/>
    </i>
    <i i="16">
      <x v="16"/>
      <x/>
    </i>
    <i i="17">
      <x v="17"/>
      <x/>
    </i>
    <i i="18">
      <x v="18"/>
      <x/>
    </i>
    <i i="19">
      <x v="19"/>
      <x/>
    </i>
    <i t="grand">
      <x/>
    </i>
    <i t="grand" i="1">
      <x v="1"/>
    </i>
    <i t="grand" i="2">
      <x v="2"/>
    </i>
    <i t="grand" i="3">
      <x v="3"/>
    </i>
    <i t="grand" i="4">
      <x v="4"/>
    </i>
    <i t="grand" i="5">
      <x v="5"/>
    </i>
    <i t="grand" i="6">
      <x v="6"/>
    </i>
    <i t="grand" i="7">
      <x v="7"/>
    </i>
    <i t="grand" i="8">
      <x v="8"/>
    </i>
    <i t="grand" i="9">
      <x v="9"/>
    </i>
    <i t="grand" i="10">
      <x v="10"/>
    </i>
    <i t="grand" i="11">
      <x v="11"/>
    </i>
    <i t="grand" i="12">
      <x v="12"/>
    </i>
    <i t="grand" i="13">
      <x v="13"/>
    </i>
    <i t="grand" i="14">
      <x v="14"/>
    </i>
    <i t="grand" i="15">
      <x v="15"/>
    </i>
    <i t="grand" i="16">
      <x v="16"/>
    </i>
    <i t="grand" i="17">
      <x v="17"/>
    </i>
    <i t="grand" i="18">
      <x v="18"/>
    </i>
    <i t="grand" i="19">
      <x v="19"/>
    </i>
  </colItems>
  <dataFields count="20">
    <dataField fld="5"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23" subtotal="count" baseField="0" baseItem="0"/>
    <dataField fld="19" subtotal="count" baseField="0" baseItem="0"/>
    <dataField fld="20" subtotal="count" baseField="0" baseItem="0"/>
    <dataField fld="21" subtotal="count" baseField="0" baseItem="0"/>
    <dataField fld="22" subtotal="count" baseField="0" baseItem="0"/>
    <dataField fld="26" subtotal="count" baseField="0" baseItem="0"/>
    <dataField fld="25" subtotal="count" baseField="0" baseItem="0"/>
  </dataFields>
  <formats count="98">
    <format dxfId="423">
      <pivotArea dataOnly="0" fieldPosition="0">
        <references count="1">
          <reference field="0" count="0"/>
        </references>
      </pivotArea>
    </format>
    <format dxfId="422">
      <pivotArea dataOnly="0" fieldPosition="0">
        <references count="2">
          <reference field="0" count="0" selected="0"/>
          <reference field="1" count="0"/>
        </references>
      </pivotArea>
    </format>
    <format dxfId="421">
      <pivotArea dataOnly="0" labelOnly="1" outline="0" fieldPosition="0">
        <references count="1">
          <reference field="4294967294" count="17">
            <x v="0"/>
            <x v="1"/>
            <x v="2"/>
            <x v="3"/>
            <x v="4"/>
            <x v="5"/>
            <x v="6"/>
            <x v="7"/>
            <x v="8"/>
            <x v="9"/>
            <x v="10"/>
            <x v="11"/>
            <x v="12"/>
            <x v="14"/>
            <x v="15"/>
            <x v="16"/>
            <x v="17"/>
          </reference>
        </references>
      </pivotArea>
    </format>
    <format dxfId="420">
      <pivotArea field="6" dataOnly="0" labelOnly="1" grandCol="1" outline="0" axis="axisCol" fieldPosition="1">
        <references count="1">
          <reference field="4294967294" count="1" selected="0">
            <x v="0"/>
          </reference>
        </references>
      </pivotArea>
    </format>
    <format dxfId="419">
      <pivotArea field="6" dataOnly="0" labelOnly="1" grandCol="1" outline="0" axis="axisCol" fieldPosition="1">
        <references count="1">
          <reference field="4294967294" count="1" selected="0">
            <x v="1"/>
          </reference>
        </references>
      </pivotArea>
    </format>
    <format dxfId="418">
      <pivotArea field="6" dataOnly="0" labelOnly="1" grandCol="1" outline="0" axis="axisCol" fieldPosition="1">
        <references count="1">
          <reference field="4294967294" count="1" selected="0">
            <x v="2"/>
          </reference>
        </references>
      </pivotArea>
    </format>
    <format dxfId="417">
      <pivotArea field="6" dataOnly="0" labelOnly="1" grandCol="1" outline="0" axis="axisCol" fieldPosition="1">
        <references count="1">
          <reference field="4294967294" count="1" selected="0">
            <x v="3"/>
          </reference>
        </references>
      </pivotArea>
    </format>
    <format dxfId="416">
      <pivotArea field="6" dataOnly="0" labelOnly="1" grandCol="1" outline="0" axis="axisCol" fieldPosition="1">
        <references count="1">
          <reference field="4294967294" count="1" selected="0">
            <x v="4"/>
          </reference>
        </references>
      </pivotArea>
    </format>
    <format dxfId="415">
      <pivotArea field="6" dataOnly="0" labelOnly="1" grandCol="1" outline="0" axis="axisCol" fieldPosition="1">
        <references count="1">
          <reference field="4294967294" count="1" selected="0">
            <x v="5"/>
          </reference>
        </references>
      </pivotArea>
    </format>
    <format dxfId="414">
      <pivotArea field="6" dataOnly="0" labelOnly="1" grandCol="1" outline="0" axis="axisCol" fieldPosition="1">
        <references count="1">
          <reference field="4294967294" count="1" selected="0">
            <x v="6"/>
          </reference>
        </references>
      </pivotArea>
    </format>
    <format dxfId="413">
      <pivotArea field="6" dataOnly="0" labelOnly="1" grandCol="1" outline="0" axis="axisCol" fieldPosition="1">
        <references count="1">
          <reference field="4294967294" count="1" selected="0">
            <x v="7"/>
          </reference>
        </references>
      </pivotArea>
    </format>
    <format dxfId="412">
      <pivotArea field="6" dataOnly="0" labelOnly="1" grandCol="1" outline="0" axis="axisCol" fieldPosition="1">
        <references count="1">
          <reference field="4294967294" count="1" selected="0">
            <x v="8"/>
          </reference>
        </references>
      </pivotArea>
    </format>
    <format dxfId="411">
      <pivotArea field="6" dataOnly="0" labelOnly="1" grandCol="1" outline="0" axis="axisCol" fieldPosition="1">
        <references count="1">
          <reference field="4294967294" count="1" selected="0">
            <x v="9"/>
          </reference>
        </references>
      </pivotArea>
    </format>
    <format dxfId="410">
      <pivotArea field="6" dataOnly="0" labelOnly="1" grandCol="1" outline="0" axis="axisCol" fieldPosition="1">
        <references count="1">
          <reference field="4294967294" count="1" selected="0">
            <x v="10"/>
          </reference>
        </references>
      </pivotArea>
    </format>
    <format dxfId="409">
      <pivotArea field="6" dataOnly="0" labelOnly="1" grandCol="1" outline="0" axis="axisCol" fieldPosition="1">
        <references count="1">
          <reference field="4294967294" count="1" selected="0">
            <x v="11"/>
          </reference>
        </references>
      </pivotArea>
    </format>
    <format dxfId="408">
      <pivotArea field="6" dataOnly="0" labelOnly="1" grandCol="1" outline="0" axis="axisCol" fieldPosition="1">
        <references count="1">
          <reference field="4294967294" count="1" selected="0">
            <x v="12"/>
          </reference>
        </references>
      </pivotArea>
    </format>
    <format dxfId="407">
      <pivotArea field="6" dataOnly="0" labelOnly="1" grandCol="1" outline="0" axis="axisCol" fieldPosition="1">
        <references count="1">
          <reference field="4294967294" count="1" selected="0">
            <x v="14"/>
          </reference>
        </references>
      </pivotArea>
    </format>
    <format dxfId="406">
      <pivotArea field="6" dataOnly="0" labelOnly="1" grandCol="1" outline="0" axis="axisCol" fieldPosition="1">
        <references count="1">
          <reference field="4294967294" count="1" selected="0">
            <x v="15"/>
          </reference>
        </references>
      </pivotArea>
    </format>
    <format dxfId="405">
      <pivotArea field="6" dataOnly="0" labelOnly="1" grandCol="1" outline="0" axis="axisCol" fieldPosition="1">
        <references count="1">
          <reference field="4294967294" count="1" selected="0">
            <x v="16"/>
          </reference>
        </references>
      </pivotArea>
    </format>
    <format dxfId="404">
      <pivotArea field="6" dataOnly="0" labelOnly="1" grandCol="1" outline="0" axis="axisCol" fieldPosition="1">
        <references count="1">
          <reference field="4294967294" count="1" selected="0">
            <x v="17"/>
          </reference>
        </references>
      </pivotArea>
    </format>
    <format dxfId="403">
      <pivotArea dataOnly="0" fieldPosition="0">
        <references count="1">
          <reference field="2" count="0"/>
        </references>
      </pivotArea>
    </format>
    <format dxfId="402">
      <pivotArea dataOnly="0" fieldPosition="0">
        <references count="1">
          <reference field="2" count="0"/>
        </references>
      </pivotArea>
    </format>
    <format dxfId="401">
      <pivotArea fieldPosition="0">
        <references count="8">
          <reference field="4294967294" count="1" selected="0">
            <x v="0"/>
          </reference>
          <reference field="0" count="0" selected="0"/>
          <reference field="1" count="1" selected="0">
            <x v="2"/>
          </reference>
          <reference field="2" count="1" selected="0">
            <x v="7"/>
          </reference>
          <reference field="3" count="1" selected="0">
            <x v="9"/>
          </reference>
          <reference field="4" count="1" selected="0">
            <x v="40"/>
          </reference>
          <reference field="6" count="0" selected="0"/>
          <reference field="24" count="7">
            <x v="1"/>
            <x v="5"/>
            <x v="7"/>
            <x v="9"/>
            <x v="10"/>
            <x v="13"/>
            <x v="16"/>
          </reference>
        </references>
      </pivotArea>
    </format>
    <format dxfId="400">
      <pivotArea fieldPosition="0">
        <references count="7">
          <reference field="4294967294" count="1" selected="0">
            <x v="0"/>
          </reference>
          <reference field="0" count="0" selected="0"/>
          <reference field="1" count="1" selected="0">
            <x v="2"/>
          </reference>
          <reference field="2" count="1" selected="0">
            <x v="7"/>
          </reference>
          <reference field="3" count="1" selected="0">
            <x v="9"/>
          </reference>
          <reference field="4" count="1">
            <x v="67"/>
          </reference>
          <reference field="6" count="0" selected="0"/>
        </references>
      </pivotArea>
    </format>
    <format dxfId="399">
      <pivotArea fieldPosition="0">
        <references count="8">
          <reference field="4294967294" count="1" selected="0">
            <x v="0"/>
          </reference>
          <reference field="0" count="0" selected="0"/>
          <reference field="1" count="1" selected="0">
            <x v="2"/>
          </reference>
          <reference field="2" count="1" selected="0">
            <x v="7"/>
          </reference>
          <reference field="3" count="1" selected="0">
            <x v="9"/>
          </reference>
          <reference field="4" count="1" selected="0">
            <x v="67"/>
          </reference>
          <reference field="6" count="0" selected="0"/>
          <reference field="24" count="2">
            <x v="13"/>
            <x v="15"/>
          </reference>
        </references>
      </pivotArea>
    </format>
    <format dxfId="398">
      <pivotArea fieldPosition="0">
        <references count="7">
          <reference field="4294967294" count="1" selected="0">
            <x v="0"/>
          </reference>
          <reference field="0" count="0" selected="0"/>
          <reference field="1" count="1" selected="0">
            <x v="2"/>
          </reference>
          <reference field="2" count="1" selected="0">
            <x v="7"/>
          </reference>
          <reference field="3" count="1" selected="0">
            <x v="9"/>
          </reference>
          <reference field="4" count="1">
            <x v="73"/>
          </reference>
          <reference field="6" count="0" selected="0"/>
        </references>
      </pivotArea>
    </format>
    <format dxfId="397">
      <pivotArea fieldPosition="0">
        <references count="8">
          <reference field="4294967294" count="1" selected="0">
            <x v="0"/>
          </reference>
          <reference field="0" count="0" selected="0"/>
          <reference field="1" count="1" selected="0">
            <x v="2"/>
          </reference>
          <reference field="2" count="1" selected="0">
            <x v="7"/>
          </reference>
          <reference field="3" count="1" selected="0">
            <x v="9"/>
          </reference>
          <reference field="4" count="1" selected="0">
            <x v="73"/>
          </reference>
          <reference field="6" count="0" selected="0"/>
          <reference field="24" count="1">
            <x v="5"/>
          </reference>
        </references>
      </pivotArea>
    </format>
    <format dxfId="396">
      <pivotArea fieldPosition="0">
        <references count="7">
          <reference field="4294967294" count="1" selected="0">
            <x v="0"/>
          </reference>
          <reference field="0" count="0" selected="0"/>
          <reference field="1" count="1" selected="0">
            <x v="2"/>
          </reference>
          <reference field="2" count="1" selected="0">
            <x v="7"/>
          </reference>
          <reference field="3" count="1" selected="0">
            <x v="9"/>
          </reference>
          <reference field="4" count="1">
            <x v="41"/>
          </reference>
          <reference field="6" count="0" selected="0"/>
        </references>
      </pivotArea>
    </format>
    <format dxfId="395">
      <pivotArea fieldPosition="0">
        <references count="8">
          <reference field="4294967294" count="1" selected="0">
            <x v="0"/>
          </reference>
          <reference field="0" count="0" selected="0"/>
          <reference field="1" count="1" selected="0">
            <x v="2"/>
          </reference>
          <reference field="2" count="1" selected="0">
            <x v="7"/>
          </reference>
          <reference field="3" count="1" selected="0">
            <x v="9"/>
          </reference>
          <reference field="4" count="1" selected="0">
            <x v="41"/>
          </reference>
          <reference field="6" count="0" selected="0"/>
          <reference field="24" count="2">
            <x v="13"/>
            <x v="15"/>
          </reference>
        </references>
      </pivotArea>
    </format>
    <format dxfId="394">
      <pivotArea fieldPosition="0">
        <references count="7">
          <reference field="4294967294" count="1" selected="0">
            <x v="0"/>
          </reference>
          <reference field="0" count="0" selected="0"/>
          <reference field="1" count="1" selected="0">
            <x v="2"/>
          </reference>
          <reference field="2" count="1" selected="0">
            <x v="7"/>
          </reference>
          <reference field="3" count="1" selected="0">
            <x v="9"/>
          </reference>
          <reference field="4" count="1">
            <x v="68"/>
          </reference>
          <reference field="6" count="0" selected="0"/>
        </references>
      </pivotArea>
    </format>
    <format dxfId="393">
      <pivotArea fieldPosition="0">
        <references count="8">
          <reference field="4294967294" count="1" selected="0">
            <x v="0"/>
          </reference>
          <reference field="0" count="0" selected="0"/>
          <reference field="1" count="1" selected="0">
            <x v="2"/>
          </reference>
          <reference field="2" count="1" selected="0">
            <x v="7"/>
          </reference>
          <reference field="3" count="1" selected="0">
            <x v="9"/>
          </reference>
          <reference field="4" count="1" selected="0">
            <x v="68"/>
          </reference>
          <reference field="6" count="0" selected="0"/>
          <reference field="24" count="1">
            <x v="13"/>
          </reference>
        </references>
      </pivotArea>
    </format>
    <format dxfId="392">
      <pivotArea fieldPosition="0">
        <references count="7">
          <reference field="4294967294" count="1" selected="0">
            <x v="0"/>
          </reference>
          <reference field="0" count="0" selected="0"/>
          <reference field="1" count="1" selected="0">
            <x v="2"/>
          </reference>
          <reference field="2" count="1" selected="0">
            <x v="7"/>
          </reference>
          <reference field="3" count="1" selected="0">
            <x v="9"/>
          </reference>
          <reference field="4" count="1">
            <x v="42"/>
          </reference>
          <reference field="6" count="0" selected="0"/>
        </references>
      </pivotArea>
    </format>
    <format dxfId="391">
      <pivotArea fieldPosition="0">
        <references count="8">
          <reference field="4294967294" count="1" selected="0">
            <x v="0"/>
          </reference>
          <reference field="0" count="0" selected="0"/>
          <reference field="1" count="1" selected="0">
            <x v="2"/>
          </reference>
          <reference field="2" count="1" selected="0">
            <x v="7"/>
          </reference>
          <reference field="3" count="1" selected="0">
            <x v="9"/>
          </reference>
          <reference field="4" count="1" selected="0">
            <x v="42"/>
          </reference>
          <reference field="6" count="0" selected="0"/>
          <reference field="24" count="2">
            <x v="13"/>
            <x v="15"/>
          </reference>
        </references>
      </pivotArea>
    </format>
    <format dxfId="390">
      <pivotArea fieldPosition="0">
        <references count="7">
          <reference field="4294967294" count="1" selected="0">
            <x v="0"/>
          </reference>
          <reference field="0" count="0" selected="0"/>
          <reference field="1" count="1" selected="0">
            <x v="2"/>
          </reference>
          <reference field="2" count="1" selected="0">
            <x v="7"/>
          </reference>
          <reference field="3" count="1" selected="0">
            <x v="9"/>
          </reference>
          <reference field="4" count="1">
            <x v="74"/>
          </reference>
          <reference field="6" count="0" selected="0"/>
        </references>
      </pivotArea>
    </format>
    <format dxfId="389">
      <pivotArea fieldPosition="0">
        <references count="8">
          <reference field="4294967294" count="1" selected="0">
            <x v="0"/>
          </reference>
          <reference field="0" count="0" selected="0"/>
          <reference field="1" count="1" selected="0">
            <x v="2"/>
          </reference>
          <reference field="2" count="1" selected="0">
            <x v="7"/>
          </reference>
          <reference field="3" count="1" selected="0">
            <x v="9"/>
          </reference>
          <reference field="4" count="1" selected="0">
            <x v="74"/>
          </reference>
          <reference field="6" count="0" selected="0"/>
          <reference field="24" count="1">
            <x v="13"/>
          </reference>
        </references>
      </pivotArea>
    </format>
    <format dxfId="388">
      <pivotArea fieldPosition="0">
        <references count="7">
          <reference field="4294967294" count="1" selected="0">
            <x v="0"/>
          </reference>
          <reference field="0" count="0" selected="0"/>
          <reference field="1" count="1" selected="0">
            <x v="2"/>
          </reference>
          <reference field="2" count="1" selected="0">
            <x v="7"/>
          </reference>
          <reference field="3" count="1" selected="0">
            <x v="9"/>
          </reference>
          <reference field="4" count="1">
            <x v="66"/>
          </reference>
          <reference field="6" count="0" selected="0"/>
        </references>
      </pivotArea>
    </format>
    <format dxfId="387">
      <pivotArea fieldPosition="0">
        <references count="8">
          <reference field="4294967294" count="1" selected="0">
            <x v="0"/>
          </reference>
          <reference field="0" count="0" selected="0"/>
          <reference field="1" count="1" selected="0">
            <x v="2"/>
          </reference>
          <reference field="2" count="1" selected="0">
            <x v="7"/>
          </reference>
          <reference field="3" count="1" selected="0">
            <x v="9"/>
          </reference>
          <reference field="4" count="1" selected="0">
            <x v="66"/>
          </reference>
          <reference field="6" count="0" selected="0"/>
          <reference field="24" count="2">
            <x v="13"/>
            <x v="14"/>
          </reference>
        </references>
      </pivotArea>
    </format>
    <format dxfId="386">
      <pivotArea fieldPosition="0">
        <references count="7">
          <reference field="4294967294" count="1" selected="0">
            <x v="0"/>
          </reference>
          <reference field="0" count="0" selected="0"/>
          <reference field="1" count="1" selected="0">
            <x v="2"/>
          </reference>
          <reference field="2" count="1" selected="0">
            <x v="7"/>
          </reference>
          <reference field="3" count="1" selected="0">
            <x v="9"/>
          </reference>
          <reference field="4" count="1">
            <x v="70"/>
          </reference>
          <reference field="6" count="0" selected="0"/>
        </references>
      </pivotArea>
    </format>
    <format dxfId="385">
      <pivotArea fieldPosition="0">
        <references count="8">
          <reference field="4294967294" count="1" selected="0">
            <x v="0"/>
          </reference>
          <reference field="0" count="0" selected="0"/>
          <reference field="1" count="1" selected="0">
            <x v="2"/>
          </reference>
          <reference field="2" count="1" selected="0">
            <x v="7"/>
          </reference>
          <reference field="3" count="1" selected="0">
            <x v="9"/>
          </reference>
          <reference field="4" count="1" selected="0">
            <x v="70"/>
          </reference>
          <reference field="6" count="0" selected="0"/>
          <reference field="24" count="2">
            <x v="11"/>
            <x v="12"/>
          </reference>
        </references>
      </pivotArea>
    </format>
    <format dxfId="384">
      <pivotArea dataOnly="0" fieldPosition="0">
        <references count="1">
          <reference field="4" count="13">
            <x v="0"/>
            <x v="4"/>
            <x v="5"/>
            <x v="6"/>
            <x v="7"/>
            <x v="8"/>
            <x v="48"/>
            <x v="77"/>
            <x v="81"/>
            <x v="82"/>
            <x v="84"/>
            <x v="85"/>
            <x v="86"/>
          </reference>
        </references>
      </pivotArea>
    </format>
    <format dxfId="383">
      <pivotArea dataOnly="0" fieldPosition="0">
        <references count="1">
          <reference field="4" count="2">
            <x v="10"/>
            <x v="50"/>
          </reference>
        </references>
      </pivotArea>
    </format>
    <format dxfId="382">
      <pivotArea dataOnly="0" fieldPosition="0">
        <references count="1">
          <reference field="4" count="1">
            <x v="112"/>
          </reference>
        </references>
      </pivotArea>
    </format>
    <format dxfId="381">
      <pivotArea dataOnly="0" fieldPosition="0">
        <references count="1">
          <reference field="4" count="1">
            <x v="61"/>
          </reference>
        </references>
      </pivotArea>
    </format>
    <format dxfId="380">
      <pivotArea dataOnly="0" fieldPosition="0">
        <references count="1">
          <reference field="4" count="1">
            <x v="62"/>
          </reference>
        </references>
      </pivotArea>
    </format>
    <format dxfId="379">
      <pivotArea dataOnly="0" fieldPosition="0">
        <references count="1">
          <reference field="4" count="1">
            <x v="150"/>
          </reference>
        </references>
      </pivotArea>
    </format>
    <format dxfId="378">
      <pivotArea dataOnly="0" fieldPosition="0">
        <references count="1">
          <reference field="4" count="10">
            <x v="0"/>
            <x v="4"/>
            <x v="5"/>
            <x v="6"/>
            <x v="7"/>
            <x v="76"/>
            <x v="77"/>
            <x v="78"/>
            <x v="81"/>
            <x v="82"/>
          </reference>
        </references>
      </pivotArea>
    </format>
    <format dxfId="377">
      <pivotArea dataOnly="0" fieldPosition="0">
        <references count="1">
          <reference field="4" count="6">
            <x v="88"/>
            <x v="89"/>
            <x v="90"/>
            <x v="91"/>
            <x v="92"/>
            <x v="93"/>
          </reference>
        </references>
      </pivotArea>
    </format>
    <format dxfId="376">
      <pivotArea dataOnly="0" fieldPosition="0">
        <references count="1">
          <reference field="4" count="4">
            <x v="17"/>
            <x v="19"/>
            <x v="21"/>
            <x v="43"/>
          </reference>
        </references>
      </pivotArea>
    </format>
    <format dxfId="375">
      <pivotArea dataOnly="0" fieldPosition="0">
        <references count="1">
          <reference field="4" count="2">
            <x v="147"/>
            <x v="149"/>
          </reference>
        </references>
      </pivotArea>
    </format>
    <format dxfId="374">
      <pivotArea dataOnly="0" fieldPosition="0">
        <references count="1">
          <reference field="4" count="1">
            <x v="152"/>
          </reference>
        </references>
      </pivotArea>
    </format>
    <format dxfId="373">
      <pivotArea dataOnly="0" fieldPosition="0">
        <references count="1">
          <reference field="4" count="10">
            <x v="0"/>
            <x v="4"/>
            <x v="5"/>
            <x v="6"/>
            <x v="7"/>
            <x v="75"/>
            <x v="77"/>
            <x v="78"/>
            <x v="79"/>
            <x v="80"/>
          </reference>
        </references>
      </pivotArea>
    </format>
    <format dxfId="372">
      <pivotArea dataOnly="0" fieldPosition="0">
        <references count="1">
          <reference field="4" count="1">
            <x v="148"/>
          </reference>
        </references>
      </pivotArea>
    </format>
    <format dxfId="371">
      <pivotArea dataOnly="0" fieldPosition="0">
        <references count="1">
          <reference field="4" count="8">
            <x v="17"/>
            <x v="18"/>
            <x v="19"/>
            <x v="20"/>
            <x v="22"/>
            <x v="43"/>
            <x v="53"/>
            <x v="54"/>
          </reference>
        </references>
      </pivotArea>
    </format>
    <format dxfId="370">
      <pivotArea dataOnly="0" fieldPosition="0">
        <references count="1">
          <reference field="4" count="2">
            <x v="58"/>
            <x v="108"/>
          </reference>
        </references>
      </pivotArea>
    </format>
    <format dxfId="369">
      <pivotArea dataOnly="0" fieldPosition="0">
        <references count="1">
          <reference field="4" count="5">
            <x v="30"/>
            <x v="59"/>
            <x v="60"/>
            <x v="109"/>
            <x v="110"/>
          </reference>
        </references>
      </pivotArea>
    </format>
    <format dxfId="368">
      <pivotArea dataOnly="0" fieldPosition="0">
        <references count="1">
          <reference field="4" count="1">
            <x v="31"/>
          </reference>
        </references>
      </pivotArea>
    </format>
    <format dxfId="367">
      <pivotArea dataOnly="0" fieldPosition="0">
        <references count="1">
          <reference field="4" count="1">
            <x v="63"/>
          </reference>
        </references>
      </pivotArea>
    </format>
    <format dxfId="366">
      <pivotArea dataOnly="0" fieldPosition="0">
        <references count="1">
          <reference field="4" count="1">
            <x v="64"/>
          </reference>
        </references>
      </pivotArea>
    </format>
    <format dxfId="365">
      <pivotArea dataOnly="0" fieldPosition="0">
        <references count="1">
          <reference field="4" count="9">
            <x v="0"/>
            <x v="4"/>
            <x v="5"/>
            <x v="6"/>
            <x v="7"/>
            <x v="8"/>
            <x v="47"/>
            <x v="48"/>
            <x v="182"/>
          </reference>
        </references>
      </pivotArea>
    </format>
    <format dxfId="364">
      <pivotArea dataOnly="0" fieldPosition="0">
        <references count="2">
          <reference field="3" count="1" selected="0">
            <x v="0"/>
          </reference>
          <reference field="4" count="10">
            <x v="0"/>
            <x v="4"/>
            <x v="5"/>
            <x v="6"/>
            <x v="7"/>
            <x v="8"/>
            <x v="47"/>
            <x v="48"/>
            <x v="49"/>
            <x v="182"/>
          </reference>
        </references>
      </pivotArea>
    </format>
    <format dxfId="363">
      <pivotArea dataOnly="0" fieldPosition="0">
        <references count="1">
          <reference field="4" count="1">
            <x v="87"/>
          </reference>
        </references>
      </pivotArea>
    </format>
    <format dxfId="362">
      <pivotArea dataOnly="0" labelOnly="1" outline="0" fieldPosition="0">
        <references count="1">
          <reference field="4294967294" count="1">
            <x v="19"/>
          </reference>
        </references>
      </pivotArea>
    </format>
    <format dxfId="361">
      <pivotArea dataOnly="0" fieldPosition="0">
        <references count="2">
          <reference field="3" count="2" selected="0">
            <x v="0"/>
            <x v="3"/>
          </reference>
          <reference field="4" count="21">
            <x v="0"/>
            <x v="4"/>
            <x v="5"/>
            <x v="6"/>
            <x v="7"/>
            <x v="8"/>
            <x v="47"/>
            <x v="48"/>
            <x v="49"/>
            <x v="75"/>
            <x v="76"/>
            <x v="77"/>
            <x v="78"/>
            <x v="79"/>
            <x v="80"/>
            <x v="81"/>
            <x v="82"/>
            <x v="83"/>
            <x v="84"/>
            <x v="85"/>
            <x v="86"/>
          </reference>
        </references>
      </pivotArea>
    </format>
    <format dxfId="360">
      <pivotArea dataOnly="0" fieldPosition="0">
        <references count="1">
          <reference field="4" count="14">
            <x v="1"/>
            <x v="11"/>
            <x v="12"/>
            <x v="13"/>
            <x v="14"/>
            <x v="15"/>
            <x v="16"/>
            <x v="51"/>
            <x v="52"/>
            <x v="94"/>
            <x v="95"/>
            <x v="96"/>
            <x v="97"/>
            <x v="98"/>
          </reference>
        </references>
      </pivotArea>
    </format>
    <format dxfId="359">
      <pivotArea dataOnly="0" fieldPosition="0">
        <references count="1">
          <reference field="4" count="8">
            <x v="23"/>
            <x v="24"/>
            <x v="25"/>
            <x v="44"/>
            <x v="46"/>
            <x v="99"/>
            <x v="100"/>
            <x v="101"/>
          </reference>
        </references>
      </pivotArea>
    </format>
    <format dxfId="358">
      <pivotArea dataOnly="0" fieldPosition="0">
        <references count="1">
          <reference field="4" count="15">
            <x v="2"/>
            <x v="3"/>
            <x v="26"/>
            <x v="27"/>
            <x v="28"/>
            <x v="29"/>
            <x v="55"/>
            <x v="56"/>
            <x v="57"/>
            <x v="102"/>
            <x v="103"/>
            <x v="104"/>
            <x v="105"/>
            <x v="106"/>
            <x v="107"/>
          </reference>
        </references>
      </pivotArea>
    </format>
    <format dxfId="357">
      <pivotArea dataOnly="0" fieldPosition="0">
        <references count="1">
          <reference field="4" count="1">
            <x v="111"/>
          </reference>
        </references>
      </pivotArea>
    </format>
    <format dxfId="356">
      <pivotArea dataOnly="0" fieldPosition="0">
        <references count="1">
          <reference field="4" count="21">
            <x v="32"/>
            <x v="33"/>
            <x v="34"/>
            <x v="35"/>
            <x v="36"/>
            <x v="37"/>
            <x v="38"/>
            <x v="39"/>
            <x v="45"/>
            <x v="113"/>
            <x v="114"/>
            <x v="115"/>
            <x v="116"/>
            <x v="117"/>
            <x v="118"/>
            <x v="119"/>
            <x v="120"/>
            <x v="121"/>
            <x v="122"/>
            <x v="123"/>
            <x v="124"/>
          </reference>
        </references>
      </pivotArea>
    </format>
    <format dxfId="355">
      <pivotArea dataOnly="0" fieldPosition="0">
        <references count="1">
          <reference field="4" count="5">
            <x v="125"/>
            <x v="126"/>
            <x v="127"/>
            <x v="128"/>
            <x v="129"/>
          </reference>
        </references>
      </pivotArea>
    </format>
    <format dxfId="354">
      <pivotArea dataOnly="0" fieldPosition="0">
        <references count="1">
          <reference field="4" count="11">
            <x v="130"/>
            <x v="131"/>
            <x v="132"/>
            <x v="133"/>
            <x v="134"/>
            <x v="135"/>
            <x v="136"/>
            <x v="137"/>
            <x v="138"/>
            <x v="139"/>
            <x v="140"/>
          </reference>
        </references>
      </pivotArea>
    </format>
    <format dxfId="353">
      <pivotArea dataOnly="0" fieldPosition="0">
        <references count="1">
          <reference field="4" count="5">
            <x v="141"/>
            <x v="142"/>
            <x v="143"/>
            <x v="144"/>
            <x v="145"/>
          </reference>
        </references>
      </pivotArea>
    </format>
    <format dxfId="352">
      <pivotArea dataOnly="0" fieldPosition="0">
        <references count="1">
          <reference field="4" count="1">
            <x v="146"/>
          </reference>
        </references>
      </pivotArea>
    </format>
    <format dxfId="351">
      <pivotArea dataOnly="0" fieldPosition="0">
        <references count="1">
          <reference field="4" count="1">
            <x v="151"/>
          </reference>
        </references>
      </pivotArea>
    </format>
    <format dxfId="350">
      <pivotArea dataOnly="0" fieldPosition="0">
        <references count="1">
          <reference field="4" count="11">
            <x v="171"/>
            <x v="172"/>
            <x v="173"/>
            <x v="174"/>
            <x v="175"/>
            <x v="176"/>
            <x v="177"/>
            <x v="178"/>
            <x v="179"/>
            <x v="180"/>
            <x v="181"/>
          </reference>
        </references>
      </pivotArea>
    </format>
    <format dxfId="349">
      <pivotArea dataOnly="0" fieldPosition="0">
        <references count="1">
          <reference field="4" count="1">
            <x v="65"/>
          </reference>
        </references>
      </pivotArea>
    </format>
    <format dxfId="348">
      <pivotArea dataOnly="0" fieldPosition="0">
        <references count="1">
          <reference field="4" count="30">
            <x v="40"/>
            <x v="41"/>
            <x v="42"/>
            <x v="66"/>
            <x v="67"/>
            <x v="68"/>
            <x v="69"/>
            <x v="70"/>
            <x v="71"/>
            <x v="72"/>
            <x v="73"/>
            <x v="74"/>
            <x v="153"/>
            <x v="154"/>
            <x v="155"/>
            <x v="156"/>
            <x v="157"/>
            <x v="158"/>
            <x v="159"/>
            <x v="160"/>
            <x v="161"/>
            <x v="162"/>
            <x v="163"/>
            <x v="164"/>
            <x v="165"/>
            <x v="166"/>
            <x v="167"/>
            <x v="168"/>
            <x v="169"/>
            <x v="170"/>
          </reference>
        </references>
      </pivotArea>
    </format>
    <format dxfId="347">
      <pivotArea dataOnly="0" labelOnly="1" outline="0" fieldPosition="0">
        <references count="1">
          <reference field="4294967294" count="20">
            <x v="0"/>
            <x v="1"/>
            <x v="2"/>
            <x v="3"/>
            <x v="4"/>
            <x v="5"/>
            <x v="6"/>
            <x v="7"/>
            <x v="8"/>
            <x v="9"/>
            <x v="10"/>
            <x v="11"/>
            <x v="12"/>
            <x v="13"/>
            <x v="14"/>
            <x v="15"/>
            <x v="16"/>
            <x v="17"/>
            <x v="18"/>
            <x v="19"/>
          </reference>
        </references>
      </pivotArea>
    </format>
    <format dxfId="346">
      <pivotArea field="6" dataOnly="0" labelOnly="1" grandCol="1" outline="0" axis="axisCol" fieldPosition="1">
        <references count="1">
          <reference field="4294967294" count="1" selected="0">
            <x v="0"/>
          </reference>
        </references>
      </pivotArea>
    </format>
    <format dxfId="345">
      <pivotArea field="6" dataOnly="0" labelOnly="1" grandCol="1" outline="0" axis="axisCol" fieldPosition="1">
        <references count="1">
          <reference field="4294967294" count="1" selected="0">
            <x v="1"/>
          </reference>
        </references>
      </pivotArea>
    </format>
    <format dxfId="344">
      <pivotArea field="6" dataOnly="0" labelOnly="1" grandCol="1" outline="0" axis="axisCol" fieldPosition="1">
        <references count="1">
          <reference field="4294967294" count="1" selected="0">
            <x v="2"/>
          </reference>
        </references>
      </pivotArea>
    </format>
    <format dxfId="343">
      <pivotArea field="6" dataOnly="0" labelOnly="1" grandCol="1" outline="0" axis="axisCol" fieldPosition="1">
        <references count="1">
          <reference field="4294967294" count="1" selected="0">
            <x v="3"/>
          </reference>
        </references>
      </pivotArea>
    </format>
    <format dxfId="342">
      <pivotArea field="6" dataOnly="0" labelOnly="1" grandCol="1" outline="0" axis="axisCol" fieldPosition="1">
        <references count="1">
          <reference field="4294967294" count="1" selected="0">
            <x v="4"/>
          </reference>
        </references>
      </pivotArea>
    </format>
    <format dxfId="341">
      <pivotArea field="6" dataOnly="0" labelOnly="1" grandCol="1" outline="0" axis="axisCol" fieldPosition="1">
        <references count="1">
          <reference field="4294967294" count="1" selected="0">
            <x v="5"/>
          </reference>
        </references>
      </pivotArea>
    </format>
    <format dxfId="340">
      <pivotArea field="6" dataOnly="0" labelOnly="1" grandCol="1" outline="0" axis="axisCol" fieldPosition="1">
        <references count="1">
          <reference field="4294967294" count="1" selected="0">
            <x v="6"/>
          </reference>
        </references>
      </pivotArea>
    </format>
    <format dxfId="339">
      <pivotArea field="6" dataOnly="0" labelOnly="1" grandCol="1" outline="0" axis="axisCol" fieldPosition="1">
        <references count="1">
          <reference field="4294967294" count="1" selected="0">
            <x v="7"/>
          </reference>
        </references>
      </pivotArea>
    </format>
    <format dxfId="338">
      <pivotArea field="6" dataOnly="0" labelOnly="1" grandCol="1" outline="0" axis="axisCol" fieldPosition="1">
        <references count="1">
          <reference field="4294967294" count="1" selected="0">
            <x v="8"/>
          </reference>
        </references>
      </pivotArea>
    </format>
    <format dxfId="337">
      <pivotArea field="6" dataOnly="0" labelOnly="1" grandCol="1" outline="0" axis="axisCol" fieldPosition="1">
        <references count="1">
          <reference field="4294967294" count="1" selected="0">
            <x v="9"/>
          </reference>
        </references>
      </pivotArea>
    </format>
    <format dxfId="336">
      <pivotArea field="6" dataOnly="0" labelOnly="1" grandCol="1" outline="0" axis="axisCol" fieldPosition="1">
        <references count="1">
          <reference field="4294967294" count="1" selected="0">
            <x v="10"/>
          </reference>
        </references>
      </pivotArea>
    </format>
    <format dxfId="335">
      <pivotArea field="6" dataOnly="0" labelOnly="1" grandCol="1" outline="0" axis="axisCol" fieldPosition="1">
        <references count="1">
          <reference field="4294967294" count="1" selected="0">
            <x v="11"/>
          </reference>
        </references>
      </pivotArea>
    </format>
    <format dxfId="334">
      <pivotArea field="6" dataOnly="0" labelOnly="1" grandCol="1" outline="0" axis="axisCol" fieldPosition="1">
        <references count="1">
          <reference field="4294967294" count="1" selected="0">
            <x v="12"/>
          </reference>
        </references>
      </pivotArea>
    </format>
    <format dxfId="333">
      <pivotArea field="6" dataOnly="0" labelOnly="1" grandCol="1" outline="0" axis="axisCol" fieldPosition="1">
        <references count="1">
          <reference field="4294967294" count="1" selected="0">
            <x v="13"/>
          </reference>
        </references>
      </pivotArea>
    </format>
    <format dxfId="332">
      <pivotArea field="6" dataOnly="0" labelOnly="1" grandCol="1" outline="0" axis="axisCol" fieldPosition="1">
        <references count="1">
          <reference field="4294967294" count="1" selected="0">
            <x v="14"/>
          </reference>
        </references>
      </pivotArea>
    </format>
    <format dxfId="331">
      <pivotArea field="6" dataOnly="0" labelOnly="1" grandCol="1" outline="0" axis="axisCol" fieldPosition="1">
        <references count="1">
          <reference field="4294967294" count="1" selected="0">
            <x v="15"/>
          </reference>
        </references>
      </pivotArea>
    </format>
    <format dxfId="330">
      <pivotArea field="6" dataOnly="0" labelOnly="1" grandCol="1" outline="0" axis="axisCol" fieldPosition="1">
        <references count="1">
          <reference field="4294967294" count="1" selected="0">
            <x v="16"/>
          </reference>
        </references>
      </pivotArea>
    </format>
    <format dxfId="329">
      <pivotArea field="6" dataOnly="0" labelOnly="1" grandCol="1" outline="0" axis="axisCol" fieldPosition="1">
        <references count="1">
          <reference field="4294967294" count="1" selected="0">
            <x v="17"/>
          </reference>
        </references>
      </pivotArea>
    </format>
    <format dxfId="328">
      <pivotArea field="6" dataOnly="0" labelOnly="1" grandCol="1" outline="0" axis="axisCol" fieldPosition="1">
        <references count="1">
          <reference field="4294967294" count="1" selected="0">
            <x v="18"/>
          </reference>
        </references>
      </pivotArea>
    </format>
    <format dxfId="327">
      <pivotArea field="6" dataOnly="0" labelOnly="1" grandCol="1" outline="0" axis="axisCol" fieldPosition="1">
        <references count="1">
          <reference field="4294967294" count="1" selected="0">
            <x v="19"/>
          </reference>
        </references>
      </pivotArea>
    </format>
    <format dxfId="0">
      <pivotArea dataOnly="0" fieldPosition="0">
        <references count="1">
          <reference field="4" count="7">
            <x v="0"/>
            <x v="4"/>
            <x v="5"/>
            <x v="6"/>
            <x v="7"/>
            <x v="8"/>
            <x v="9"/>
          </reference>
        </references>
      </pivotArea>
    </format>
  </formats>
  <conditionalFormats count="1">
    <conditionalFormat scope="data" priority="1">
      <pivotAreas count="1">
        <pivotArea outline="0" fieldPosition="0">
          <references count="1">
            <reference field="4294967294" count="1" selected="0">
              <x v="5"/>
            </reference>
          </references>
        </pivotArea>
      </pivotAreas>
    </conditionalFormat>
  </conditionalFormat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accouting_period].[Kỳ].&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6">
    <rowHierarchyUsage hierarchyUsage="155"/>
    <rowHierarchyUsage hierarchyUsage="211"/>
    <rowHierarchyUsage hierarchyUsage="209"/>
    <rowHierarchyUsage hierarchyUsage="210"/>
    <rowHierarchyUsage hierarchyUsage="216"/>
    <rowHierarchyUsage hierarchyUsage="157"/>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customer]"/>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51755E2-0A87-43EC-8406-ACBAF7A7DE0C}" name="PivotTable5" cacheId="392" applyNumberFormats="0" applyBorderFormats="0" applyFontFormats="0" applyPatternFormats="0" applyAlignmentFormats="0" applyWidthHeightFormats="1" dataCaption="Values" tag="1865ddc1-ee34-4cd9-8ac4-a39b4449c48e" updatedVersion="8" minRefreshableVersion="3" subtotalHiddenItems="1" itemPrintTitles="1" createdVersion="8" indent="0" outline="1" outlineData="1" multipleFieldFilters="0">
  <location ref="R6:T11" firstHeaderRow="1" firstDataRow="2" firstDataCol="1"/>
  <pivotFields count="5">
    <pivotField allDrilled="1" subtotalTop="0" showAll="0" dataSourceSort="1" defaultSubtotal="0" defaultAttributeDrillState="1"/>
    <pivotField dataField="1" subtotalTop="0" showAll="0" defaultSubtotal="0"/>
    <pivotField axis="axisRow" allDrilled="1" subtotalTop="0" showAll="0" measureFilter="1" dataSourceSort="1" defaultSubtotal="0" defaultAttributeDrillState="1">
      <items count="3">
        <item x="0"/>
        <item x="1"/>
        <item x="2"/>
      </items>
    </pivotField>
    <pivotField axis="axisCol" allDrilled="1" subtotalTop="0" showAll="0" dataSourceSort="1" defaultSubtotal="0" defaultAttributeDrillState="1">
      <items count="1">
        <item x="0"/>
      </items>
    </pivotField>
    <pivotField allDrilled="1" subtotalTop="0" showAll="0" dataSourceSort="1" defaultSubtotal="0" defaultAttributeDrillState="1"/>
  </pivotFields>
  <rowFields count="1">
    <field x="2"/>
  </rowFields>
  <rowItems count="4">
    <i>
      <x/>
    </i>
    <i>
      <x v="1"/>
    </i>
    <i>
      <x v="2"/>
    </i>
    <i t="grand">
      <x/>
    </i>
  </rowItems>
  <colFields count="1">
    <field x="3"/>
  </colFields>
  <colItems count="2">
    <i>
      <x/>
    </i>
    <i t="grand">
      <x/>
    </i>
  </colItems>
  <dataFields count="1">
    <dataField fld="1"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accouting_period].[Kỳ].&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filters count="1">
    <filter fld="2" type="valueNotEqual" id="1" iMeasureHier="304">
      <autoFilter ref="A1">
        <filterColumn colId="0">
          <customFilters>
            <customFilter operator="notEqual" val="0"/>
          </customFilters>
        </filterColumn>
      </autoFilter>
    </filter>
  </filters>
  <rowHierarchiesUsage count="1">
    <rowHierarchyUsage hierarchyUsage="214"/>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DA04468-1826-44EE-8679-F2188EC977D2}" name="PivotTable3" cacheId="386" dataOnRows="1" applyNumberFormats="0" applyBorderFormats="0" applyFontFormats="0" applyPatternFormats="0" applyAlignmentFormats="0" applyWidthHeightFormats="1" dataCaption="Values" tag="869d5d0a-3c02-4990-aae6-aef42c957e75" updatedVersion="8" minRefreshableVersion="3" subtotalHiddenItems="1" itemPrintTitles="1" createdVersion="8" indent="0" compact="0" compactData="0" multipleFieldFilters="0">
  <location ref="A4:D181" firstHeaderRow="1" firstDataRow="2" firstDataCol="2" rowPageCount="2" colPageCount="1"/>
  <pivotFields count="22">
    <pivotField compact="0" allDrilled="1" outline="0" subtotalTop="0" showAll="0" dataSourceSort="1" defaultSubtotal="0" defaultAttributeDrillState="1"/>
    <pivotField dataField="1" compact="0" outline="0" subtotalTop="0" showAll="0" defaultSubtotal="0"/>
    <pivotField axis="axisPage" compact="0" allDrilled="1" outline="0" subtotalTop="0" showAll="0" dataSourceSort="1" defaultSubtotal="0" defaultAttributeDrillState="1"/>
    <pivotField axis="axisCol" compact="0" allDrilled="1" outline="0" subtotalTop="0" showAll="0" dataSourceSort="1" defaultSubtotal="0" defaultAttributeDrillState="1">
      <items count="1">
        <item x="0"/>
      </items>
    </pivotField>
    <pivotField axis="axisPage"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2">
    <field x="6"/>
    <field x="-2"/>
  </rowFields>
  <rowItems count="176">
    <i>
      <x/>
      <x/>
    </i>
    <i r="1" i="1">
      <x v="1"/>
    </i>
    <i r="1" i="2">
      <x v="2"/>
    </i>
    <i r="1" i="3">
      <x v="3"/>
    </i>
    <i r="1" i="4">
      <x v="4"/>
    </i>
    <i r="1" i="5">
      <x v="5"/>
    </i>
    <i r="1" i="6">
      <x v="6"/>
    </i>
    <i r="1" i="7">
      <x v="7"/>
    </i>
    <i r="1" i="8">
      <x v="8"/>
    </i>
    <i r="1" i="9">
      <x v="9"/>
    </i>
    <i r="1" i="10">
      <x v="10"/>
    </i>
    <i r="1" i="11">
      <x v="11"/>
    </i>
    <i r="1" i="12">
      <x v="12"/>
    </i>
    <i r="1" i="13">
      <x v="13"/>
    </i>
    <i r="1" i="14">
      <x v="14"/>
    </i>
    <i r="1" i="15">
      <x v="15"/>
    </i>
    <i>
      <x v="1"/>
      <x/>
    </i>
    <i r="1" i="1">
      <x v="1"/>
    </i>
    <i r="1" i="2">
      <x v="2"/>
    </i>
    <i r="1" i="3">
      <x v="3"/>
    </i>
    <i r="1" i="4">
      <x v="4"/>
    </i>
    <i r="1" i="5">
      <x v="5"/>
    </i>
    <i r="1" i="6">
      <x v="6"/>
    </i>
    <i r="1" i="7">
      <x v="7"/>
    </i>
    <i r="1" i="8">
      <x v="8"/>
    </i>
    <i r="1" i="9">
      <x v="9"/>
    </i>
    <i r="1" i="10">
      <x v="10"/>
    </i>
    <i r="1" i="11">
      <x v="11"/>
    </i>
    <i r="1" i="12">
      <x v="12"/>
    </i>
    <i r="1" i="13">
      <x v="13"/>
    </i>
    <i r="1" i="14">
      <x v="14"/>
    </i>
    <i r="1" i="15">
      <x v="15"/>
    </i>
    <i>
      <x v="2"/>
      <x/>
    </i>
    <i r="1" i="1">
      <x v="1"/>
    </i>
    <i r="1" i="2">
      <x v="2"/>
    </i>
    <i r="1" i="3">
      <x v="3"/>
    </i>
    <i r="1" i="4">
      <x v="4"/>
    </i>
    <i r="1" i="5">
      <x v="5"/>
    </i>
    <i r="1" i="6">
      <x v="6"/>
    </i>
    <i r="1" i="7">
      <x v="7"/>
    </i>
    <i r="1" i="8">
      <x v="8"/>
    </i>
    <i r="1" i="9">
      <x v="9"/>
    </i>
    <i r="1" i="10">
      <x v="10"/>
    </i>
    <i r="1" i="11">
      <x v="11"/>
    </i>
    <i r="1" i="12">
      <x v="12"/>
    </i>
    <i r="1" i="13">
      <x v="13"/>
    </i>
    <i r="1" i="14">
      <x v="14"/>
    </i>
    <i r="1" i="15">
      <x v="15"/>
    </i>
    <i>
      <x v="3"/>
      <x/>
    </i>
    <i r="1" i="1">
      <x v="1"/>
    </i>
    <i r="1" i="2">
      <x v="2"/>
    </i>
    <i r="1" i="3">
      <x v="3"/>
    </i>
    <i r="1" i="4">
      <x v="4"/>
    </i>
    <i r="1" i="5">
      <x v="5"/>
    </i>
    <i r="1" i="6">
      <x v="6"/>
    </i>
    <i r="1" i="7">
      <x v="7"/>
    </i>
    <i r="1" i="8">
      <x v="8"/>
    </i>
    <i r="1" i="9">
      <x v="9"/>
    </i>
    <i r="1" i="10">
      <x v="10"/>
    </i>
    <i r="1" i="11">
      <x v="11"/>
    </i>
    <i r="1" i="12">
      <x v="12"/>
    </i>
    <i r="1" i="13">
      <x v="13"/>
    </i>
    <i r="1" i="14">
      <x v="14"/>
    </i>
    <i r="1" i="15">
      <x v="15"/>
    </i>
    <i>
      <x v="4"/>
      <x/>
    </i>
    <i r="1" i="1">
      <x v="1"/>
    </i>
    <i r="1" i="2">
      <x v="2"/>
    </i>
    <i r="1" i="3">
      <x v="3"/>
    </i>
    <i r="1" i="4">
      <x v="4"/>
    </i>
    <i r="1" i="5">
      <x v="5"/>
    </i>
    <i r="1" i="6">
      <x v="6"/>
    </i>
    <i r="1" i="7">
      <x v="7"/>
    </i>
    <i r="1" i="8">
      <x v="8"/>
    </i>
    <i r="1" i="9">
      <x v="9"/>
    </i>
    <i r="1" i="10">
      <x v="10"/>
    </i>
    <i r="1" i="11">
      <x v="11"/>
    </i>
    <i r="1" i="12">
      <x v="12"/>
    </i>
    <i r="1" i="13">
      <x v="13"/>
    </i>
    <i r="1" i="14">
      <x v="14"/>
    </i>
    <i r="1" i="15">
      <x v="15"/>
    </i>
    <i>
      <x v="5"/>
      <x/>
    </i>
    <i r="1" i="1">
      <x v="1"/>
    </i>
    <i r="1" i="2">
      <x v="2"/>
    </i>
    <i r="1" i="3">
      <x v="3"/>
    </i>
    <i r="1" i="4">
      <x v="4"/>
    </i>
    <i r="1" i="5">
      <x v="5"/>
    </i>
    <i r="1" i="6">
      <x v="6"/>
    </i>
    <i r="1" i="7">
      <x v="7"/>
    </i>
    <i r="1" i="8">
      <x v="8"/>
    </i>
    <i r="1" i="9">
      <x v="9"/>
    </i>
    <i r="1" i="10">
      <x v="10"/>
    </i>
    <i r="1" i="11">
      <x v="11"/>
    </i>
    <i r="1" i="12">
      <x v="12"/>
    </i>
    <i r="1" i="13">
      <x v="13"/>
    </i>
    <i r="1" i="14">
      <x v="14"/>
    </i>
    <i r="1" i="15">
      <x v="15"/>
    </i>
    <i>
      <x v="6"/>
      <x/>
    </i>
    <i r="1" i="1">
      <x v="1"/>
    </i>
    <i r="1" i="2">
      <x v="2"/>
    </i>
    <i r="1" i="3">
      <x v="3"/>
    </i>
    <i r="1" i="4">
      <x v="4"/>
    </i>
    <i r="1" i="5">
      <x v="5"/>
    </i>
    <i r="1" i="6">
      <x v="6"/>
    </i>
    <i r="1" i="7">
      <x v="7"/>
    </i>
    <i r="1" i="8">
      <x v="8"/>
    </i>
    <i r="1" i="9">
      <x v="9"/>
    </i>
    <i r="1" i="10">
      <x v="10"/>
    </i>
    <i r="1" i="11">
      <x v="11"/>
    </i>
    <i r="1" i="12">
      <x v="12"/>
    </i>
    <i r="1" i="13">
      <x v="13"/>
    </i>
    <i r="1" i="14">
      <x v="14"/>
    </i>
    <i r="1" i="15">
      <x v="15"/>
    </i>
    <i>
      <x v="7"/>
      <x/>
    </i>
    <i r="1" i="1">
      <x v="1"/>
    </i>
    <i r="1" i="2">
      <x v="2"/>
    </i>
    <i r="1" i="3">
      <x v="3"/>
    </i>
    <i r="1" i="4">
      <x v="4"/>
    </i>
    <i r="1" i="5">
      <x v="5"/>
    </i>
    <i r="1" i="6">
      <x v="6"/>
    </i>
    <i r="1" i="7">
      <x v="7"/>
    </i>
    <i r="1" i="8">
      <x v="8"/>
    </i>
    <i r="1" i="9">
      <x v="9"/>
    </i>
    <i r="1" i="10">
      <x v="10"/>
    </i>
    <i r="1" i="11">
      <x v="11"/>
    </i>
    <i r="1" i="12">
      <x v="12"/>
    </i>
    <i r="1" i="13">
      <x v="13"/>
    </i>
    <i r="1" i="14">
      <x v="14"/>
    </i>
    <i r="1" i="15">
      <x v="15"/>
    </i>
    <i>
      <x v="8"/>
      <x/>
    </i>
    <i r="1" i="1">
      <x v="1"/>
    </i>
    <i r="1" i="2">
      <x v="2"/>
    </i>
    <i r="1" i="3">
      <x v="3"/>
    </i>
    <i r="1" i="4">
      <x v="4"/>
    </i>
    <i r="1" i="5">
      <x v="5"/>
    </i>
    <i r="1" i="6">
      <x v="6"/>
    </i>
    <i r="1" i="7">
      <x v="7"/>
    </i>
    <i r="1" i="8">
      <x v="8"/>
    </i>
    <i r="1" i="9">
      <x v="9"/>
    </i>
    <i r="1" i="10">
      <x v="10"/>
    </i>
    <i r="1" i="11">
      <x v="11"/>
    </i>
    <i r="1" i="12">
      <x v="12"/>
    </i>
    <i r="1" i="13">
      <x v="13"/>
    </i>
    <i r="1" i="14">
      <x v="14"/>
    </i>
    <i r="1" i="15">
      <x v="15"/>
    </i>
    <i>
      <x v="9"/>
      <x/>
    </i>
    <i r="1" i="1">
      <x v="1"/>
    </i>
    <i r="1" i="2">
      <x v="2"/>
    </i>
    <i r="1" i="3">
      <x v="3"/>
    </i>
    <i r="1" i="4">
      <x v="4"/>
    </i>
    <i r="1" i="5">
      <x v="5"/>
    </i>
    <i r="1" i="6">
      <x v="6"/>
    </i>
    <i r="1" i="7">
      <x v="7"/>
    </i>
    <i r="1" i="8">
      <x v="8"/>
    </i>
    <i r="1" i="9">
      <x v="9"/>
    </i>
    <i r="1" i="10">
      <x v="10"/>
    </i>
    <i r="1" i="11">
      <x v="11"/>
    </i>
    <i r="1" i="12">
      <x v="12"/>
    </i>
    <i r="1" i="13">
      <x v="13"/>
    </i>
    <i r="1" i="14">
      <x v="14"/>
    </i>
    <i r="1" i="15">
      <x v="15"/>
    </i>
    <i t="grand">
      <x/>
    </i>
    <i t="grand" i="1">
      <x/>
    </i>
    <i t="grand" i="2">
      <x/>
    </i>
    <i t="grand" i="3">
      <x/>
    </i>
    <i t="grand" i="4">
      <x/>
    </i>
    <i t="grand" i="5">
      <x/>
    </i>
    <i t="grand" i="6">
      <x/>
    </i>
    <i t="grand" i="7">
      <x/>
    </i>
    <i t="grand" i="8">
      <x/>
    </i>
    <i t="grand" i="9">
      <x/>
    </i>
    <i t="grand" i="10">
      <x/>
    </i>
    <i t="grand" i="11">
      <x/>
    </i>
    <i t="grand" i="12">
      <x/>
    </i>
    <i t="grand" i="13">
      <x/>
    </i>
    <i t="grand" i="14">
      <x/>
    </i>
    <i t="grand" i="15">
      <x/>
    </i>
  </rowItems>
  <colFields count="1">
    <field x="3"/>
  </colFields>
  <colItems count="2">
    <i>
      <x/>
    </i>
    <i t="grand">
      <x/>
    </i>
  </colItems>
  <pageFields count="2">
    <pageField fld="2" hier="156" name="[dim_customer].[Nhóm KH-QT].[All]" cap="All"/>
    <pageField fld="4" hier="207" name="[dim_nhom_sp].[Nhóm SP 1].[All]" cap="All"/>
  </pageFields>
  <dataFields count="16">
    <dataField fld="1" subtotal="count" baseField="0" baseItem="0"/>
    <dataField fld="5"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s>
  <formats count="2">
    <format dxfId="119">
      <pivotArea dataOnly="0" outline="0" fieldPosition="0">
        <references count="1">
          <reference field="4294967294" count="1">
            <x v="2"/>
          </reference>
        </references>
      </pivotArea>
    </format>
    <format dxfId="118">
      <pivotArea dataOnly="0" outline="0" fieldPosition="0">
        <references count="1">
          <reference field="4294967294" count="1">
            <x v="2"/>
          </reference>
        </references>
      </pivotArea>
    </format>
  </format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accouting_period].[Kỳ].&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rowHierarchiesUsage count="2">
    <rowHierarchyUsage hierarchyUsage="210"/>
    <rowHierarchyUsage hierarchyUsage="-2"/>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customer]"/>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8D38A42-323D-4B3A-8EAC-ECBA2C1C2A53}" name="PivotTable6" cacheId="395" dataOnRows="1" applyNumberFormats="0" applyBorderFormats="0" applyFontFormats="0" applyPatternFormats="0" applyAlignmentFormats="0" applyWidthHeightFormats="1" dataCaption="Values" tag="e184803d-6e01-45cc-b024-d4000618b31b" updatedVersion="8" minRefreshableVersion="3" useAutoFormatting="1" subtotalHiddenItems="1" itemPrintTitles="1" createdVersion="8" indent="0" outline="1" outlineData="1" multipleFieldFilters="0">
  <location ref="A10:C31" firstHeaderRow="1" firstDataRow="2" firstDataCol="1" rowPageCount="1" colPageCount="1"/>
  <pivotFields count="11">
    <pivotField allDrilled="1" subtotalTop="0" showAll="0" dataSourceSort="1" defaultSubtotal="0" defaultAttributeDrillState="1"/>
    <pivotField axis="axisCol" allDrilled="1" subtotalTop="0" showAll="0" dataSourceSort="1" defaultSubtotal="0" defaultAttributeDrillState="1">
      <items count="1">
        <item x="0"/>
      </items>
    </pivotField>
    <pivotField axis="axisRow" allDrilled="1" subtotalTop="0" showAll="0"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2">
    <field x="2"/>
    <field x="-2"/>
  </rowFields>
  <rowItems count="20">
    <i>
      <x/>
    </i>
    <i r="1">
      <x/>
    </i>
    <i r="1" i="1">
      <x v="1"/>
    </i>
    <i r="1" i="2">
      <x v="2"/>
    </i>
    <i r="1" i="3">
      <x v="3"/>
    </i>
    <i r="1" i="4">
      <x v="4"/>
    </i>
    <i r="1" i="5">
      <x v="5"/>
    </i>
    <i>
      <x v="1"/>
    </i>
    <i r="1">
      <x/>
    </i>
    <i r="1" i="1">
      <x v="1"/>
    </i>
    <i r="1" i="2">
      <x v="2"/>
    </i>
    <i r="1" i="3">
      <x v="3"/>
    </i>
    <i r="1" i="4">
      <x v="4"/>
    </i>
    <i r="1" i="5">
      <x v="5"/>
    </i>
    <i t="grand">
      <x/>
    </i>
    <i t="grand" i="1">
      <x/>
    </i>
    <i t="grand" i="2">
      <x/>
    </i>
    <i t="grand" i="3">
      <x/>
    </i>
    <i t="grand" i="4">
      <x/>
    </i>
    <i t="grand" i="5">
      <x/>
    </i>
  </rowItems>
  <colFields count="1">
    <field x="1"/>
  </colFields>
  <colItems count="2">
    <i>
      <x/>
    </i>
    <i t="grand">
      <x/>
    </i>
  </colItems>
  <pageFields count="1">
    <pageField fld="9" hier="209" name="[dim_nhom_sp].[Nhóm SP 3].[All]" cap="All"/>
  </pageFields>
  <dataFields count="6">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accouting_period].[Kỳ].&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rowHierarchiesUsage count="2">
    <rowHierarchyUsage hierarchyUsage="229"/>
    <rowHierarchyUsage hierarchyUsage="-2"/>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xk_nđ]"/>
        <x15:activeTabTopLevelEntity name="[dim_nhom_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5AF5BDF-E0E4-4593-B7C8-775131776179}" name="PivotTable4" cacheId="389" applyNumberFormats="0" applyBorderFormats="0" applyFontFormats="0" applyPatternFormats="0" applyAlignmentFormats="0" applyWidthHeightFormats="1" dataCaption="Values" tag="74ad6df5-0dd0-4e05-8e33-c06d7e643f7e" updatedVersion="8" minRefreshableVersion="3" useAutoFormatting="1" subtotalHiddenItems="1" itemPrintTitles="1" createdVersion="8" indent="0" outline="1" outlineData="1" multipleFieldFilters="0">
  <location ref="A1:C5" firstHeaderRow="1" firstDataRow="2" firstDataCol="1"/>
  <pivotFields count="5">
    <pivotField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1">
        <item x="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Fields count="1">
    <field x="2"/>
  </colFields>
  <colItems count="2">
    <i>
      <x/>
    </i>
    <i t="grand">
      <x/>
    </i>
  </colItems>
  <dataFields count="1">
    <dataField fld="1"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accouting_period].[Kỳ].&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rowHierarchiesUsage count="1">
    <rowHierarchyUsage hierarchyUsage="229"/>
  </rowHierarchiesUsage>
  <colHierarchiesUsage count="1">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accouting_period]"/>
        <x15:activeTabTopLevelEntity name="[dim_xk_nđ]"/>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83BA80-AD56-40ED-AB2D-D0EC2C2C5CD9}" name="PivotTable4" cacheId="329" applyNumberFormats="0" applyBorderFormats="0" applyFontFormats="0" applyPatternFormats="0" applyAlignmentFormats="0" applyWidthHeightFormats="1" dataCaption="Values" tag="8d89b68d-d8d9-4274-ab26-7a0837964b2d" updatedVersion="8" minRefreshableVersion="3" useAutoFormatting="1" subtotalHiddenItems="1" itemPrintTitles="1" createdVersion="8" indent="0" outline="1" outlineData="1" multipleFieldFilters="0">
  <location ref="A4:I25" firstHeaderRow="1" firstDataRow="3" firstDataCol="1" rowPageCount="2" colPageCount="1"/>
  <pivotFields count="7">
    <pivotField axis="axisPage" allDrilled="1" subtotalTop="0" showAll="0" dataSourceSort="1" defaultSubtotal="0" defaultAttributeDrillState="1"/>
    <pivotField axis="axisCol"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3"/>
    <field x="6"/>
  </rowFields>
  <rowItems count="19">
    <i>
      <x/>
    </i>
    <i r="1">
      <x/>
    </i>
    <i r="1">
      <x v="1"/>
    </i>
    <i r="1">
      <x v="2"/>
    </i>
    <i r="1">
      <x v="3"/>
    </i>
    <i r="1">
      <x v="4"/>
    </i>
    <i r="1">
      <x v="5"/>
    </i>
    <i r="1">
      <x v="6"/>
    </i>
    <i r="1">
      <x v="7"/>
    </i>
    <i r="1">
      <x v="8"/>
    </i>
    <i r="1">
      <x v="9"/>
    </i>
    <i r="1">
      <x v="10"/>
    </i>
    <i r="1">
      <x v="11"/>
    </i>
    <i r="1">
      <x v="12"/>
    </i>
    <i r="1">
      <x v="13"/>
    </i>
    <i>
      <x v="1"/>
    </i>
    <i r="1">
      <x v="14"/>
    </i>
    <i r="1">
      <x v="13"/>
    </i>
    <i t="grand">
      <x/>
    </i>
  </rowItems>
  <colFields count="2">
    <field x="-2"/>
    <field x="1"/>
  </colFields>
  <colItems count="8">
    <i>
      <x/>
      <x/>
    </i>
    <i r="1">
      <x v="1"/>
    </i>
    <i r="1">
      <x v="2"/>
    </i>
    <i i="1">
      <x v="1"/>
      <x/>
    </i>
    <i r="1" i="1">
      <x v="1"/>
    </i>
    <i r="1" i="1">
      <x v="2"/>
    </i>
    <i t="grand">
      <x/>
    </i>
    <i t="grand" i="1">
      <x v="1"/>
    </i>
  </colItems>
  <pageFields count="2">
    <pageField fld="0" hier="160" name="[dim_date].[Year].&amp;[2026]" cap="2026"/>
    <pageField fld="2" hier="156" name="[dim_customer].[Nhóm KH-QT].&amp;[NB]" cap="NB"/>
  </pageFields>
  <dataFields count="2">
    <dataField fld="4" subtotal="count" baseField="0" baseItem="0"/>
    <dataField fld="5" subtotal="count" baseField="0" baseItem="0"/>
  </data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Nhóm KH-QT].&amp;[NB]"/>
      </members>
    </pivotHierarchy>
    <pivotHierarchy dragToData="1">
      <members count="318" level="1">
        <member name="[dim_customer].[Nhóm KH-1].&amp;[]"/>
        <member name="[dim_customer].[Nhóm KH-1].&amp;[MSM]"/>
        <member name="[dim_customer].[Nhóm KH-1].&amp;[Coke]"/>
        <member name="[dim_customer].[Nhóm KH-1].&amp;[FIJI]"/>
        <member name="[dim_customer].[Nhóm KH-1].&amp;[Fega]"/>
        <member name="[dim_customer].[Nhóm KH-1].&amp;[IKEA]"/>
        <member name="[dim_customer].[Nhóm KH-1].&amp;[Khác]"/>
        <member name="[dim_customer].[Nhóm KH-1].&amp;[MEGA]"/>
        <member name="[dim_customer].[Nhóm KH-1].&amp;[MIDA]"/>
        <member name="[dim_customer].[Nhóm KH-1].&amp;[Olam]"/>
        <member name="[dim_customer].[Nhóm KH-1].&amp;[RTCO]"/>
        <member name="[dim_customer].[Nhóm KH-1].&amp;[VNFT]"/>
        <member name="[dim_customer].[Nhóm KH-1].&amp;[ANTEX]"/>
        <member name="[dim_customer].[Nhóm KH-1].&amp;[Huyie]"/>
        <member name="[dim_customer].[Nhóm KH-1].&amp;[Motul]"/>
        <member name="[dim_customer].[Nhóm KH-1].&amp;[Okaya]"/>
        <member name="[dim_customer].[Nhóm KH-1].&amp;[VI LỮ]"/>
        <member name="[dim_customer].[Nhóm KH-1].&amp;[Wiese]"/>
        <member name="[dim_customer].[Nhóm KH-1].&amp;[Chị Nở]"/>
        <member name="[dim_customer].[Nhóm KH-1].&amp;[GREENU]"/>
        <member name="[dim_customer].[Nhóm KH-1].&amp;[GUNICA]"/>
        <member name="[dim_customer].[Nhóm KH-1].&amp;[Itochu]"/>
        <member name="[dim_customer].[Nhóm KH-1].&amp;[MARICO]"/>
        <member name="[dim_customer].[Nhóm KH-1].&amp;[NISHIN]"/>
        <member name="[dim_customer].[Nhóm KH-1].&amp;[Otsuka]"/>
        <member name="[dim_customer].[Nhóm KH-1].&amp;[Parker]"/>
        <member name=""/>
        <member name="[dim_customer].[Nhóm KH-1].&amp;[Pocari]"/>
        <member name="[dim_customer].[Nhóm KH-1].&amp;[SANOFI]"/>
        <member name="[dim_customer].[Nhóm KH-1].&amp;[TRICON]"/>
        <member name="[dim_customer].[Nhóm KH-1].&amp;[AN NHẬT]"/>
        <member name="[dim_customer].[Nhóm KH-1].&amp;[AN PHÁT]"/>
        <member name="[dim_customer].[Nhóm KH-1].&amp;[Genesis]"/>
        <member name="[dim_customer].[Nhóm KH-1].&amp;[Iwatani]"/>
        <member name="[dim_customer].[Nhóm KH-1].&amp;[Kim Hòa]"/>
        <member name="[dim_customer].[Nhóm KH-1].&amp;[L'Oreal]"/>
        <member name="[dim_customer].[Nhóm KH-1].&amp;[Niagara]"/>
        <member name="[dim_customer].[Nhóm KH-1].&amp;[Nu-Pure]"/>
        <member name="[dim_customer].[Nhóm KH-1].&amp;[POLYCAD]"/>
        <member name="[dim_customer].[Nhóm KH-1].&amp;[Resinex]"/>
        <member name="[dim_customer].[Nhóm KH-1].&amp;[Reynera]"/>
        <member name="[dim_customer].[Nhóm KH-1].&amp;[Suntory]"/>
        <member name="[dim_customer].[Nhóm KH-1].&amp;[Uy Kiệt]"/>
        <member name="[dim_customer].[Nhóm KH-1].&amp;[Vân Nga]"/>
        <member name="[dim_customer].[Nhóm KH-1].&amp;[ĐẠI LỤC]"/>
        <member name="[dim_customer].[Nhóm KH-1].&amp;[AB Inbev]"/>
        <member name="[dim_customer].[Nhóm KH-1].&amp;[Cholimex]"/>
        <member name="[dim_customer].[Nhóm KH-1].&amp;[Cocacola]"/>
        <member name="[dim_customer].[Nhóm KH-1].&amp;[LINH CHI]"/>
        <member name="[dim_customer].[Nhóm KH-1].&amp;[MASAN HG]"/>
        <member name="[dim_customer].[Nhóm KH-1].&amp;[MILKYWAY]"/>
        <member name="[dim_customer].[Nhóm KH-1].&amp;[MINH ĐẠT]"/>
        <member name="[dim_customer].[Nhóm KH-1].&amp;[Masan MB]"/>
        <member name="[dim_customer].[Nhóm KH-1].&amp;[Mondelez]"/>
        <member name="[dim_customer].[Nhóm KH-1].&amp;[Nutifood]"/>
        <member name="[dim_customer].[Nhóm KH-1].&amp;[Purinova]"/>
        <member name="[dim_customer].[Nhóm KH-1].&amp;[TAE BAEK]"/>
        <member name="[dim_customer].[Nhóm KH-1].&amp;[Unilever]"/>
        <member name="[dim_customer].[Nhóm KH-1].&amp;[VIỆT HÀN]"/>
        <member name="[dim_customer].[Nhóm KH-1].&amp;[Vinamilk]"/>
        <member name="[dim_customer].[Nhóm KH-1].&amp;[VĂN MINH]"/>
        <member name="[dim_customer].[Nhóm KH-1].&amp;[Út Cường]"/>
        <member name="[dim_customer].[Nhóm KH-1].&amp;[ĐÔ THÀNH]"/>
        <member name="[dim_customer].[Nhóm KH-1].&amp;[AGRIFREDA]"/>
        <member name="[dim_customer].[Nhóm KH-1].&amp;[AJINOMOTO]"/>
        <member name="[dim_customer].[Nhóm KH-1].&amp;[Bán Ngoài]"/>
        <member name="[dim_customer].[Nhóm KH-1].&amp;[CHẤN HÙNG]"/>
        <member name="[dim_customer].[Nhóm KH-1].&amp;[Flex Blow]"/>
        <member name="[dim_customer].[Nhóm KH-1].&amp;[GIA TƯỜNG]"/>
        <member name="[dim_customer].[Nhóm KH-1].&amp;[HOÀNG TẤN]"/>
        <member name="[dim_customer].[Nhóm KH-1].&amp;[HUY THÀNH]"/>
        <member name="[dim_customer].[Nhóm KH-1].&amp;[Lion Corp]"/>
        <member name="[dim_customer].[Nhóm KH-1].&amp;[LỢI TƯỜNG]"/>
        <member name="[dim_customer].[Nhóm KH-1].&amp;[MAERSK VN]"/>
        <member name="[dim_customer].[Nhóm KH-1].&amp;[Muji- DTP]"/>
        <member name="[dim_customer].[Nhóm KH-1].&amp;[NHỰA BUYO]"/>
        <member name="[dim_customer].[Nhóm KH-1].&amp;[PHƯƠNG VI]"/>
        <member name="[dim_customer].[Nhóm KH-1].&amp;[RỒNG VIỆT]"/>
        <member name="[dim_customer].[Nhóm KH-1].&amp;[TEXMAT VN]"/>
        <member name="[dim_customer].[Nhóm KH-1].&amp;[Thành Kim]"/>
        <member name="[dim_customer].[Nhóm KH-1].&amp;[VINAFIBER]"/>
        <member name="[dim_customer].[Nhóm KH-1].&amp;[VIỆT NHẬT]"/>
        <member name="[dim_customer].[Nhóm KH-1].&amp;[BEFUN INC.]"/>
        <member name="[dim_customer].[Nhóm KH-1].&amp;[CORAL A.E.]"/>
        <member name="[dim_customer].[Nhóm KH-1].&amp;[DUROCOLOUR]"/>
        <member name="[dim_customer].[Nhóm KH-1].&amp;[EATONE PRO]"/>
        <member name="[dim_customer].[Nhóm KH-1].&amp;[Hiệp Thành]"/>
        <member name="[dim_customer].[Nhóm KH-1].&amp;[KORYFES SA]"/>
        <member name="[dim_customer].[Nhóm KH-1].&amp;[Lowenstein]"/>
        <member name="[dim_customer].[Nhóm KH-1].&amp;[MAS CO.LTD]"/>
        <member name="[dim_customer].[Nhóm KH-1].&amp;[MERAXIS AG]"/>
        <member name="[dim_customer].[Nhóm KH-1].&amp;[MGREEN-EPR]"/>
        <member name="[dim_customer].[Nhóm KH-1].&amp;[MINH THÀNH]"/>
        <member name="[dim_customer].[Nhóm KH-1].&amp;[Minh Thông]"/>
        <member name="[dim_customer].[Nhóm KH-1].&amp;[OUTEIRINHO]"/>
        <member name="[dim_customer].[Nhóm KH-1].&amp;[PTI- Retal]"/>
        <member name="[dim_customer].[Nhóm KH-1].&amp;[SC JOHNSON]"/>
        <member name="[dim_customer].[Nhóm KH-1].&amp;[Serioplast]"/>
        <member name="[dim_customer].[Nhóm KH-1].&amp;[SodaStream]"/>
        <member name="[dim_customer].[Nhóm KH-1].&amp;[Soi The Ky]"/>
        <member name="[dim_customer].[Nhóm KH-1].&amp;[Sợi thế kỷ]"/>
        <member name="[dim_customer].[Nhóm KH-1].&amp;[THẠC HƯƠNG]"/>
        <member name="[dim_customer].[Nhóm KH-1].&amp;[TIẾN THÀNH]"/>
        <member name="[dim_customer].[Nhóm KH-1].&amp;[Dung Avient]"/>
        <member name="[dim_customer].[Nhóm KH-1].&amp;[MCP-Resinex]"/>
        <member name="[dim_customer].[Nhóm KH-1].&amp;[MEKONG BROS]"/>
        <member name="[dim_customer].[Nhóm KH-1].&amp;[Mega Market]"/>
        <member name="[dim_customer].[Nhóm KH-1].&amp;[NHỰA PHÚ MỸ]"/>
        <member name="[dim_customer].[Nhóm KH-1].&amp;[Nestle MENA]"/>
        <member name="[dim_customer].[Nhóm KH-1].&amp;[Nhựa Âu Lạc]"/>
        <member name="[dim_customer].[Nhóm KH-1].&amp;[PET Quốc Tế]"/>
        <member name="[dim_customer].[Nhóm KH-1].&amp;[Pragmatrade]"/>
        <member name="[dim_customer].[Nhóm KH-1].&amp;[_x0009_ColorMatrix]"/>
        <member name="[dim_customer].[Nhóm KH-1].&amp;[CH TTNT Tiền]"/>
        <member name="[dim_customer].[Nhóm KH-1].&amp;[CTY VÂN LONG]"/>
        <member name="[dim_customer].[Nhóm KH-1].&amp;[Dân Ôn Foods]"/>
        <member name="[dim_customer].[Nhóm KH-1].&amp;[Kao Việt Nam]"/>
        <member name="[dim_customer].[Nhóm KH-1].&amp;[Lix Việt Nam]"/>
        <member name="[dim_customer].[Nhóm KH-1].&amp;[MTVN Plastic]"/>
        <member name="[dim_customer].[Nhóm KH-1].&amp;[NHỰA SÀI GÒN]"/>
        <member name="[dim_customer].[Nhóm KH-1].&amp;[NHỰA TC 2050]"/>
        <member name="[dim_customer].[Nhóm KH-1].&amp;[NHỰA ĐẠT HÒA]"/>
        <member name="[dim_customer].[Nhóm KH-1].&amp;[OK SUNG VINA]"/>
        <member name="[dim_customer].[Nhóm KH-1].&amp;[Pepsi Bắc Mỹ]"/>
        <member name="[dim_customer].[Nhóm KH-1].&amp;[QUÀ TẶNG MỘC]"/>
        <member name="[dim_customer].[Nhóm KH-1].&amp;[SANOFI - DTP]"/>
        <member name="[dim_customer].[Nhóm KH-1].&amp;[VILUBE - DTP]"/>
        <member name="[dim_customer].[Nhóm KH-1].&amp;[BPG SHINNIHON]"/>
        <member name="[dim_customer].[Nhóm KH-1].&amp;[IKEA - VĨ HUY]"/>
        <member name="[dim_customer].[Nhóm KH-1].&amp;[ITD Polyresin]"/>
        <member name="[dim_customer].[Nhóm KH-1].&amp;[LƯỚI BẢO NÔNG]"/>
        <member name="[dim_customer].[Nhóm KH-1].&amp;[NHỰA LỘC PHÁT]"/>
        <member name="[dim_customer].[Nhóm KH-1].&amp;[NHỰA ĐỒNG NAI]"/>
        <member name="[dim_customer].[Nhóm KH-1].&amp;[Nestle France]"/>
        <member name="[dim_customer].[Nhóm KH-1].&amp;[Nhựa Chí Minh]"/>
        <member name="[dim_customer].[Nhóm KH-1].&amp;[PHÚC PHÚC HẢI]"/>
        <member name="[dim_customer].[Nhóm KH-1].&amp;[PREMIUM WATER]"/>
        <member name="[dim_customer].[Nhóm KH-1].&amp;[Quang Chí Bảo]"/>
        <member name="[dim_customer].[Nhóm KH-1].&amp;[Toyota Tsusho]"/>
        <member name="[dim_customer].[Nhóm KH-1].&amp;[TÂN HOA THỊNH]"/>
        <member name="[dim_customer].[Nhóm KH-1].&amp;[TÂN LẬP THÀNH]"/>
        <member name="[dim_customer].[Nhóm KH-1].&amp;[ĐẠI NHẤT LONG]"/>
        <member name=""/>
        <member name="[dim_customer].[Nhóm KH-1].&amp;[BTS Bình Thuận]"/>
        <member name="[dim_customer].[Nhóm KH-1].&amp;[BÌNH MINH VIỆT]"/>
        <member name="[dim_customer].[Nhóm KH-1].&amp;[CTY THẠNH PHÁT]"/>
        <member name="[dim_customer].[Nhóm KH-1].&amp;[Cty Thạnh Phát]"/>
        <member name="[dim_customer].[Nhóm KH-1].&amp;[CƯỜNG GIA PHÁT]"/>
        <member name="[dim_customer].[Nhóm KH-1].&amp;[HQ SBTSN-NGHH ]"/>
        <member name="[dim_customer].[Nhóm KH-1].&amp;[IKEA - AN NHẬT]"/>
        <member name="[dim_customer].[Nhóm KH-1].&amp;[LIVEFRESH LLC.]"/>
        <member name="[dim_customer].[Nhóm KH-1].&amp;[MHE ENTERPRISE]"/>
        <member name="[dim_customer].[Nhóm KH-1].&amp;[NAM THIÊN LONG]"/>
        <member name="[dim_customer].[Nhóm KH-1].&amp;[NHỰA TRƯỜNG AN]"/>
        <member name="[dim_customer].[Nhóm KH-1].&amp;[Nhựa Hồng Đông]"/>
        <member name="[dim_customer].[Nhóm KH-1].&amp;[POLYRESIN EOOD]"/>
        <member name="[dim_customer].[Nhóm KH-1].&amp;[Pentaplast SRL]"/>
        <member name="[dim_customer].[Nhóm KH-1].&amp;[Plasel-Resinex]"/>
        <member name="[dim_customer].[Nhóm KH-1].&amp;[Visual Plastic]"/>
        <member name="[dim_customer].[Nhóm KH-1].&amp;[VẬN TẢI VIỆT Á]"/>
        <member name="[dim_customer].[Nhóm KH-1].&amp;[ Á CHÂU PLASTIC]"/>
        <member name="[dim_customer].[Nhóm KH-1].&amp;[Amcor FairField]"/>
        <member name="[dim_customer].[Nhóm KH-1].&amp;[Bao Bì Vinh Nam]"/>
        <member name="[dim_customer].[Nhóm KH-1].&amp;[CH TTNT Tín Đạt]"/>
        <member name="[dim_customer].[Nhóm KH-1].&amp;[Cty Đại Cát Lợi]"/>
        <member name="[dim_customer].[Nhóm KH-1].&amp;[Công ty An Thái]"/>
        <member name="[dim_customer].[Nhóm KH-1].&amp;[NHỰA VIỆT THÀNH]"/>
        <member name="[dim_customer].[Nhóm KH-1].&amp;[Nestle Việt Nam]"/>
        <member name="[dim_customer].[Nhóm KH-1].&amp;[New development]"/>
        <member name="[dim_customer].[Nhóm KH-1].&amp;[Quỹ khen thưởng]"/>
        <member name="[dim_customer].[Nhóm KH-1].&amp;[Ravago Americas]"/>
        <member name="[dim_customer].[Nhóm KH-1].&amp;[Tiền gửi NH VND]"/>
        <member name="[dim_customer].[Nhóm KH-1].&amp;[TÂN TƯỜNG KHANG]"/>
        <member name="[dim_customer].[Nhóm KH-1].&amp;[Tăng Khánh Tùng]"/>
        <member name="[dim_customer].[Nhóm KH-1].&amp;[Vinh Long/ IKEA]"/>
        <member name="[dim_customer].[Nhóm KH-1].&amp;[VĨNH MINH PHƯỚC]"/>
        <member name="[dim_customer].[Nhóm KH-1].&amp;[CH TTNT HOÀN HẢO]"/>
        <member name="[dim_customer].[Nhóm KH-1].&amp;[CH TTNT Phát Lợi]"/>
        <member name="[dim_customer].[Nhóm KH-1].&amp;[CH TTNT Quốc Tuệ]"/>
        <member name="[dim_customer].[Nhóm KH-1].&amp;[Chị Kính - 8 LQS]"/>
        <member name="[dim_customer].[Nhóm KH-1].&amp;[Colgate- Hưng Dụ]"/>
        <member name="[dim_customer].[Nhóm KH-1].&amp;[Cty Minh Hưng TG]"/>
        <member name="[dim_customer].[Nhóm KH-1].&amp;[Cty Tân Sơn Nhất]"/>
        <member name=""/>
        <member name="[dim_customer].[Nhóm KH-1].&amp;[Công Ty Huy Toàn]"/>
        <member name="[dim_customer].[Nhóm KH-1].&amp;[HYOSUNG VIỆT NAM]"/>
        <member name="[dim_customer].[Nhóm KH-1].&amp;[Hailide Việt Nam]"/>
        <member name="[dim_customer].[Nhóm KH-1].&amp;[Hồng Kim Long An]"/>
        <member name="[dim_customer].[Nhóm KH-1].&amp;[NGŨ KIM TẤN PHÁT]"/>
        <member name="[dim_customer].[Nhóm KH-1].&amp;[NS25-NEW-NĐ-PP01]"/>
        <member name="[dim_customer].[Nhóm KH-1].&amp;[PakPot Australia]"/>
        <member name="[dim_customer].[Nhóm KH-1].&amp;[Srithai (Hà Nội)]"/>
        <member name="[dim_customer].[Nhóm KH-1].&amp;[THỰC PHẨM CHÂU Á]"/>
        <member name="[dim_customer].[Nhóm KH-1].&amp;[UPGREEN VIỆT NAM]"/>
        <member name="[dim_customer].[Nhóm KH-1].&amp;[VIVA PLAST GMBH.]"/>
        <member name="[dim_customer].[Nhóm KH-1].&amp;[Việt Thành Plast]"/>
        <member name="[dim_customer].[Nhóm KH-1].&amp;[ CH TTNT NGỌC ANH]"/>
        <member name="[dim_customer].[Nhóm KH-1].&amp;[CH TTNT Tiến Bông]"/>
        <member name="[dim_customer].[Nhóm KH-1].&amp;[CH TTNT Trào Điệp]"/>
        <member name="[dim_customer].[Nhóm KH-1].&amp;[CP tiệc, phúc lợi]"/>
        <member name="[dim_customer].[Nhóm KH-1].&amp;[CPSX Nhựa Duy Tân]"/>
        <member name="[dim_customer].[Nhóm KH-1].&amp;[CÔNG NGHIỆP MASAN]"/>
        <member name="[dim_customer].[Nhóm KH-1].&amp;[HON CHUAN VIETNAM]"/>
        <member name="[dim_customer].[Nhóm KH-1].&amp;[Inabata Singapore]"/>
        <member name="[dim_customer].[Nhóm KH-1].&amp;[NS25-NEW-XK-PET01]"/>
        <member name="[dim_customer].[Nhóm KH-1].&amp;[NS25-NEW-XK-PET02]"/>
        <member name="[dim_customer].[Nhóm KH-1].&amp;[NS25-NEW-XK-PET03]"/>
        <member name="[dim_customer].[Nhóm KH-1].&amp;[NS25-NEW-XK-PET04]"/>
        <member name="[dim_customer].[Nhóm KH-1].&amp;[NS25-NEW-XK-PET05]"/>
        <member name="[dim_customer].[Nhóm KH-1].&amp;[NS25-NEW-XK-PET06]"/>
        <member name="[dim_customer].[Nhóm KH-1].&amp;[THÀNH NGHĨA P.E.T]"/>
        <member name="[dim_customer].[Nhóm KH-1].&amp;[TNHH Nhựa Duy Tân]"/>
        <member name="[dim_customer].[Nhóm KH-1].&amp;[ INDUSTRIAS SALCOM]"/>
        <member name="[dim_customer].[Nhóm KH-1].&amp;[CH TTNT PHÚC THỊNH]"/>
        <member name="[dim_customer].[Nhóm KH-1].&amp;[CH TTNT Quang Phát]"/>
        <member name="[dim_customer].[Nhóm KH-1].&amp;[CH TTNT Thành Long]"/>
        <member name="[dim_customer].[Nhóm KH-1].&amp;[Chi phí tiếp khách]"/>
        <member name="[dim_customer].[Nhóm KH-1].&amp;[Chị Hạnh - Quận 12]"/>
        <member name="[dim_customer].[Nhóm KH-1].&amp;[Colagate Palmolive]"/>
        <member name="[dim_customer].[Nhóm KH-1].&amp;[Concord Textile VN]"/>
        <member name="[dim_customer].[Nhóm KH-1].&amp;[MISS PLASTICS INC.]"/>
        <member name="[dim_customer].[Nhóm KH-1].&amp;[NS25-NEW-NĐ-HDPE01]"/>
        <member name="[dim_customer].[Nhóm KH-1].&amp;[NS25-NEW-NĐ-HDPE02]"/>
        <member name="[dim_customer].[Nhóm KH-1].&amp;[NS25-NEW-NĐ-HDPE03]"/>
        <member name="[dim_customer].[Nhóm KH-1].&amp;[NS25-NEW-NĐ-HDPE04]"/>
        <member name="[dim_customer].[Nhóm KH-1].&amp;[NS25-NEW-NĐ-HDPE05]"/>
        <member name="[dim_customer].[Nhóm KH-1].&amp;[NS25-NEW-NĐ-HDPE06]"/>
        <member name="[dim_customer].[Nhóm KH-1].&amp;[NS25-NEW-NĐ-HDPE07]"/>
        <member name="[dim_customer].[Nhóm KH-1].&amp;[NS25-NEW-NĐ-HDPE08]"/>
        <member name="[dim_customer].[Nhóm KH-1].&amp;[NS25-NEW-NĐ-HDPE09]"/>
        <member name="[dim_customer].[Nhóm KH-1].&amp;[NS25-NEW-NĐ-HDPE10]"/>
        <member name="[dim_customer].[Nhóm KH-1].&amp;[NS25-NEW-NĐ-HDPE11]"/>
        <member name="[dim_customer].[Nhóm KH-1].&amp;[NS25-NEW-NĐ-HDPE12]"/>
        <member name="[dim_customer].[Nhóm KH-1].&amp;[NS25-NEW-NĐ-HDPE13]"/>
        <member name="[dim_customer].[Nhóm KH-1].&amp;[NS25-NEW-NĐ-HDPE14]"/>
        <member name="[dim_customer].[Nhóm KH-1].&amp;[NS25-NEW-NĐ-HDPE15]"/>
        <member name="[dim_customer].[Nhóm KH-1].&amp;[PHÚC LONG TÂY NINH]"/>
        <member name="[dim_customer].[Nhóm KH-1].&amp;[PLANTECH - AN THÁI]"/>
        <member name="[dim_customer].[Nhóm KH-1].&amp;[Tomra Sorting GmbH]"/>
        <member name="[dim_customer].[Nhóm KH-1].&amp;[CH TTNT Phương Tuấn]"/>
        <member name="[dim_customer].[Nhóm KH-1].&amp;[COLLECTIVE POLYMERS]"/>
        <member name="[dim_customer].[Nhóm KH-1].&amp;[COSCO - HỒNG KIM LA]"/>
        <member name="[dim_customer].[Nhóm KH-1].&amp;[Chị Sương - 236 PCĐ]"/>
        <member name="[dim_customer].[Nhóm KH-1].&amp;[CÔNG TY TNHH PLB VN]"/>
        <member name="[dim_customer].[Nhóm KH-1].&amp;[Công ty TNHH La Vie]"/>
        <member name="[dim_customer].[Nhóm KH-1].&amp;[Khách hàng vãng lai]"/>
        <member name="[dim_customer].[Nhóm KH-1].&amp;[Masan- BỘT GIẶT NET]"/>
        <member name="[dim_customer].[Nhóm KH-1].&amp;[Quick Pack Việt Nam]"/>
        <member name="[dim_customer].[Nhóm KH-1].&amp;[Repi Thai Co., Ltd.]"/>
        <member name="[dim_customer].[Nhóm KH-1].&amp;[CH TTNT Trường Thanh]"/>
        <member name="[dim_customer].[Nhóm KH-1].&amp;[CTY THỰC PHẨM VĨ HUY]"/>
        <member name="[dim_customer].[Nhóm KH-1].&amp;[Cty Hàng Hóa Sài Gòn]"/>
        <member name="[dim_customer].[Nhóm KH-1].&amp;[CÔNG TY PRO VIỆT NAM]"/>
        <member name="[dim_customer].[Nhóm KH-1].&amp;[CÔNG TY TNHH HƯNG DỤ]"/>
        <member name="[dim_customer].[Nhóm KH-1].&amp;[SHARPAK AYLESHAM LTD]"/>
        <member name="[dim_customer].[Nhóm KH-1].&amp;[Svepol Americas Inc.]"/>
        <member name="[dim_customer].[Nhóm KH-1].&amp;[Vinmar International]"/>
        <member name="[dim_customer].[Nhóm KH-1].&amp;[International Gate SA]"/>
        <member name="[dim_customer].[Nhóm KH-1].&amp;[NHÀ CUNG CẤP VÃNG LAI]"/>
        <member name="[dim_customer].[Nhóm KH-1].&amp;[THIÊN LONG LONG THÀNH]"/>
        <member name="[dim_customer].[Nhóm KH-1].&amp;[Natures Organics - PIA]"/>
        <member name="[dim_customer].[Nhóm KH-1].&amp;[POLYMERS INTERNATIONAL]"/>
        <member name="[dim_customer].[Nhóm KH-1].&amp;[CTY NGỌC NGHĨA - CỦ CHI]"/>
        <member name="[dim_customer].[Nhóm KH-1].&amp;[CTY NGỌC NGHĨA-TÂY NINH]"/>
        <member name="[dim_customer].[Nhóm KH-1].&amp;[Chori Vietnam Co., Ltd.]"/>
        <member name="[dim_customer].[Nhóm KH-1].&amp;[CÔNG TY NHỰA LONG THÀNH]"/>
        <member name="[dim_customer].[Nhóm KH-1].&amp;[EUROPACK INVEST PTE LTD]"/>
        <member name="[dim_customer].[Nhóm KH-1].&amp;[IML Technology Việt Nam]"/>
        <member name="[dim_customer].[Nhóm KH-1].&amp;[MONTACHEM INTERNATIONAL]"/>
        <member name="[dim_customer].[Nhóm KH-1].&amp;[Masan- Tiêu Dùng MaSan]"/>
        <member name="[dim_customer].[Nhóm KH-1].&amp;[Masan-Vinacafé Biên Hòa]"/>
        <member name="[dim_customer].[Nhóm KH-1].&amp;[SAITAMA PLASTIC CO.,LTD]"/>
        <member name="[dim_customer].[Nhóm KH-1].&amp;[SESOTEC (THAILAND) LTD.]"/>
        <member name="[dim_customer].[Nhóm KH-1].&amp;[CÔNG TY CỔ PHẦN NGỌC SƠN]"/>
        <member name="[dim_customer].[Nhóm KH-1].&amp;[Công ty Chấn Thuận Thành]"/>
        <member name="[dim_customer].[Nhóm KH-1].&amp;[HQ HCM-Chuyển phát nhanh]"/>
        <member name="[dim_customer].[Nhóm KH-1].&amp;[KOLON GLOBAL CORPORATION]"/>
        <member name="[dim_customer].[Nhóm KH-1].&amp;[Kim Thuận Phát (Long An)]"/>
        <member name="[dim_customer].[Nhóm KH-1].&amp;[CN CTY TNHH XNK THÁI CHÂU]"/>
        <member name="[dim_customer].[Nhóm KH-1].&amp;[CTY CP NƯỚC MT BÌNH DƯƠNG]"/>
        <member name="[dim_customer].[Nhóm KH-1].&amp;[Cty Sài Gòn Plastic Color]"/>
        <member name="[dim_customer].[Nhóm KH-1].&amp;[Công Ty Nội Thất Ngọc Sơn]"/>
        <member name="[dim_customer].[Nhóm KH-1].&amp;[Công ty TNHH MTV Đồng Lâm]"/>
        <member name="[dim_customer].[Nhóm KH-1].&amp;[YEI MACHINERY FACTORY CO.]"/>
        <member name="[dim_customer].[Nhóm KH-1].&amp;[CTY In Ấn Bao Bì Nhân Phát]"/>
        <member name="[dim_customer].[Nhóm KH-1].&amp;[TOYOTA TSUSHO ASIA PACIFIC]"/>
        <member name="[dim_customer].[Nhóm KH-1].&amp;[Cty CP Hàng Tiêu Dùng Masan]"/>
        <member name="[dim_customer].[Nhóm KH-1].&amp;[Công ty TNHH Nhựa Khánh Nga]"/>
        <member name="[dim_customer].[Nhóm KH-1].&amp;[Công ty Tôn Thép Hoàng Dung]"/>
        <member name="[dim_customer].[Nhóm KH-1].&amp;[Magma International Co.,Ltd]"/>
        <member name="[dim_customer].[Nhóm KH-1].&amp;[Masan- Nước Khoáng Vĩnh Hảo]"/>
        <member name="[dim_customer].[Nhóm KH-1].&amp;[NH International Corp.     ]"/>
        <member name="[dim_customer].[Nhóm KH-1].&amp;[TNHH DV TM Tổng Hợp Ba Miền]"/>
        <member name="[dim_customer].[Nhóm KH-1].&amp;[Tài trợ thương hiệu Duy Tân]"/>
        <member name="[dim_customer].[Nhóm KH-1].&amp;[VINMAR POLYMERS AMERICA LLC]"/>
        <member name="[dim_customer].[Nhóm KH-1].&amp;[CH TTNT Thu Hường - Châu Đức]"/>
        <member name="[dim_customer].[Nhóm KH-1].&amp;[CHANG WOEN MACHINERY CO.,LTD]"/>
        <member name="[dim_customer].[Nhóm KH-1].&amp;[Custom Synthetic Fibers, LLC]"/>
        <member name="[dim_customer].[Nhóm KH-1].&amp;[Masan-Nước Khoáng Quảng Ninh]"/>
        <member name="[dim_customer].[Nhóm KH-1].&amp;[Khách hàng vãng lai xuất khẩu]"/>
        <member name="[dim_customer].[Nhóm KH-1].&amp;[New Developments - Hạt PP - NĐ]"/>
        <member name="[dim_customer].[Nhóm KH-1].&amp;[Suntory MONOZUKURI Expert Asia]"/>
        <member name="[dim_customer].[Nhóm KH-1].&amp;[Tiền VND ngân hàng TMCP á Châu]"/>
        <member name="[dim_customer].[Nhóm KH-1].&amp;[Công Ty TNHH N.V.C (New Vision)]"/>
        <member name="[dim_customer].[Nhóm KH-1].&amp;[New Developments - Hạt PET - XK]"/>
        <member name="[dim_customer].[Nhóm KH-1].&amp;[ZHejiang Boretech Environmental]"/>
        <member name="[dim_customer].[Nhóm KH-1].&amp;[CN Công Ty TNHH Huiye (Việt Nam)]"/>
        <member name="[dim_customer].[Nhóm KH-1].&amp;[CÔNG TY CỔ PHẦN BAO BÌ TÍN THÀNH]"/>
        <member name="[dim_customer].[Nhóm KH-1].&amp;[Công ty TNHH SX Và TM Việt Thành]"/>
        <member name="[dim_customer].[Nhóm KH-1].&amp;[Người mua hàng không lấy hóa đơn]"/>
        <member name="[dim_customer].[Nhóm KH-1].&amp;[Starlinger &amp; Go.Gesellschaft m.b.H]"/>
        <member name="[dim_customer].[Nhóm KH-1].&amp;[Công ty TNHH EUROFINS CONSUMER Prod]"/>
        <member name="[dim_customer].[Nhóm KH-1].&amp;[GENESIS DISTRIBUCIÓN DE COLOMBIA SA]"/>
        <member name="[dim_customer].[Nhóm KH-1].&amp;[JY Global Group-Industry and Commer]"/>
        <member name="[dim_customer].[Nhóm KH-1].&amp;[New Developments - Hạt PET - NĐ (WSS03G)]"/>
        <member name="[dim_customer].[Nhóm KH-1].&amp;[SUMITOMO CORPORATION ASIA &amp; OCEANIA PTE.]"/>
        <member name="[dim_customer].[Nhóm KH-1].&amp;[New Developments - Hạt PET - NĐ (iSS01G 1)]"/>
        <member name="[dim_customer].[Nhóm KH-1].&amp;[New Developments - Hạt PET - NĐ (rHDPE thổi)]"/>
      </members>
    </pivotHierarchy>
    <pivotHierarchy dragToData="1"/>
    <pivotHierarchy dragToData="1"/>
    <pivotHierarchy multipleItemSelectionAllowed="1" dragToData="1">
      <members count="1" level="1">
        <member name="[dim_date].[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7"/>
    <rowHierarchyUsage hierarchyUsage="216"/>
  </rowHierarchiesUsage>
  <colHierarchiesUsage count="2">
    <colHierarchyUsage hierarchyUsage="-2"/>
    <colHierarchyUsage hierarchyUsage="16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customer]"/>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E619083-47F9-44EF-B53A-FF0EE19855ED}" name="PivotTable8" cacheId="382" applyNumberFormats="0" applyBorderFormats="0" applyFontFormats="0" applyPatternFormats="0" applyAlignmentFormats="0" applyWidthHeightFormats="1" dataCaption="Values" tag="d6cab990-82a6-44d2-b8bc-e82ed2b25f76"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items count="1">
        <item x="0"/>
      </items>
    </pivotField>
    <pivotField axis="axisPage" allDrilled="1" subtotalTop="0" showAll="0" dataSourceSort="1" defaultSubtotal="0" defaultAttributeDrillState="1">
      <items count="1">
        <item x="0"/>
      </items>
    </pivotField>
  </pivotFields>
  <pageFields count="2">
    <pageField fld="0" hier="179" name="[dim_date_01].[Year | Month].&amp;[2026 | 03]" cap="2026 | 03"/>
    <pageField fld="1" hier="190" name="[dim_date_02].[Year | Month].&amp;[2026 | 02]" cap="2026 | 02"/>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A6C83F4-7D20-4AE7-A220-2E9494F17246}" name="PivotTable7" cacheId="373" applyNumberFormats="0" applyBorderFormats="0" applyFontFormats="0" applyPatternFormats="0" applyAlignmentFormats="0" applyWidthHeightFormats="1" dataCaption="Values" tag="eff33850-a82b-474e-ba4e-bf0fd37e3e2c" updatedVersion="8" minRefreshableVersion="3" subtotalHiddenItems="1" itemPrintTitles="1" createdVersion="8" indent="0" compact="0" outline="1" outlineData="1" compactData="0" multipleFieldFilters="0">
  <location ref="A26:AG91" firstHeaderRow="0" firstDataRow="1" firstDataCol="2"/>
  <pivotFields count="35">
    <pivotField axis="axisRow" compact="0" allDrilled="1" showAll="0" dataSourceSort="1" defaultAttributeDrillState="1">
      <items count="9">
        <item x="0"/>
        <item x="1"/>
        <item x="2"/>
        <item x="3"/>
        <item x="4"/>
        <item x="5"/>
        <item x="6"/>
        <item x="7"/>
        <item t="default"/>
      </items>
    </pivotField>
    <pivotField compact="0" allDrilled="1" showAll="0" dataSourceSort="1" defaultSubtotal="0" defaultAttributeDrillState="1"/>
    <pivotField compact="0" allDrilled="1" showAll="0" dataSourceSort="1" defaultSubtotal="0" defaultAttributeDrillState="1"/>
    <pivotField dataField="1" compact="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axis="axisRow" compact="0" allDrilled="1" subtotalTop="0" showAll="0" dataSourceSort="1" defaultSubtotal="0" defaultAttributeDrillState="1">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26"/>
  </rowFields>
  <rowItems count="65">
    <i>
      <x/>
    </i>
    <i r="1">
      <x/>
    </i>
    <i r="1">
      <x v="1"/>
    </i>
    <i r="1">
      <x v="2"/>
    </i>
    <i r="1">
      <x v="3"/>
    </i>
    <i r="1">
      <x v="4"/>
    </i>
    <i r="1">
      <x v="5"/>
    </i>
    <i r="1">
      <x v="6"/>
    </i>
    <i>
      <x v="1"/>
    </i>
    <i r="1">
      <x v="7"/>
    </i>
    <i r="1">
      <x v="8"/>
    </i>
    <i r="1">
      <x v="9"/>
    </i>
    <i r="1">
      <x v="10"/>
    </i>
    <i r="1">
      <x v="11"/>
    </i>
    <i r="1">
      <x v="12"/>
    </i>
    <i>
      <x v="2"/>
    </i>
    <i r="1">
      <x v="13"/>
    </i>
    <i r="1">
      <x v="14"/>
    </i>
    <i r="1">
      <x v="15"/>
    </i>
    <i r="1">
      <x v="16"/>
    </i>
    <i r="1">
      <x v="17"/>
    </i>
    <i r="1">
      <x v="18"/>
    </i>
    <i r="1">
      <x v="19"/>
    </i>
    <i r="1">
      <x v="20"/>
    </i>
    <i r="1">
      <x v="21"/>
    </i>
    <i r="1">
      <x v="22"/>
    </i>
    <i>
      <x v="3"/>
    </i>
    <i r="1">
      <x v="23"/>
    </i>
    <i r="1">
      <x v="24"/>
    </i>
    <i r="1">
      <x v="25"/>
    </i>
    <i r="1">
      <x v="26"/>
    </i>
    <i r="1">
      <x v="27"/>
    </i>
    <i>
      <x v="4"/>
    </i>
    <i r="1">
      <x v="28"/>
    </i>
    <i r="1">
      <x v="29"/>
    </i>
    <i r="1">
      <x v="30"/>
    </i>
    <i>
      <x v="5"/>
    </i>
    <i r="1">
      <x v="31"/>
    </i>
    <i>
      <x v="6"/>
    </i>
    <i r="1">
      <x v="32"/>
    </i>
    <i r="1">
      <x v="33"/>
    </i>
    <i r="1">
      <x v="34"/>
    </i>
    <i r="1">
      <x v="35"/>
    </i>
    <i r="1">
      <x v="36"/>
    </i>
    <i r="1">
      <x v="37"/>
    </i>
    <i r="1">
      <x v="38"/>
    </i>
    <i r="1">
      <x v="39"/>
    </i>
    <i r="1">
      <x v="40"/>
    </i>
    <i>
      <x v="7"/>
    </i>
    <i r="1">
      <x v="41"/>
    </i>
    <i r="1">
      <x v="42"/>
    </i>
    <i r="1">
      <x v="43"/>
    </i>
    <i r="1">
      <x v="44"/>
    </i>
    <i r="1">
      <x v="45"/>
    </i>
    <i r="1">
      <x v="46"/>
    </i>
    <i r="1">
      <x v="47"/>
    </i>
    <i r="1">
      <x v="48"/>
    </i>
    <i r="1">
      <x v="49"/>
    </i>
    <i r="1">
      <x v="50"/>
    </i>
    <i r="1">
      <x v="51"/>
    </i>
    <i r="1">
      <x v="52"/>
    </i>
    <i r="1">
      <x v="53"/>
    </i>
    <i r="1">
      <x v="54"/>
    </i>
    <i r="1">
      <x v="55"/>
    </i>
    <i t="grand">
      <x/>
    </i>
  </rowItems>
  <colFields count="1">
    <field x="-2"/>
  </colFields>
  <colItems count="3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colItems>
  <dataFields count="31">
    <dataField name="1" fld="3" subtotal="count" baseField="0" baseItem="0"/>
    <dataField fld="27" subtotal="count" baseField="0" baseItem="0"/>
    <dataField fld="4" subtotal="count" baseField="0" baseItem="0"/>
    <dataField fld="5" subtotal="count" baseField="0" baseItem="0" numFmtId="168"/>
    <dataField name=" 2" fld="29" subtotal="count" baseField="0" baseItem="0" numFmtId="168">
      <extLst>
        <ext xmlns:x14="http://schemas.microsoft.com/office/spreadsheetml/2009/9/main" uri="{E15A36E0-9728-4e99-A89B-3F7291B0FE68}">
          <x14:dataField sourceField="3" uniqueName="[__Xl2].[Measures].[ ]"/>
        </ext>
      </extLst>
    </dataField>
    <dataField fld="6" subtotal="count" baseField="0" baseItem="0" numFmtId="168"/>
    <dataField fld="7" subtotal="count" baseField="0" baseItem="0" numFmtId="168"/>
    <dataField fld="8" subtotal="count" baseField="0" baseItem="0" numFmtId="168"/>
    <dataField fld="9" subtotal="count" baseField="0" baseItem="0" numFmtId="168"/>
    <dataField fld="10" subtotal="count" baseField="0" baseItem="0" numFmtId="168"/>
    <dataField fld="11" subtotal="count" baseField="0" baseItem="0" numFmtId="168"/>
    <dataField fld="12" subtotal="count" baseField="0" baseItem="0" numFmtId="168"/>
    <dataField name="3" fld="30" subtotal="count" baseField="0" baseItem="0">
      <extLst>
        <ext xmlns:x14="http://schemas.microsoft.com/office/spreadsheetml/2009/9/main" uri="{E15A36E0-9728-4e99-A89B-3F7291B0FE68}">
          <x14:dataField sourceField="3" uniqueName="[__Xl3].[Measures].[ ]"/>
        </ext>
      </extLst>
    </dataField>
    <dataField fld="13" subtotal="count" baseField="0" baseItem="0"/>
    <dataField fld="14" subtotal="count" baseField="0" baseItem="0"/>
    <dataField fld="15" subtotal="count" baseField="0" baseItem="0"/>
    <dataField name="4" fld="31" subtotal="count" baseField="0" baseItem="0">
      <extLst>
        <ext xmlns:x14="http://schemas.microsoft.com/office/spreadsheetml/2009/9/main" uri="{E15A36E0-9728-4e99-A89B-3F7291B0FE68}">
          <x14:dataField sourceField="3" uniqueName="[__Xl4].[Measures].[ ]"/>
        </ext>
      </extLst>
    </dataField>
    <dataField fld="16" subtotal="count" baseField="0" baseItem="0"/>
    <dataField fld="17" subtotal="count" baseField="0" baseItem="0"/>
    <dataField fld="18" subtotal="count" baseField="0" baseItem="0"/>
    <dataField name="5" fld="32" subtotal="count" baseField="0" baseItem="0">
      <extLst>
        <ext xmlns:x14="http://schemas.microsoft.com/office/spreadsheetml/2009/9/main" uri="{E15A36E0-9728-4e99-A89B-3F7291B0FE68}">
          <x14:dataField sourceField="3" uniqueName="[__Xl5].[Measures].[ ]"/>
        </ext>
      </extLst>
    </dataField>
    <dataField fld="28" subtotal="count" baseField="0" baseItem="0"/>
    <dataField fld="19" subtotal="count" baseField="0" baseItem="0"/>
    <dataField fld="20" subtotal="count" baseField="0" baseItem="0"/>
    <dataField name="6" fld="33" subtotal="count" baseField="0" baseItem="0">
      <extLst>
        <ext xmlns:x14="http://schemas.microsoft.com/office/spreadsheetml/2009/9/main" uri="{E15A36E0-9728-4e99-A89B-3F7291B0FE68}">
          <x14:dataField sourceField="3" uniqueName="[__Xl6].[Measures].[ ]"/>
        </ext>
      </extLst>
    </dataField>
    <dataField fld="21" subtotal="count" baseField="0" baseItem="0"/>
    <dataField fld="22" subtotal="count" baseField="0" baseItem="0"/>
    <dataField name="7" fld="34" subtotal="count" baseField="0" baseItem="0">
      <extLst>
        <ext xmlns:x14="http://schemas.microsoft.com/office/spreadsheetml/2009/9/main" uri="{E15A36E0-9728-4e99-A89B-3F7291B0FE68}">
          <x14:dataField sourceField="3" uniqueName="[__Xl7].[Measures].[ ]"/>
        </ext>
      </extLst>
    </dataField>
    <dataField fld="23" subtotal="count" baseField="0" baseItem="0"/>
    <dataField fld="24" subtotal="count" baseField="0" baseItem="0"/>
    <dataField fld="25" subtotal="count" baseField="0" baseItem="0"/>
  </dataFields>
  <formats count="17">
    <format dxfId="117">
      <pivotArea dataOnly="0" outline="0" fieldPosition="0">
        <references count="1">
          <reference field="4294967294" count="1">
            <x v="0"/>
          </reference>
        </references>
      </pivotArea>
    </format>
    <format dxfId="116">
      <pivotArea dataOnly="0" outline="0" fieldPosition="0">
        <references count="1">
          <reference field="4294967294" count="1">
            <x v="4"/>
          </reference>
        </references>
      </pivotArea>
    </format>
    <format dxfId="115">
      <pivotArea dataOnly="0" labelOnly="1" outline="0" fieldPosition="0">
        <references count="1">
          <reference field="4294967294" count="1">
            <x v="0"/>
          </reference>
        </references>
      </pivotArea>
    </format>
    <format dxfId="114">
      <pivotArea dataOnly="0" labelOnly="1" outline="0" fieldPosition="0">
        <references count="1">
          <reference field="4294967294" count="1">
            <x v="4"/>
          </reference>
        </references>
      </pivotArea>
    </format>
    <format dxfId="113">
      <pivotArea outline="0" fieldPosition="0">
        <references count="1">
          <reference field="4294967294" count="1" selected="0">
            <x v="12"/>
          </reference>
        </references>
      </pivotArea>
    </format>
    <format dxfId="112">
      <pivotArea dataOnly="0" labelOnly="1" outline="0" fieldPosition="0">
        <references count="1">
          <reference field="4294967294" count="1">
            <x v="12"/>
          </reference>
        </references>
      </pivotArea>
    </format>
    <format dxfId="111">
      <pivotArea outline="0" fieldPosition="0">
        <references count="1">
          <reference field="4294967294" count="1" selected="0">
            <x v="12"/>
          </reference>
        </references>
      </pivotArea>
    </format>
    <format dxfId="110">
      <pivotArea dataOnly="0" labelOnly="1" outline="0" fieldPosition="0">
        <references count="1">
          <reference field="4294967294" count="1">
            <x v="12"/>
          </reference>
        </references>
      </pivotArea>
    </format>
    <format dxfId="109">
      <pivotArea dataOnly="0" outline="0" fieldPosition="0">
        <references count="1">
          <reference field="4294967294" count="1">
            <x v="16"/>
          </reference>
        </references>
      </pivotArea>
    </format>
    <format dxfId="108">
      <pivotArea dataOnly="0" outline="0" fieldPosition="0">
        <references count="1">
          <reference field="4294967294" count="1">
            <x v="16"/>
          </reference>
        </references>
      </pivotArea>
    </format>
    <format dxfId="107">
      <pivotArea dataOnly="0" outline="0" fieldPosition="0">
        <references count="1">
          <reference field="4294967294" count="1">
            <x v="20"/>
          </reference>
        </references>
      </pivotArea>
    </format>
    <format dxfId="106">
      <pivotArea dataOnly="0" outline="0" fieldPosition="0">
        <references count="1">
          <reference field="4294967294" count="1">
            <x v="20"/>
          </reference>
        </references>
      </pivotArea>
    </format>
    <format dxfId="105">
      <pivotArea dataOnly="0" outline="0" fieldPosition="0">
        <references count="1">
          <reference field="4294967294" count="1">
            <x v="24"/>
          </reference>
        </references>
      </pivotArea>
    </format>
    <format dxfId="104">
      <pivotArea dataOnly="0" outline="0" fieldPosition="0">
        <references count="1">
          <reference field="4294967294" count="1">
            <x v="24"/>
          </reference>
        </references>
      </pivotArea>
    </format>
    <format dxfId="103">
      <pivotArea dataOnly="0" outline="0" fieldPosition="0">
        <references count="1">
          <reference field="4294967294" count="1">
            <x v="27"/>
          </reference>
        </references>
      </pivotArea>
    </format>
    <format dxfId="102">
      <pivotArea dataOnly="0" outline="0" fieldPosition="0">
        <references count="1">
          <reference field="4294967294" count="1">
            <x v="27"/>
          </reference>
        </references>
      </pivotArea>
    </format>
    <format dxfId="101">
      <pivotArea outline="0" fieldPosition="0">
        <references count="1">
          <reference field="4294967294" count="9" selected="0">
            <x v="3"/>
            <x v="4"/>
            <x v="5"/>
            <x v="6"/>
            <x v="7"/>
            <x v="8"/>
            <x v="9"/>
            <x v="10"/>
            <x v="11"/>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7" selected="0">
              <x v="5"/>
              <x v="6"/>
              <x v="7"/>
              <x v="8"/>
              <x v="9"/>
              <x v="10"/>
              <x v="11"/>
            </reference>
          </references>
        </pivotArea>
      </pivotAreas>
    </conditionalFormat>
  </conditionalFormats>
  <pivotHierarchies count="7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SKU]"/>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D0BAB26-1947-4A2E-A4EB-DDFEFBEFD58C}" name="PivotTable11" cacheId="379" applyNumberFormats="0" applyBorderFormats="0" applyFontFormats="0" applyPatternFormats="0" applyAlignmentFormats="0" applyWidthHeightFormats="1" dataCaption="Values" tag="9f105905-b7f6-43a9-8ed2-937955c47860"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items count="1">
        <item x="0"/>
      </items>
    </pivotField>
    <pivotField axis="axisPage" allDrilled="1" subtotalTop="0" showAll="0" dataSourceSort="1" defaultSubtotal="0" defaultAttributeDrillState="1">
      <items count="1">
        <item x="0"/>
      </items>
    </pivotField>
  </pivotFields>
  <pageFields count="2">
    <pageField fld="0" hier="179" name="[dim_date_01].[Year | Month].&amp;[2026 | 03]" cap="2026 | 03"/>
    <pageField fld="1" hier="190" name="[dim_date_02].[Year | Month].&amp;[2026 | 02]" cap="2026 | 02"/>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243063C-14E0-4DD1-A106-06D9BF9740DF}" name="PivotTable10" cacheId="376" applyNumberFormats="0" applyBorderFormats="0" applyFontFormats="0" applyPatternFormats="0" applyAlignmentFormats="0" applyWidthHeightFormats="1" dataCaption="Values" tag="d15091c0-f999-424a-9266-fa2f64416e1d" updatedVersion="8" minRefreshableVersion="3" subtotalHiddenItems="1" itemPrintTitles="1" createdVersion="8" indent="0" compact="0" outline="1" outlineData="1" compactData="0" multipleFieldFilters="0">
  <location ref="A23:BP88" firstHeaderRow="0" firstDataRow="1" firstDataCol="2"/>
  <pivotFields count="70">
    <pivotField dataField="1" compact="0" showAll="0" defaultSubtotal="0"/>
    <pivotField dataField="1" compact="0" showAll="0" defaultSubtotal="0"/>
    <pivotField dataField="1" compact="0" showAll="0" defaultSubtotal="0"/>
    <pivotField axis="axisRow" compact="0" allDrilled="1" showAll="0" defaultAttributeDrillState="1">
      <items count="9">
        <item x="0"/>
        <item x="1"/>
        <item x="2"/>
        <item x="3"/>
        <item x="4"/>
        <item x="5"/>
        <item x="6"/>
        <item x="7"/>
        <item t="default"/>
      </items>
    </pivotField>
    <pivotField axis="axisRow" compact="0" allDrilled="1" showAll="0" sortType="descending" defaultSubtotal="0" defaultAttributeDrillState="1">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autoSortScope>
        <pivotArea dataOnly="0" outline="0" fieldPosition="0">
          <references count="1">
            <reference field="4294967294" count="1" selected="0">
              <x v="1"/>
            </reference>
          </references>
        </pivotArea>
      </autoSortScope>
    </pivotField>
    <pivotField compact="0" allDrilled="1" subtotalTop="0" showAll="0" dataSourceSort="1" defaultSubtotal="0" defaultAttributeDrillState="1"/>
    <pivotField compact="0" allDrilled="1" subtotalTop="0" showAll="0" dataSourceSort="1" defaultSubtotal="0" defaultAttributeDrillState="1"/>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4"/>
  </rowFields>
  <rowItems count="65">
    <i>
      <x/>
    </i>
    <i r="1">
      <x v="2"/>
    </i>
    <i r="1">
      <x v="3"/>
    </i>
    <i r="1">
      <x v="1"/>
    </i>
    <i r="1">
      <x v="4"/>
    </i>
    <i r="1">
      <x/>
    </i>
    <i r="1">
      <x v="5"/>
    </i>
    <i r="1">
      <x v="6"/>
    </i>
    <i>
      <x v="1"/>
    </i>
    <i r="1">
      <x v="7"/>
    </i>
    <i r="1">
      <x v="10"/>
    </i>
    <i r="1">
      <x v="12"/>
    </i>
    <i r="1">
      <x v="9"/>
    </i>
    <i r="1">
      <x v="11"/>
    </i>
    <i r="1">
      <x v="8"/>
    </i>
    <i>
      <x v="2"/>
    </i>
    <i r="1">
      <x v="17"/>
    </i>
    <i r="1">
      <x v="22"/>
    </i>
    <i r="1">
      <x v="21"/>
    </i>
    <i r="1">
      <x v="15"/>
    </i>
    <i r="1">
      <x v="16"/>
    </i>
    <i r="1">
      <x v="13"/>
    </i>
    <i r="1">
      <x v="20"/>
    </i>
    <i r="1">
      <x v="18"/>
    </i>
    <i r="1">
      <x v="14"/>
    </i>
    <i r="1">
      <x v="19"/>
    </i>
    <i>
      <x v="3"/>
    </i>
    <i r="1">
      <x v="26"/>
    </i>
    <i r="1">
      <x v="27"/>
    </i>
    <i r="1">
      <x v="24"/>
    </i>
    <i r="1">
      <x v="23"/>
    </i>
    <i r="1">
      <x v="25"/>
    </i>
    <i>
      <x v="4"/>
    </i>
    <i r="1">
      <x v="29"/>
    </i>
    <i r="1">
      <x v="28"/>
    </i>
    <i r="1">
      <x v="30"/>
    </i>
    <i>
      <x v="5"/>
    </i>
    <i r="1">
      <x v="31"/>
    </i>
    <i>
      <x v="6"/>
    </i>
    <i r="1">
      <x v="39"/>
    </i>
    <i r="1">
      <x v="33"/>
    </i>
    <i r="1">
      <x v="32"/>
    </i>
    <i r="1">
      <x v="38"/>
    </i>
    <i r="1">
      <x v="40"/>
    </i>
    <i r="1">
      <x v="35"/>
    </i>
    <i r="1">
      <x v="36"/>
    </i>
    <i r="1">
      <x v="34"/>
    </i>
    <i r="1">
      <x v="37"/>
    </i>
    <i>
      <x v="7"/>
    </i>
    <i r="1">
      <x v="51"/>
    </i>
    <i r="1">
      <x v="50"/>
    </i>
    <i r="1">
      <x v="45"/>
    </i>
    <i r="1">
      <x v="52"/>
    </i>
    <i r="1">
      <x v="43"/>
    </i>
    <i r="1">
      <x v="41"/>
    </i>
    <i r="1">
      <x v="44"/>
    </i>
    <i r="1">
      <x v="48"/>
    </i>
    <i r="1">
      <x v="54"/>
    </i>
    <i r="1">
      <x v="47"/>
    </i>
    <i r="1">
      <x v="42"/>
    </i>
    <i r="1">
      <x v="46"/>
    </i>
    <i r="1">
      <x v="55"/>
    </i>
    <i r="1">
      <x v="49"/>
    </i>
    <i r="1">
      <x v="53"/>
    </i>
    <i t="grand">
      <x/>
    </i>
  </rowItems>
  <colFields count="1">
    <field x="-2"/>
  </colFields>
  <colItems count="6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colItems>
  <dataFields count="66">
    <dataField fld="7" subtotal="count" baseField="0" baseItem="0"/>
    <dataField fld="0" subtotal="count" baseField="0" baseItem="0" numFmtId="168"/>
    <dataField fld="1" subtotal="count" baseField="0" baseItem="0" numFmtId="168"/>
    <dataField fld="2" subtotal="count" baseField="0" baseItem="0" numFmtId="168"/>
    <dataField name=" 2" fld="55" subtotal="count" baseField="0" baseItem="0" numFmtId="168">
      <extLst>
        <ext xmlns:x14="http://schemas.microsoft.com/office/spreadsheetml/2009/9/main" uri="{E15A36E0-9728-4e99-A89B-3F7291B0FE68}">
          <x14:dataField sourceField="7" uniqueName="[__Xl2].[Measures].[ ]"/>
        </ext>
      </extLst>
    </dataField>
    <dataField fld="8" subtotal="count" baseField="0" baseItem="0" numFmtId="168"/>
    <dataField fld="9" subtotal="count" baseField="0" baseItem="0" numFmtId="168"/>
    <dataField fld="10" subtotal="count" baseField="0" baseItem="0" numFmtId="168"/>
    <dataField fld="11" subtotal="count" baseField="0" baseItem="0" numFmtId="168"/>
    <dataField fld="12" subtotal="count" baseField="0" baseItem="0" numFmtId="168"/>
    <dataField fld="13" subtotal="count" baseField="0" baseItem="0" numFmtId="168"/>
    <dataField fld="14" subtotal="count" baseField="0" baseItem="0" numFmtId="168"/>
    <dataField fld="15" subtotal="count" baseField="0" baseItem="0" numFmtId="168"/>
    <dataField fld="16" subtotal="count" baseField="0" baseItem="0" numFmtId="168"/>
    <dataField fld="17" subtotal="count" baseField="0" baseItem="0" numFmtId="168"/>
    <dataField fld="18" subtotal="count" baseField="0" baseItem="0" numFmtId="168"/>
    <dataField fld="19" subtotal="count" baseField="0" baseItem="0" numFmtId="168"/>
    <dataField fld="20" subtotal="count" baseField="0" baseItem="0" numFmtId="168"/>
    <dataField fld="22" subtotal="count" baseField="0" baseItem="0" numFmtId="168"/>
    <dataField fld="23" subtotal="count" baseField="0" baseItem="0" numFmtId="168"/>
    <dataField fld="21" subtotal="count" baseField="0" baseItem="0" numFmtId="168"/>
    <dataField name=" 3" fld="56" subtotal="count" baseField="0" baseItem="0">
      <extLst>
        <ext xmlns:x14="http://schemas.microsoft.com/office/spreadsheetml/2009/9/main" uri="{E15A36E0-9728-4e99-A89B-3F7291B0FE68}">
          <x14:dataField sourceField="7" uniqueName="[__Xl3].[Measures].[ ]"/>
        </ext>
      </extLst>
    </dataField>
    <dataField fld="24" subtotal="count" baseField="0" baseItem="0"/>
    <dataField fld="25" subtotal="count" baseField="0" baseItem="0"/>
    <dataField name="4" fld="57" subtotal="count" baseField="0" baseItem="0">
      <extLst>
        <ext xmlns:x14="http://schemas.microsoft.com/office/spreadsheetml/2009/9/main" uri="{E15A36E0-9728-4e99-A89B-3F7291B0FE68}">
          <x14:dataField sourceField="7" uniqueName="[__Xl4].[Measures].[ ]"/>
        </ext>
      </extLst>
    </dataField>
    <dataField fld="26" subtotal="count" baseField="0" baseItem="0"/>
    <dataField fld="27" subtotal="count" baseField="0" baseItem="0"/>
    <dataField fld="28" subtotal="count" baseField="0" baseItem="0"/>
    <dataField name="5" fld="58" subtotal="count" baseField="0" baseItem="0">
      <extLst>
        <ext xmlns:x14="http://schemas.microsoft.com/office/spreadsheetml/2009/9/main" uri="{E15A36E0-9728-4e99-A89B-3F7291B0FE68}">
          <x14:dataField sourceField="7" uniqueName="[__Xl5].[Measures].[ ]"/>
        </ext>
      </extLst>
    </dataField>
    <dataField fld="29" subtotal="count" baseField="0" baseItem="0"/>
    <dataField fld="30" subtotal="count" baseField="0" baseItem="0"/>
    <dataField name="6" fld="59" subtotal="count" baseField="0" baseItem="0">
      <extLst>
        <ext xmlns:x14="http://schemas.microsoft.com/office/spreadsheetml/2009/9/main" uri="{E15A36E0-9728-4e99-A89B-3F7291B0FE68}">
          <x14:dataField sourceField="7" uniqueName="[__Xl6].[Measures].[ ]"/>
        </ext>
      </extLst>
    </dataField>
    <dataField fld="31" subtotal="count" baseField="0" baseItem="0"/>
    <dataField fld="32" subtotal="count" baseField="0" baseItem="0"/>
    <dataField name="7" fld="60" subtotal="count" baseField="0" baseItem="0">
      <extLst>
        <ext xmlns:x14="http://schemas.microsoft.com/office/spreadsheetml/2009/9/main" uri="{E15A36E0-9728-4e99-A89B-3F7291B0FE68}">
          <x14:dataField sourceField="7" uniqueName="[__Xl7].[Measures].[ ]"/>
        </ext>
      </extLst>
    </dataField>
    <dataField fld="33" subtotal="count" baseField="0" baseItem="0"/>
    <dataField fld="34" subtotal="count" baseField="0" baseItem="0"/>
    <dataField name=" 4" fld="61" subtotal="count" baseField="0" baseItem="0">
      <extLst>
        <ext xmlns:x14="http://schemas.microsoft.com/office/spreadsheetml/2009/9/main" uri="{E15A36E0-9728-4e99-A89B-3F7291B0FE68}">
          <x14:dataField sourceField="7" uniqueName="[__Xl8].[Measures].[ ]"/>
        </ext>
      </extLst>
    </dataField>
    <dataField fld="35" subtotal="count" baseField="0" baseItem="0"/>
    <dataField fld="36" subtotal="count" baseField="0" baseItem="0"/>
    <dataField name=" 5" fld="62" subtotal="count" baseField="0" baseItem="0">
      <extLst>
        <ext xmlns:x14="http://schemas.microsoft.com/office/spreadsheetml/2009/9/main" uri="{E15A36E0-9728-4e99-A89B-3F7291B0FE68}">
          <x14:dataField sourceField="7" uniqueName="[__Xl9].[Measures].[ ]"/>
        </ext>
      </extLst>
    </dataField>
    <dataField fld="37" subtotal="count" baseField="0" baseItem="0"/>
    <dataField fld="38" subtotal="count" baseField="0" baseItem="0"/>
    <dataField name=" 6" fld="63" subtotal="count" baseField="0" baseItem="0">
      <extLst>
        <ext xmlns:x14="http://schemas.microsoft.com/office/spreadsheetml/2009/9/main" uri="{E15A36E0-9728-4e99-A89B-3F7291B0FE68}">
          <x14:dataField sourceField="7" uniqueName="[__Xl10].[Measures].[ ]"/>
        </ext>
      </extLst>
    </dataField>
    <dataField fld="39" subtotal="count" baseField="0" baseItem="0"/>
    <dataField fld="40" subtotal="count" baseField="0" baseItem="0"/>
    <dataField name=" 7" fld="64" subtotal="count" baseField="0" baseItem="0">
      <extLst>
        <ext xmlns:x14="http://schemas.microsoft.com/office/spreadsheetml/2009/9/main" uri="{E15A36E0-9728-4e99-A89B-3F7291B0FE68}">
          <x14:dataField sourceField="7" uniqueName="[__Xl11].[Measures].[ ]"/>
        </ext>
      </extLst>
    </dataField>
    <dataField fld="41" subtotal="count" baseField="0" baseItem="0"/>
    <dataField fld="42" subtotal="count" baseField="0" baseItem="0"/>
    <dataField name=" 8" fld="65" subtotal="count" baseField="0" baseItem="0">
      <extLst>
        <ext xmlns:x14="http://schemas.microsoft.com/office/spreadsheetml/2009/9/main" uri="{E15A36E0-9728-4e99-A89B-3F7291B0FE68}">
          <x14:dataField sourceField="7" uniqueName="[__Xl12].[Measures].[ ]"/>
        </ext>
      </extLst>
    </dataField>
    <dataField fld="43" subtotal="count" baseField="0" baseItem="0"/>
    <dataField fld="44" subtotal="count" baseField="0" baseItem="0"/>
    <dataField name=" 9" fld="66" subtotal="count" baseField="0" baseItem="0">
      <extLst>
        <ext xmlns:x14="http://schemas.microsoft.com/office/spreadsheetml/2009/9/main" uri="{E15A36E0-9728-4e99-A89B-3F7291B0FE68}">
          <x14:dataField sourceField="7" uniqueName="[__Xl13].[Measures].[ ]"/>
        </ext>
      </extLst>
    </dataField>
    <dataField fld="45" subtotal="count" baseField="0" baseItem="0"/>
    <dataField fld="46" subtotal="count" baseField="0" baseItem="0"/>
    <dataField name=" 10" fld="67" subtotal="count" baseField="0" baseItem="0">
      <extLst>
        <ext xmlns:x14="http://schemas.microsoft.com/office/spreadsheetml/2009/9/main" uri="{E15A36E0-9728-4e99-A89B-3F7291B0FE68}">
          <x14:dataField sourceField="7" uniqueName="[__Xl14].[Measures].[ ]"/>
        </ext>
      </extLst>
    </dataField>
    <dataField fld="47" subtotal="count" baseField="0" baseItem="0"/>
    <dataField fld="48" subtotal="count" baseField="0" baseItem="0"/>
    <dataField fld="53" subtotal="count" baseField="0" baseItem="0"/>
    <dataField fld="54" subtotal="count" baseField="0" baseItem="0"/>
    <dataField name=" 11" fld="68" subtotal="count" baseField="0" baseItem="0">
      <extLst>
        <ext xmlns:x14="http://schemas.microsoft.com/office/spreadsheetml/2009/9/main" uri="{E15A36E0-9728-4e99-A89B-3F7291B0FE68}">
          <x14:dataField sourceField="7" uniqueName="[__Xl15].[Measures].[ ]"/>
        </ext>
      </extLst>
    </dataField>
    <dataField fld="51" subtotal="count" baseField="0" baseItem="0"/>
    <dataField fld="52" subtotal="count" baseField="0" baseItem="0"/>
    <dataField name=" 12" fld="69" subtotal="count" baseField="0" baseItem="0">
      <extLst>
        <ext xmlns:x14="http://schemas.microsoft.com/office/spreadsheetml/2009/9/main" uri="{E15A36E0-9728-4e99-A89B-3F7291B0FE68}">
          <x14:dataField sourceField="7" uniqueName="[__Xl16].[Measures].[ ]"/>
        </ext>
      </extLst>
    </dataField>
    <dataField fld="49" subtotal="count" baseField="0" baseItem="0"/>
    <dataField fld="50" subtotal="count" baseField="0" baseItem="0"/>
  </dataFields>
  <formats count="37">
    <format dxfId="100">
      <pivotArea dataOnly="0" outline="0" fieldPosition="0">
        <references count="1">
          <reference field="4294967294" count="1">
            <x v="0"/>
          </reference>
        </references>
      </pivotArea>
    </format>
    <format dxfId="99">
      <pivotArea dataOnly="0" outline="0" fieldPosition="0">
        <references count="1">
          <reference field="4294967294" count="1">
            <x v="0"/>
          </reference>
        </references>
      </pivotArea>
    </format>
    <format dxfId="98">
      <pivotArea dataOnly="0" outline="0" fieldPosition="0">
        <references count="1">
          <reference field="4294967294" count="1">
            <x v="4"/>
          </reference>
        </references>
      </pivotArea>
    </format>
    <format dxfId="97">
      <pivotArea dataOnly="0" outline="0" fieldPosition="0">
        <references count="1">
          <reference field="4294967294" count="1">
            <x v="4"/>
          </reference>
        </references>
      </pivotArea>
    </format>
    <format dxfId="96">
      <pivotArea dataOnly="0" outline="0" fieldPosition="0">
        <references count="1">
          <reference field="4294967294" count="1">
            <x v="21"/>
          </reference>
        </references>
      </pivotArea>
    </format>
    <format dxfId="95">
      <pivotArea dataOnly="0" outline="0" fieldPosition="0">
        <references count="1">
          <reference field="4294967294" count="1">
            <x v="21"/>
          </reference>
        </references>
      </pivotArea>
    </format>
    <format dxfId="94">
      <pivotArea dataOnly="0" outline="0" fieldPosition="0">
        <references count="1">
          <reference field="4294967294" count="1">
            <x v="24"/>
          </reference>
        </references>
      </pivotArea>
    </format>
    <format dxfId="93">
      <pivotArea dataOnly="0" outline="0" fieldPosition="0">
        <references count="1">
          <reference field="4294967294" count="1">
            <x v="24"/>
          </reference>
        </references>
      </pivotArea>
    </format>
    <format dxfId="92">
      <pivotArea dataOnly="0" outline="0" fieldPosition="0">
        <references count="1">
          <reference field="4294967294" count="1">
            <x v="28"/>
          </reference>
        </references>
      </pivotArea>
    </format>
    <format dxfId="91">
      <pivotArea dataOnly="0" outline="0" fieldPosition="0">
        <references count="1">
          <reference field="4294967294" count="1">
            <x v="28"/>
          </reference>
        </references>
      </pivotArea>
    </format>
    <format dxfId="90">
      <pivotArea outline="0" fieldPosition="0">
        <references count="1">
          <reference field="4294967294" count="1" selected="0">
            <x v="31"/>
          </reference>
        </references>
      </pivotArea>
    </format>
    <format dxfId="89">
      <pivotArea dataOnly="0" labelOnly="1" outline="0" fieldPosition="0">
        <references count="1">
          <reference field="4294967294" count="1">
            <x v="31"/>
          </reference>
        </references>
      </pivotArea>
    </format>
    <format dxfId="88">
      <pivotArea outline="0" fieldPosition="0">
        <references count="1">
          <reference field="4294967294" count="1" selected="0">
            <x v="31"/>
          </reference>
        </references>
      </pivotArea>
    </format>
    <format dxfId="87">
      <pivotArea dataOnly="0" labelOnly="1" outline="0" fieldPosition="0">
        <references count="1">
          <reference field="4294967294" count="1">
            <x v="31"/>
          </reference>
        </references>
      </pivotArea>
    </format>
    <format dxfId="86">
      <pivotArea outline="0" fieldPosition="0">
        <references count="1">
          <reference field="4294967294" count="1" selected="0">
            <x v="34"/>
          </reference>
        </references>
      </pivotArea>
    </format>
    <format dxfId="85">
      <pivotArea dataOnly="0" labelOnly="1" outline="0" fieldPosition="0">
        <references count="1">
          <reference field="4294967294" count="1">
            <x v="34"/>
          </reference>
        </references>
      </pivotArea>
    </format>
    <format dxfId="84">
      <pivotArea outline="0" fieldPosition="0">
        <references count="1">
          <reference field="4294967294" count="1" selected="0">
            <x v="34"/>
          </reference>
        </references>
      </pivotArea>
    </format>
    <format dxfId="83">
      <pivotArea dataOnly="0" labelOnly="1" outline="0" fieldPosition="0">
        <references count="1">
          <reference field="4294967294" count="1">
            <x v="34"/>
          </reference>
        </references>
      </pivotArea>
    </format>
    <format dxfId="82">
      <pivotArea dataOnly="0" outline="0" fieldPosition="0">
        <references count="1">
          <reference field="4294967294" count="1">
            <x v="37"/>
          </reference>
        </references>
      </pivotArea>
    </format>
    <format dxfId="81">
      <pivotArea dataOnly="0" outline="0" fieldPosition="0">
        <references count="1">
          <reference field="4294967294" count="1">
            <x v="37"/>
          </reference>
        </references>
      </pivotArea>
    </format>
    <format dxfId="80">
      <pivotArea dataOnly="0" outline="0" fieldPosition="0">
        <references count="1">
          <reference field="4294967294" count="1">
            <x v="40"/>
          </reference>
        </references>
      </pivotArea>
    </format>
    <format dxfId="79">
      <pivotArea dataOnly="0" outline="0" fieldPosition="0">
        <references count="1">
          <reference field="4294967294" count="1">
            <x v="40"/>
          </reference>
        </references>
      </pivotArea>
    </format>
    <format dxfId="78">
      <pivotArea dataOnly="0" outline="0" fieldPosition="0">
        <references count="1">
          <reference field="4294967294" count="1">
            <x v="43"/>
          </reference>
        </references>
      </pivotArea>
    </format>
    <format dxfId="77">
      <pivotArea dataOnly="0" outline="0" fieldPosition="0">
        <references count="1">
          <reference field="4294967294" count="1">
            <x v="43"/>
          </reference>
        </references>
      </pivotArea>
    </format>
    <format dxfId="76">
      <pivotArea dataOnly="0" outline="0" fieldPosition="0">
        <references count="1">
          <reference field="4294967294" count="1">
            <x v="46"/>
          </reference>
        </references>
      </pivotArea>
    </format>
    <format dxfId="75">
      <pivotArea dataOnly="0" outline="0" fieldPosition="0">
        <references count="1">
          <reference field="4294967294" count="1">
            <x v="46"/>
          </reference>
        </references>
      </pivotArea>
    </format>
    <format dxfId="74">
      <pivotArea dataOnly="0" outline="0" fieldPosition="0">
        <references count="1">
          <reference field="4294967294" count="1">
            <x v="49"/>
          </reference>
        </references>
      </pivotArea>
    </format>
    <format dxfId="73">
      <pivotArea dataOnly="0" outline="0" fieldPosition="0">
        <references count="1">
          <reference field="4294967294" count="1">
            <x v="49"/>
          </reference>
        </references>
      </pivotArea>
    </format>
    <format dxfId="72">
      <pivotArea dataOnly="0" outline="0" fieldPosition="0">
        <references count="1">
          <reference field="4294967294" count="1">
            <x v="52"/>
          </reference>
        </references>
      </pivotArea>
    </format>
    <format dxfId="71">
      <pivotArea dataOnly="0" outline="0" fieldPosition="0">
        <references count="1">
          <reference field="4294967294" count="1">
            <x v="52"/>
          </reference>
        </references>
      </pivotArea>
    </format>
    <format dxfId="70">
      <pivotArea dataOnly="0" outline="0" fieldPosition="0">
        <references count="1">
          <reference field="4294967294" count="1">
            <x v="55"/>
          </reference>
        </references>
      </pivotArea>
    </format>
    <format dxfId="69">
      <pivotArea dataOnly="0" outline="0" fieldPosition="0">
        <references count="1">
          <reference field="4294967294" count="1">
            <x v="55"/>
          </reference>
        </references>
      </pivotArea>
    </format>
    <format dxfId="68">
      <pivotArea dataOnly="0" outline="0" fieldPosition="0">
        <references count="1">
          <reference field="4294967294" count="1">
            <x v="60"/>
          </reference>
        </references>
      </pivotArea>
    </format>
    <format dxfId="67">
      <pivotArea dataOnly="0" outline="0" fieldPosition="0">
        <references count="1">
          <reference field="4294967294" count="1">
            <x v="60"/>
          </reference>
        </references>
      </pivotArea>
    </format>
    <format dxfId="66">
      <pivotArea dataOnly="0" outline="0" fieldPosition="0">
        <references count="1">
          <reference field="4294967294" count="1">
            <x v="63"/>
          </reference>
        </references>
      </pivotArea>
    </format>
    <format dxfId="65">
      <pivotArea dataOnly="0" outline="0" fieldPosition="0">
        <references count="1">
          <reference field="4294967294" count="1">
            <x v="63"/>
          </reference>
        </references>
      </pivotArea>
    </format>
    <format dxfId="64">
      <pivotArea outline="0" fieldPosition="0">
        <references count="1">
          <reference field="4294967294" count="20" selected="0">
            <x v="1"/>
            <x v="2"/>
            <x v="3"/>
            <x v="4"/>
            <x v="5"/>
            <x v="6"/>
            <x v="7"/>
            <x v="8"/>
            <x v="9"/>
            <x v="10"/>
            <x v="11"/>
            <x v="12"/>
            <x v="13"/>
            <x v="14"/>
            <x v="15"/>
            <x v="16"/>
            <x v="17"/>
            <x v="18"/>
            <x v="19"/>
            <x v="20"/>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6" selected="0">
              <x v="5"/>
              <x v="6"/>
              <x v="7"/>
              <x v="8"/>
              <x v="9"/>
              <x v="10"/>
              <x v="11"/>
              <x v="12"/>
              <x v="13"/>
              <x v="14"/>
              <x v="15"/>
              <x v="16"/>
              <x v="17"/>
              <x v="18"/>
              <x v="19"/>
              <x v="20"/>
            </reference>
          </references>
        </pivotArea>
      </pivotAreas>
    </conditionalFormat>
  </conditionalFormats>
  <pivotHierarchies count="7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2].[Year | Month].&amp;[2026 | 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nhom_sp]"/>
        <x15:activeTabTopLevelEntity name="[dim_SKU]"/>
        <x15:activeTabTopLevelEntity name="[dim_date_01]"/>
        <x15:activeTabTopLevelEntity name="[dim_date_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4C7FCDF-EE5F-4721-92DB-F9AD758A0459}" name="PivotTable13" cacheId="366" applyNumberFormats="0" applyBorderFormats="0" applyFontFormats="0" applyPatternFormats="0" applyAlignmentFormats="0" applyWidthHeightFormats="1" dataCaption="Values" tag="f4a46c9c-fb9c-48ef-a252-830db8db40b5" updatedVersion="8" minRefreshableVersion="3" subtotalHiddenItems="1" itemPrintTitles="1" createdVersion="8" indent="0" compact="0" outline="1" outlineData="1" compactData="0" multipleFieldFilters="0">
  <location ref="A23:AG89" firstHeaderRow="0" firstDataRow="1" firstDataCol="2"/>
  <pivotFields count="35">
    <pivotField axis="axisRow" compact="0" allDrilled="1" showAll="0" dataSourceSort="1" defaultAttributeDrillState="1">
      <items count="9">
        <item x="0"/>
        <item x="1"/>
        <item x="2"/>
        <item x="3"/>
        <item x="4"/>
        <item x="5"/>
        <item x="6"/>
        <item x="7"/>
        <item t="default"/>
      </items>
    </pivotField>
    <pivotField axis="axisRow" compact="0" allDrilled="1" showAll="0" sortType="descending"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autoSortScope>
        <pivotArea dataOnly="0" outline="0" fieldPosition="0">
          <references count="1">
            <reference field="4294967294" count="1" selected="0">
              <x v="1"/>
            </reference>
          </references>
        </pivotArea>
      </autoSortScope>
    </pivotField>
    <pivotField dataField="1" compact="0" subtotalTop="0" showAll="0" defaultSubtotal="0"/>
    <pivotField dataField="1" compact="0" subtotalTop="0" showAll="0" defaultSubtotal="0"/>
    <pivotField dataField="1" compact="0" subtotalTop="0" showAll="0" defaultSubtotal="0"/>
    <pivotField compact="0" allDrilled="1" subtotalTop="0" showAll="0" dataSourceSort="1" defaultSubtotal="0" defaultAttributeDrillState="1"/>
    <pivotField compact="0" allDrilled="1" subtotalTop="0" showAll="0" dataSourceSort="1" defaultSubtotal="0" defaultAttributeDrillState="1"/>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66">
    <i>
      <x/>
    </i>
    <i r="1">
      <x v="2"/>
    </i>
    <i r="1">
      <x v="3"/>
    </i>
    <i r="1">
      <x v="1"/>
    </i>
    <i r="1">
      <x v="4"/>
    </i>
    <i r="1">
      <x/>
    </i>
    <i r="1">
      <x v="5"/>
    </i>
    <i>
      <x v="1"/>
    </i>
    <i r="1">
      <x v="6"/>
    </i>
    <i r="1">
      <x v="7"/>
    </i>
    <i r="1">
      <x v="9"/>
    </i>
    <i r="1">
      <x v="12"/>
    </i>
    <i r="1">
      <x v="8"/>
    </i>
    <i r="1">
      <x v="13"/>
    </i>
    <i r="1">
      <x v="10"/>
    </i>
    <i r="1">
      <x v="11"/>
    </i>
    <i>
      <x v="2"/>
    </i>
    <i r="1">
      <x v="20"/>
    </i>
    <i r="1">
      <x v="19"/>
    </i>
    <i r="1">
      <x v="21"/>
    </i>
    <i r="1">
      <x v="15"/>
    </i>
    <i r="1">
      <x v="14"/>
    </i>
    <i r="1">
      <x v="22"/>
    </i>
    <i r="1">
      <x v="17"/>
    </i>
    <i r="1">
      <x v="18"/>
    </i>
    <i r="1">
      <x v="23"/>
    </i>
    <i r="1">
      <x v="16"/>
    </i>
    <i>
      <x v="3"/>
    </i>
    <i r="1">
      <x v="27"/>
    </i>
    <i r="1">
      <x v="24"/>
    </i>
    <i r="1">
      <x v="26"/>
    </i>
    <i r="1">
      <x v="30"/>
    </i>
    <i r="1">
      <x v="29"/>
    </i>
    <i r="1">
      <x v="31"/>
    </i>
    <i r="1">
      <x v="25"/>
    </i>
    <i r="1">
      <x v="28"/>
    </i>
    <i>
      <x v="4"/>
    </i>
    <i r="1">
      <x v="33"/>
    </i>
    <i r="1">
      <x v="32"/>
    </i>
    <i>
      <x v="5"/>
    </i>
    <i r="1">
      <x v="34"/>
    </i>
    <i>
      <x v="6"/>
    </i>
    <i r="1">
      <x v="42"/>
    </i>
    <i r="1">
      <x v="35"/>
    </i>
    <i r="1">
      <x v="40"/>
    </i>
    <i r="1">
      <x v="36"/>
    </i>
    <i r="1">
      <x v="39"/>
    </i>
    <i r="1">
      <x v="37"/>
    </i>
    <i r="1">
      <x v="38"/>
    </i>
    <i r="1">
      <x v="41"/>
    </i>
    <i>
      <x v="7"/>
    </i>
    <i r="1">
      <x v="52"/>
    </i>
    <i r="1">
      <x v="51"/>
    </i>
    <i r="1">
      <x v="43"/>
    </i>
    <i r="1">
      <x v="46"/>
    </i>
    <i r="1">
      <x v="53"/>
    </i>
    <i r="1">
      <x v="55"/>
    </i>
    <i r="1">
      <x v="48"/>
    </i>
    <i r="1">
      <x v="54"/>
    </i>
    <i r="1">
      <x v="56"/>
    </i>
    <i r="1">
      <x v="47"/>
    </i>
    <i r="1">
      <x v="45"/>
    </i>
    <i r="1">
      <x v="49"/>
    </i>
    <i r="1">
      <x v="44"/>
    </i>
    <i r="1">
      <x v="50"/>
    </i>
    <i t="grand">
      <x/>
    </i>
  </rowItems>
  <colFields count="1">
    <field x="-2"/>
  </colFields>
  <colItems count="3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colItems>
  <dataFields count="31">
    <dataField fld="4" subtotal="count" baseField="0" baseItem="0"/>
    <dataField fld="2" subtotal="count" baseField="0" baseItem="0"/>
    <dataField fld="3" subtotal="count" baseField="0" baseItem="0"/>
    <dataField fld="28" subtotal="count" baseField="0" baseItem="0"/>
    <dataField name=" 2" fld="29" subtotal="count" baseField="0" baseItem="0">
      <extLst>
        <ext xmlns:x14="http://schemas.microsoft.com/office/spreadsheetml/2009/9/main" uri="{E15A36E0-9728-4e99-A89B-3F7291B0FE68}">
          <x14:dataField sourceField="4" uniqueName="[__Xl2].[Measures].[ ]"/>
        </ext>
      </extLst>
    </dataField>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name=" 3" fld="30" subtotal="count" baseField="0" baseItem="0">
      <extLst>
        <ext xmlns:x14="http://schemas.microsoft.com/office/spreadsheetml/2009/9/main" uri="{E15A36E0-9728-4e99-A89B-3F7291B0FE68}">
          <x14:dataField sourceField="4" uniqueName="[__Xl3].[Measures].[ ]"/>
        </ext>
      </extLst>
    </dataField>
    <dataField fld="14" subtotal="count" baseField="0" baseItem="0"/>
    <dataField fld="15" subtotal="count" baseField="0" baseItem="0"/>
    <dataField fld="16" subtotal="count" baseField="0" baseItem="0"/>
    <dataField name=" 4" fld="31" subtotal="count" baseField="0" baseItem="0">
      <extLst>
        <ext xmlns:x14="http://schemas.microsoft.com/office/spreadsheetml/2009/9/main" uri="{E15A36E0-9728-4e99-A89B-3F7291B0FE68}">
          <x14:dataField sourceField="4" uniqueName="[__Xl4].[Measures].[ ]"/>
        </ext>
      </extLst>
    </dataField>
    <dataField fld="17" subtotal="count" baseField="0" baseItem="0"/>
    <dataField fld="18" subtotal="count" baseField="0" baseItem="0"/>
    <dataField fld="19" subtotal="count" baseField="0" baseItem="0"/>
    <dataField name=" 5" fld="32" subtotal="count" baseField="0" baseItem="0">
      <extLst>
        <ext xmlns:x14="http://schemas.microsoft.com/office/spreadsheetml/2009/9/main" uri="{E15A36E0-9728-4e99-A89B-3F7291B0FE68}">
          <x14:dataField sourceField="4" uniqueName="[__Xl5].[Measures].[ ]"/>
        </ext>
      </extLst>
    </dataField>
    <dataField fld="20" subtotal="count" baseField="0" baseItem="0"/>
    <dataField fld="21" subtotal="count" baseField="0" baseItem="0"/>
    <dataField fld="22" subtotal="count" baseField="0" baseItem="0"/>
    <dataField name=" 6" fld="33" subtotal="count" baseField="0" baseItem="0">
      <extLst>
        <ext xmlns:x14="http://schemas.microsoft.com/office/spreadsheetml/2009/9/main" uri="{E15A36E0-9728-4e99-A89B-3F7291B0FE68}">
          <x14:dataField sourceField="4" uniqueName="[__Xl6].[Measures].[ ]"/>
        </ext>
      </extLst>
    </dataField>
    <dataField fld="23" subtotal="count" baseField="0" baseItem="0"/>
    <dataField fld="24" subtotal="count" baseField="0" baseItem="0"/>
    <dataField name=" 7" fld="34" subtotal="count" baseField="0" baseItem="0">
      <extLst>
        <ext xmlns:x14="http://schemas.microsoft.com/office/spreadsheetml/2009/9/main" uri="{E15A36E0-9728-4e99-A89B-3F7291B0FE68}">
          <x14:dataField sourceField="4" uniqueName="[__Xl7].[Measures].[ ]"/>
        </ext>
      </extLst>
    </dataField>
    <dataField fld="25" subtotal="count" baseField="0" baseItem="0"/>
    <dataField fld="26" subtotal="count" baseField="0" baseItem="0"/>
    <dataField fld="27" subtotal="count" baseField="0" baseItem="0"/>
  </dataFields>
  <formats count="16">
    <format dxfId="63">
      <pivotArea dataOnly="0" outline="0" fieldPosition="0">
        <references count="1">
          <reference field="4294967294" count="1">
            <x v="0"/>
          </reference>
        </references>
      </pivotArea>
    </format>
    <format dxfId="62">
      <pivotArea dataOnly="0" outline="0" fieldPosition="0">
        <references count="1">
          <reference field="4294967294" count="1">
            <x v="0"/>
          </reference>
        </references>
      </pivotArea>
    </format>
    <format dxfId="61">
      <pivotArea dataOnly="0" outline="0" fieldPosition="0">
        <references count="1">
          <reference field="4294967294" count="1">
            <x v="4"/>
          </reference>
        </references>
      </pivotArea>
    </format>
    <format dxfId="60">
      <pivotArea dataOnly="0" outline="0" fieldPosition="0">
        <references count="1">
          <reference field="4294967294" count="1">
            <x v="4"/>
          </reference>
        </references>
      </pivotArea>
    </format>
    <format dxfId="59">
      <pivotArea dataOnly="0" outline="0" fieldPosition="0">
        <references count="1">
          <reference field="4294967294" count="1">
            <x v="12"/>
          </reference>
        </references>
      </pivotArea>
    </format>
    <format dxfId="58">
      <pivotArea dataOnly="0" outline="0" fieldPosition="0">
        <references count="1">
          <reference field="4294967294" count="1">
            <x v="12"/>
          </reference>
        </references>
      </pivotArea>
    </format>
    <format dxfId="57">
      <pivotArea dataOnly="0" outline="0" fieldPosition="0">
        <references count="1">
          <reference field="4294967294" count="1">
            <x v="16"/>
          </reference>
        </references>
      </pivotArea>
    </format>
    <format dxfId="56">
      <pivotArea dataOnly="0" outline="0" fieldPosition="0">
        <references count="1">
          <reference field="4294967294" count="1">
            <x v="16"/>
          </reference>
        </references>
      </pivotArea>
    </format>
    <format dxfId="55">
      <pivotArea outline="0" fieldPosition="0">
        <references count="1">
          <reference field="4294967294" count="1" selected="0">
            <x v="20"/>
          </reference>
        </references>
      </pivotArea>
    </format>
    <format dxfId="54">
      <pivotArea dataOnly="0" labelOnly="1" outline="0" fieldPosition="0">
        <references count="1">
          <reference field="4294967294" count="1">
            <x v="20"/>
          </reference>
        </references>
      </pivotArea>
    </format>
    <format dxfId="53">
      <pivotArea outline="0" fieldPosition="0">
        <references count="1">
          <reference field="4294967294" count="1" selected="0">
            <x v="20"/>
          </reference>
        </references>
      </pivotArea>
    </format>
    <format dxfId="52">
      <pivotArea dataOnly="0" labelOnly="1" outline="0" fieldPosition="0">
        <references count="1">
          <reference field="4294967294" count="1">
            <x v="20"/>
          </reference>
        </references>
      </pivotArea>
    </format>
    <format dxfId="51">
      <pivotArea dataOnly="0" outline="0" fieldPosition="0">
        <references count="1">
          <reference field="4294967294" count="1">
            <x v="24"/>
          </reference>
        </references>
      </pivotArea>
    </format>
    <format dxfId="50">
      <pivotArea dataOnly="0" outline="0" fieldPosition="0">
        <references count="1">
          <reference field="4294967294" count="1">
            <x v="24"/>
          </reference>
        </references>
      </pivotArea>
    </format>
    <format dxfId="49">
      <pivotArea dataOnly="0" outline="0" fieldPosition="0">
        <references count="1">
          <reference field="4294967294" count="1">
            <x v="27"/>
          </reference>
        </references>
      </pivotArea>
    </format>
    <format dxfId="48">
      <pivotArea dataOnly="0" outline="0" fieldPosition="0">
        <references count="1">
          <reference field="4294967294" count="1">
            <x v="27"/>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7" selected="0">
              <x v="5"/>
              <x v="6"/>
              <x v="7"/>
              <x v="8"/>
              <x v="9"/>
              <x v="10"/>
              <x v="11"/>
            </reference>
          </references>
        </pivotArea>
      </pivotAreas>
    </conditionalFormat>
  </conditionalFormats>
  <pivotHierarchies count="7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E2221F3-7D4C-49A7-A58F-39D7FF4DA711}" name="PivotTable12" cacheId="357" applyNumberFormats="0" applyBorderFormats="0" applyFontFormats="0" applyPatternFormats="0" applyAlignmentFormats="0" applyWidthHeightFormats="1" dataCaption="Values" tag="153b1fe8-5c78-462b-9303-857aec7f1088"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201" name="[dim_date_03].[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1A3E4F2-5F57-4F81-925E-DD3CC9CAE716}" name="PivotTable15" cacheId="363" applyNumberFormats="0" applyBorderFormats="0" applyFontFormats="0" applyPatternFormats="0" applyAlignmentFormats="0" applyWidthHeightFormats="1" dataCaption="Values" tag="514bff54-dde2-4478-85a1-3623c7d91f70" updatedVersion="8" minRefreshableVersion="3" subtotalHiddenItems="1" itemPrintTitles="1" createdVersion="8" indent="0" outline="1" outlineData="1" multipleFieldFilters="0">
  <location ref="A4" firstHeaderRow="0" firstDataRow="0" firstDataCol="0" rowPageCount="2" colPageCount="1"/>
  <pivotFields count="2">
    <pivotField axis="axisPage" allDrilled="1" subtotalTop="0" showAll="0" dataSourceSort="1" defaultSubtotal="0" defaultAttributeDrillState="1"/>
    <pivotField axis="axisPage" allDrilled="1" subtotalTop="0" showAll="0" dataSourceSort="1" defaultSubtotal="0" defaultAttributeDrillState="1"/>
  </pivotFields>
  <pageFields count="2">
    <pageField fld="0" hier="179" name="[dim_date_01].[Year | Month].&amp;[2026 | 03]" cap="2026 | 03"/>
    <pageField fld="1" hier="201" name="[dim_date_03].[Year | Month].&amp;[2026 | 03]" cap="2026 | 03"/>
  </pageFields>
  <pivotHierarchies count="7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A6D4386-6AAC-46FA-BA4E-570B8DFC5207}" name="PivotTable14" cacheId="360" applyNumberFormats="0" applyBorderFormats="0" applyFontFormats="0" applyPatternFormats="0" applyAlignmentFormats="0" applyWidthHeightFormats="1" dataCaption="Values" tag="7cdb7549-aeb3-46de-a487-7431a4fcb413" updatedVersion="8" minRefreshableVersion="3" subtotalHiddenItems="1" itemPrintTitles="1" createdVersion="8" indent="0" compact="0" outline="1" outlineData="1" compactData="0" multipleFieldFilters="0">
  <location ref="A24:BT90" firstHeaderRow="0" firstDataRow="1" firstDataCol="2"/>
  <pivotFields count="74">
    <pivotField compact="0" allDrilled="1" showAll="0" dataSourceSort="1" defaultSubtotal="0" defaultAttributeDrillState="1"/>
    <pivotField compact="0" allDrilled="1" showAll="0" dataSourceSort="1" defaultSubtotal="0" defaultAttributeDrillState="1"/>
    <pivotField axis="axisRow" compact="0" allDrilled="1" showAll="0" dataSourceSort="1" defaultAttributeDrillState="1">
      <items count="9">
        <item x="0"/>
        <item x="1"/>
        <item x="2"/>
        <item x="3"/>
        <item x="4"/>
        <item x="5"/>
        <item x="6"/>
        <item x="7"/>
        <item t="default"/>
      </items>
    </pivotField>
    <pivotField axis="axisRow" compact="0" allDrilled="1" showAll="0" sortType="descending"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autoSortScope>
        <pivotArea dataOnly="0" outline="0" fieldPosition="0">
          <references count="1">
            <reference field="4294967294" count="1" selected="0">
              <x v="1"/>
            </reference>
          </references>
        </pivotArea>
      </autoSortScope>
    </pivotField>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3"/>
  </rowFields>
  <rowItems count="66">
    <i>
      <x/>
    </i>
    <i r="1">
      <x v="2"/>
    </i>
    <i r="1">
      <x v="3"/>
    </i>
    <i r="1">
      <x v="1"/>
    </i>
    <i r="1">
      <x v="4"/>
    </i>
    <i r="1">
      <x/>
    </i>
    <i r="1">
      <x v="5"/>
    </i>
    <i>
      <x v="1"/>
    </i>
    <i r="1">
      <x v="6"/>
    </i>
    <i r="1">
      <x v="9"/>
    </i>
    <i r="1">
      <x v="12"/>
    </i>
    <i r="1">
      <x v="8"/>
    </i>
    <i r="1">
      <x v="13"/>
    </i>
    <i r="1">
      <x v="11"/>
    </i>
    <i r="1">
      <x v="10"/>
    </i>
    <i r="1">
      <x v="7"/>
    </i>
    <i>
      <x v="2"/>
    </i>
    <i r="1">
      <x v="18"/>
    </i>
    <i r="1">
      <x v="23"/>
    </i>
    <i r="1">
      <x v="22"/>
    </i>
    <i r="1">
      <x v="16"/>
    </i>
    <i r="1">
      <x v="17"/>
    </i>
    <i r="1">
      <x v="14"/>
    </i>
    <i r="1">
      <x v="21"/>
    </i>
    <i r="1">
      <x v="19"/>
    </i>
    <i r="1">
      <x v="15"/>
    </i>
    <i r="1">
      <x v="20"/>
    </i>
    <i>
      <x v="3"/>
    </i>
    <i r="1">
      <x v="31"/>
    </i>
    <i r="1">
      <x v="29"/>
    </i>
    <i r="1">
      <x v="28"/>
    </i>
    <i r="1">
      <x v="25"/>
    </i>
    <i r="1">
      <x v="30"/>
    </i>
    <i r="1">
      <x v="26"/>
    </i>
    <i r="1">
      <x v="24"/>
    </i>
    <i r="1">
      <x v="27"/>
    </i>
    <i>
      <x v="4"/>
    </i>
    <i r="1">
      <x v="32"/>
    </i>
    <i r="1">
      <x v="33"/>
    </i>
    <i>
      <x v="5"/>
    </i>
    <i r="1">
      <x v="34"/>
    </i>
    <i>
      <x v="6"/>
    </i>
    <i r="1">
      <x v="42"/>
    </i>
    <i r="1">
      <x v="36"/>
    </i>
    <i r="1">
      <x v="35"/>
    </i>
    <i r="1">
      <x v="41"/>
    </i>
    <i r="1">
      <x v="38"/>
    </i>
    <i r="1">
      <x v="39"/>
    </i>
    <i r="1">
      <x v="37"/>
    </i>
    <i r="1">
      <x v="40"/>
    </i>
    <i>
      <x v="7"/>
    </i>
    <i r="1">
      <x v="52"/>
    </i>
    <i r="1">
      <x v="51"/>
    </i>
    <i r="1">
      <x v="46"/>
    </i>
    <i r="1">
      <x v="53"/>
    </i>
    <i r="1">
      <x v="43"/>
    </i>
    <i r="1">
      <x v="45"/>
    </i>
    <i r="1">
      <x v="49"/>
    </i>
    <i r="1">
      <x v="55"/>
    </i>
    <i r="1">
      <x v="48"/>
    </i>
    <i r="1">
      <x v="44"/>
    </i>
    <i r="1">
      <x v="47"/>
    </i>
    <i r="1">
      <x v="56"/>
    </i>
    <i r="1">
      <x v="50"/>
    </i>
    <i r="1">
      <x v="54"/>
    </i>
    <i t="grand">
      <x/>
    </i>
  </rowItems>
  <colFields count="1">
    <field x="-2"/>
  </colFields>
  <colItems count="7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colItems>
  <dataFields count="70">
    <dataField fld="4" subtotal="count" baseField="0" baseItem="0"/>
    <dataField fld="5" subtotal="count" baseField="0" baseItem="0"/>
    <dataField fld="6" subtotal="count" baseField="0" baseItem="0"/>
    <dataField fld="7" subtotal="count" baseField="0" baseItem="0"/>
    <dataField name=" 2" fld="57" subtotal="count" baseField="0" baseItem="0">
      <extLst>
        <ext xmlns:x14="http://schemas.microsoft.com/office/spreadsheetml/2009/9/main" uri="{E15A36E0-9728-4e99-A89B-3F7291B0FE68}">
          <x14:dataField sourceField="4" uniqueName="[__Xl2].[Measures].[ ]"/>
        </ext>
      </extLst>
    </dataField>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 fld="21" subtotal="count" baseField="0" baseItem="0"/>
    <dataField fld="22" subtotal="count" baseField="0" baseItem="0"/>
    <dataField fld="23" subtotal="count" baseField="0" baseItem="0"/>
    <dataField name=" 3" fld="58" subtotal="count" baseField="0" baseItem="0">
      <extLst>
        <ext xmlns:x14="http://schemas.microsoft.com/office/spreadsheetml/2009/9/main" uri="{E15A36E0-9728-4e99-A89B-3F7291B0FE68}">
          <x14:dataField sourceField="4" uniqueName="[__Xl3].[Measures].[ ]"/>
        </ext>
      </extLst>
    </dataField>
    <dataField fld="24" subtotal="count" baseField="0" baseItem="0"/>
    <dataField fld="25" subtotal="count" baseField="0" baseItem="0"/>
    <dataField name=" 4" fld="59" subtotal="count" baseField="0" baseItem="0">
      <extLst>
        <ext xmlns:x14="http://schemas.microsoft.com/office/spreadsheetml/2009/9/main" uri="{E15A36E0-9728-4e99-A89B-3F7291B0FE68}">
          <x14:dataField sourceField="4" uniqueName="[__Xl4].[Measures].[ ]"/>
        </ext>
      </extLst>
    </dataField>
    <dataField fld="26" subtotal="count" baseField="0" baseItem="0"/>
    <dataField fld="27" subtotal="count" baseField="0" baseItem="0"/>
    <dataField fld="28" subtotal="count" baseField="0" baseItem="0"/>
    <dataField name=" 5" fld="60" subtotal="count" baseField="0" baseItem="0">
      <extLst>
        <ext xmlns:x14="http://schemas.microsoft.com/office/spreadsheetml/2009/9/main" uri="{E15A36E0-9728-4e99-A89B-3F7291B0FE68}">
          <x14:dataField sourceField="4" uniqueName="[__Xl5].[Measures].[ ]"/>
        </ext>
      </extLst>
    </dataField>
    <dataField fld="29" subtotal="count" baseField="0" baseItem="0"/>
    <dataField fld="30" subtotal="count" baseField="0" baseItem="0"/>
    <dataField name=" 6" fld="61" subtotal="count" baseField="0" baseItem="0">
      <extLst>
        <ext xmlns:x14="http://schemas.microsoft.com/office/spreadsheetml/2009/9/main" uri="{E15A36E0-9728-4e99-A89B-3F7291B0FE68}">
          <x14:dataField sourceField="4" uniqueName="[__Xl6].[Measures].[ ]"/>
        </ext>
      </extLst>
    </dataField>
    <dataField fld="31" subtotal="count" baseField="0" baseItem="0"/>
    <dataField fld="32" subtotal="count" baseField="0" baseItem="0"/>
    <dataField name=" 7" fld="62" subtotal="count" baseField="0" baseItem="0">
      <extLst>
        <ext xmlns:x14="http://schemas.microsoft.com/office/spreadsheetml/2009/9/main" uri="{E15A36E0-9728-4e99-A89B-3F7291B0FE68}">
          <x14:dataField sourceField="4" uniqueName="[__Xl7].[Measures].[ ]"/>
        </ext>
      </extLst>
    </dataField>
    <dataField fld="33" subtotal="count" baseField="0" baseItem="0"/>
    <dataField fld="34" subtotal="count" baseField="0" baseItem="0"/>
    <dataField name=" 8" fld="63" subtotal="count" baseField="0" baseItem="0">
      <extLst>
        <ext xmlns:x14="http://schemas.microsoft.com/office/spreadsheetml/2009/9/main" uri="{E15A36E0-9728-4e99-A89B-3F7291B0FE68}">
          <x14:dataField sourceField="4" uniqueName="[__Xl8].[Measures].[ ]"/>
        </ext>
      </extLst>
    </dataField>
    <dataField fld="35" subtotal="count" baseField="0" baseItem="0"/>
    <dataField fld="36" subtotal="count" baseField="0" baseItem="0"/>
    <dataField name=" 9" fld="64" subtotal="count" baseField="0" baseItem="0">
      <extLst>
        <ext xmlns:x14="http://schemas.microsoft.com/office/spreadsheetml/2009/9/main" uri="{E15A36E0-9728-4e99-A89B-3F7291B0FE68}">
          <x14:dataField sourceField="4" uniqueName="[__Xl9].[Measures].[ ]"/>
        </ext>
      </extLst>
    </dataField>
    <dataField fld="37" subtotal="count" baseField="0" baseItem="0"/>
    <dataField fld="38" subtotal="count" baseField="0" baseItem="0"/>
    <dataField name=" 10" fld="65" subtotal="count" baseField="0" baseItem="0">
      <extLst>
        <ext xmlns:x14="http://schemas.microsoft.com/office/spreadsheetml/2009/9/main" uri="{E15A36E0-9728-4e99-A89B-3F7291B0FE68}">
          <x14:dataField sourceField="4" uniqueName="[__Xl10].[Measures].[ ]"/>
        </ext>
      </extLst>
    </dataField>
    <dataField fld="39" subtotal="count" baseField="0" baseItem="0"/>
    <dataField fld="40" subtotal="count" baseField="0" baseItem="0"/>
    <dataField name=" 11" fld="66" subtotal="count" baseField="0" baseItem="0">
      <extLst>
        <ext xmlns:x14="http://schemas.microsoft.com/office/spreadsheetml/2009/9/main" uri="{E15A36E0-9728-4e99-A89B-3F7291B0FE68}">
          <x14:dataField sourceField="4" uniqueName="[__Xl11].[Measures].[ ]"/>
        </ext>
      </extLst>
    </dataField>
    <dataField fld="41" subtotal="count" baseField="0" baseItem="0"/>
    <dataField fld="42" subtotal="count" baseField="0" baseItem="0"/>
    <dataField name=" 12" fld="67" subtotal="count" baseField="0" baseItem="0">
      <extLst>
        <ext xmlns:x14="http://schemas.microsoft.com/office/spreadsheetml/2009/9/main" uri="{E15A36E0-9728-4e99-A89B-3F7291B0FE68}">
          <x14:dataField sourceField="4" uniqueName="[__Xl12].[Measures].[ ]"/>
        </ext>
      </extLst>
    </dataField>
    <dataField fld="43" subtotal="count" baseField="0" baseItem="0"/>
    <dataField fld="44" subtotal="count" baseField="0" baseItem="0"/>
    <dataField name=" 13" fld="68" subtotal="count" baseField="0" baseItem="0">
      <extLst>
        <ext xmlns:x14="http://schemas.microsoft.com/office/spreadsheetml/2009/9/main" uri="{E15A36E0-9728-4e99-A89B-3F7291B0FE68}">
          <x14:dataField sourceField="4" uniqueName="[__Xl13].[Measures].[ ]"/>
        </ext>
      </extLst>
    </dataField>
    <dataField fld="45" subtotal="count" baseField="0" baseItem="0"/>
    <dataField fld="46" subtotal="count" baseField="0" baseItem="0"/>
    <dataField name=" 14" fld="69" subtotal="count" baseField="0" baseItem="0">
      <extLst>
        <ext xmlns:x14="http://schemas.microsoft.com/office/spreadsheetml/2009/9/main" uri="{E15A36E0-9728-4e99-A89B-3F7291B0FE68}">
          <x14:dataField sourceField="4" uniqueName="[__Xl14].[Measures].[ ]"/>
        </ext>
      </extLst>
    </dataField>
    <dataField fld="47" subtotal="count" baseField="0" baseItem="0"/>
    <dataField fld="48" subtotal="count" baseField="0" baseItem="0"/>
    <dataField name=" 15" fld="70" subtotal="count" baseField="0" baseItem="0">
      <extLst>
        <ext xmlns:x14="http://schemas.microsoft.com/office/spreadsheetml/2009/9/main" uri="{E15A36E0-9728-4e99-A89B-3F7291B0FE68}">
          <x14:dataField sourceField="4" uniqueName="[__Xl15].[Measures].[ ]"/>
        </ext>
      </extLst>
    </dataField>
    <dataField fld="49" subtotal="count" baseField="0" baseItem="0"/>
    <dataField fld="50" subtotal="count" baseField="0" baseItem="0"/>
    <dataField name=" 16" fld="71" subtotal="count" baseField="0" baseItem="0">
      <extLst>
        <ext xmlns:x14="http://schemas.microsoft.com/office/spreadsheetml/2009/9/main" uri="{E15A36E0-9728-4e99-A89B-3F7291B0FE68}">
          <x14:dataField sourceField="4" uniqueName="[__Xl16].[Measures].[ ]"/>
        </ext>
      </extLst>
    </dataField>
    <dataField fld="51" subtotal="count" baseField="0" baseItem="0"/>
    <dataField fld="52" subtotal="count" baseField="0" baseItem="0"/>
    <dataField name=" 17" fld="72" subtotal="count" baseField="0" baseItem="0">
      <extLst>
        <ext xmlns:x14="http://schemas.microsoft.com/office/spreadsheetml/2009/9/main" uri="{E15A36E0-9728-4e99-A89B-3F7291B0FE68}">
          <x14:dataField sourceField="4" uniqueName="[__Xl17].[Measures].[ ]"/>
        </ext>
      </extLst>
    </dataField>
    <dataField fld="53" subtotal="count" baseField="0" baseItem="0"/>
    <dataField fld="54" subtotal="count" baseField="0" baseItem="0"/>
    <dataField name=" 18" fld="73" subtotal="count" baseField="0" baseItem="0">
      <extLst>
        <ext xmlns:x14="http://schemas.microsoft.com/office/spreadsheetml/2009/9/main" uri="{E15A36E0-9728-4e99-A89B-3F7291B0FE68}">
          <x14:dataField sourceField="4" uniqueName="[__Xl18].[Measures].[ ]"/>
        </ext>
      </extLst>
    </dataField>
    <dataField fld="55" subtotal="count" baseField="0" baseItem="0"/>
    <dataField fld="56" subtotal="count" baseField="0" baseItem="0"/>
  </dataFields>
  <formats count="47">
    <format dxfId="47">
      <pivotArea dataOnly="0" outline="0" fieldPosition="0">
        <references count="1">
          <reference field="4294967294" count="1">
            <x v="0"/>
          </reference>
        </references>
      </pivotArea>
    </format>
    <format dxfId="46">
      <pivotArea dataOnly="0" outline="0" fieldPosition="0">
        <references count="1">
          <reference field="4294967294" count="1">
            <x v="0"/>
          </reference>
        </references>
      </pivotArea>
    </format>
    <format dxfId="45">
      <pivotArea dataOnly="0" outline="0" fieldPosition="0">
        <references count="1">
          <reference field="4294967294" count="1">
            <x v="4"/>
          </reference>
        </references>
      </pivotArea>
    </format>
    <format dxfId="44">
      <pivotArea dataOnly="0" outline="0" fieldPosition="0">
        <references count="1">
          <reference field="4294967294" count="1">
            <x v="4"/>
          </reference>
        </references>
      </pivotArea>
    </format>
    <format dxfId="43">
      <pivotArea outline="0" fieldPosition="0">
        <references count="1">
          <reference field="4294967294" count="1" selected="0">
            <x v="21"/>
          </reference>
        </references>
      </pivotArea>
    </format>
    <format dxfId="42">
      <pivotArea dataOnly="0" labelOnly="1" outline="0" fieldPosition="0">
        <references count="1">
          <reference field="4294967294" count="1">
            <x v="21"/>
          </reference>
        </references>
      </pivotArea>
    </format>
    <format dxfId="41">
      <pivotArea outline="0" fieldPosition="0">
        <references count="1">
          <reference field="4294967294" count="1" selected="0">
            <x v="21"/>
          </reference>
        </references>
      </pivotArea>
    </format>
    <format dxfId="40">
      <pivotArea dataOnly="0" labelOnly="1" outline="0" fieldPosition="0">
        <references count="1">
          <reference field="4294967294" count="1">
            <x v="21"/>
          </reference>
        </references>
      </pivotArea>
    </format>
    <format dxfId="39">
      <pivotArea outline="0" fieldPosition="0">
        <references count="1">
          <reference field="4294967294" count="1" selected="0">
            <x v="24"/>
          </reference>
        </references>
      </pivotArea>
    </format>
    <format dxfId="38">
      <pivotArea dataOnly="0" labelOnly="1" outline="0" fieldPosition="0">
        <references count="1">
          <reference field="4294967294" count="1">
            <x v="24"/>
          </reference>
        </references>
      </pivotArea>
    </format>
    <format dxfId="37">
      <pivotArea outline="0" fieldPosition="0">
        <references count="1">
          <reference field="4294967294" count="1" selected="0">
            <x v="24"/>
          </reference>
        </references>
      </pivotArea>
    </format>
    <format dxfId="36">
      <pivotArea dataOnly="0" labelOnly="1" outline="0" fieldPosition="0">
        <references count="1">
          <reference field="4294967294" count="1">
            <x v="24"/>
          </reference>
        </references>
      </pivotArea>
    </format>
    <format dxfId="35">
      <pivotArea outline="0" fieldPosition="0">
        <references count="1">
          <reference field="4294967294" count="1" selected="0">
            <x v="28"/>
          </reference>
        </references>
      </pivotArea>
    </format>
    <format dxfId="34">
      <pivotArea dataOnly="0" labelOnly="1" outline="0" fieldPosition="0">
        <references count="1">
          <reference field="4294967294" count="1">
            <x v="28"/>
          </reference>
        </references>
      </pivotArea>
    </format>
    <format dxfId="33">
      <pivotArea outline="0" fieldPosition="0">
        <references count="1">
          <reference field="4294967294" count="1" selected="0">
            <x v="28"/>
          </reference>
        </references>
      </pivotArea>
    </format>
    <format dxfId="32">
      <pivotArea dataOnly="0" labelOnly="1" outline="0" fieldPosition="0">
        <references count="1">
          <reference field="4294967294" count="1">
            <x v="28"/>
          </reference>
        </references>
      </pivotArea>
    </format>
    <format dxfId="31">
      <pivotArea outline="0" fieldPosition="0">
        <references count="1">
          <reference field="4294967294" count="1" selected="0">
            <x v="31"/>
          </reference>
        </references>
      </pivotArea>
    </format>
    <format dxfId="30">
      <pivotArea dataOnly="0" labelOnly="1" outline="0" fieldPosition="0">
        <references count="1">
          <reference field="4294967294" count="1">
            <x v="31"/>
          </reference>
        </references>
      </pivotArea>
    </format>
    <format dxfId="29">
      <pivotArea outline="0" fieldPosition="0">
        <references count="1">
          <reference field="4294967294" count="1" selected="0">
            <x v="31"/>
          </reference>
        </references>
      </pivotArea>
    </format>
    <format dxfId="28">
      <pivotArea dataOnly="0" labelOnly="1" outline="0" fieldPosition="0">
        <references count="1">
          <reference field="4294967294" count="1">
            <x v="31"/>
          </reference>
        </references>
      </pivotArea>
    </format>
    <format dxfId="27">
      <pivotArea outline="0" fieldPosition="0">
        <references count="1">
          <reference field="4294967294" count="1" selected="0">
            <x v="34"/>
          </reference>
        </references>
      </pivotArea>
    </format>
    <format dxfId="26">
      <pivotArea dataOnly="0" labelOnly="1" outline="0" fieldPosition="0">
        <references count="1">
          <reference field="4294967294" count="1">
            <x v="34"/>
          </reference>
        </references>
      </pivotArea>
    </format>
    <format dxfId="25">
      <pivotArea outline="0" fieldPosition="0">
        <references count="1">
          <reference field="4294967294" count="1" selected="0">
            <x v="34"/>
          </reference>
        </references>
      </pivotArea>
    </format>
    <format dxfId="24">
      <pivotArea dataOnly="0" labelOnly="1" outline="0" fieldPosition="0">
        <references count="1">
          <reference field="4294967294" count="1">
            <x v="34"/>
          </reference>
        </references>
      </pivotArea>
    </format>
    <format dxfId="23">
      <pivotArea dataOnly="0" outline="0" fieldPosition="0">
        <references count="1">
          <reference field="4294967294" count="1">
            <x v="37"/>
          </reference>
        </references>
      </pivotArea>
    </format>
    <format dxfId="22">
      <pivotArea dataOnly="0" outline="0" fieldPosition="0">
        <references count="1">
          <reference field="4294967294" count="1">
            <x v="37"/>
          </reference>
        </references>
      </pivotArea>
    </format>
    <format dxfId="21">
      <pivotArea dataOnly="0" outline="0" fieldPosition="0">
        <references count="1">
          <reference field="4294967294" count="1">
            <x v="40"/>
          </reference>
        </references>
      </pivotArea>
    </format>
    <format dxfId="20">
      <pivotArea dataOnly="0" outline="0" fieldPosition="0">
        <references count="1">
          <reference field="4294967294" count="1">
            <x v="40"/>
          </reference>
        </references>
      </pivotArea>
    </format>
    <format dxfId="19">
      <pivotArea dataOnly="0" outline="0" fieldPosition="0">
        <references count="1">
          <reference field="4294967294" count="1">
            <x v="43"/>
          </reference>
        </references>
      </pivotArea>
    </format>
    <format dxfId="18">
      <pivotArea dataOnly="0" outline="0" fieldPosition="0">
        <references count="1">
          <reference field="4294967294" count="1">
            <x v="43"/>
          </reference>
        </references>
      </pivotArea>
    </format>
    <format dxfId="17">
      <pivotArea dataOnly="0" outline="0" fieldPosition="0">
        <references count="1">
          <reference field="4294967294" count="1">
            <x v="46"/>
          </reference>
        </references>
      </pivotArea>
    </format>
    <format dxfId="16">
      <pivotArea dataOnly="0" outline="0" fieldPosition="0">
        <references count="1">
          <reference field="4294967294" count="1">
            <x v="46"/>
          </reference>
        </references>
      </pivotArea>
    </format>
    <format dxfId="15">
      <pivotArea dataOnly="0" outline="0" fieldPosition="0">
        <references count="1">
          <reference field="4294967294" count="1">
            <x v="49"/>
          </reference>
        </references>
      </pivotArea>
    </format>
    <format dxfId="14">
      <pivotArea dataOnly="0" outline="0" fieldPosition="0">
        <references count="1">
          <reference field="4294967294" count="1">
            <x v="49"/>
          </reference>
        </references>
      </pivotArea>
    </format>
    <format dxfId="13">
      <pivotArea dataOnly="0" outline="0" fieldPosition="0">
        <references count="1">
          <reference field="4294967294" count="1">
            <x v="52"/>
          </reference>
        </references>
      </pivotArea>
    </format>
    <format dxfId="12">
      <pivotArea dataOnly="0" outline="0" fieldPosition="0">
        <references count="1">
          <reference field="4294967294" count="1">
            <x v="52"/>
          </reference>
        </references>
      </pivotArea>
    </format>
    <format dxfId="11">
      <pivotArea dataOnly="0" outline="0" fieldPosition="0">
        <references count="1">
          <reference field="4294967294" count="1">
            <x v="55"/>
          </reference>
        </references>
      </pivotArea>
    </format>
    <format dxfId="10">
      <pivotArea dataOnly="0" outline="0" fieldPosition="0">
        <references count="1">
          <reference field="4294967294" count="1">
            <x v="55"/>
          </reference>
        </references>
      </pivotArea>
    </format>
    <format dxfId="9">
      <pivotArea dataOnly="0" outline="0" fieldPosition="0">
        <references count="1">
          <reference field="4294967294" count="1">
            <x v="58"/>
          </reference>
        </references>
      </pivotArea>
    </format>
    <format dxfId="8">
      <pivotArea dataOnly="0" outline="0" fieldPosition="0">
        <references count="1">
          <reference field="4294967294" count="1">
            <x v="58"/>
          </reference>
        </references>
      </pivotArea>
    </format>
    <format dxfId="7">
      <pivotArea dataOnly="0" outline="0" fieldPosition="0">
        <references count="1">
          <reference field="4294967294" count="1">
            <x v="61"/>
          </reference>
        </references>
      </pivotArea>
    </format>
    <format dxfId="6">
      <pivotArea dataOnly="0" outline="0" fieldPosition="0">
        <references count="1">
          <reference field="4294967294" count="1">
            <x v="61"/>
          </reference>
        </references>
      </pivotArea>
    </format>
    <format dxfId="5">
      <pivotArea outline="0" fieldPosition="0">
        <references count="1">
          <reference field="4294967294" count="1" selected="0">
            <x v="64"/>
          </reference>
        </references>
      </pivotArea>
    </format>
    <format dxfId="4">
      <pivotArea dataOnly="0" labelOnly="1" outline="0" fieldPosition="0">
        <references count="1">
          <reference field="4294967294" count="1">
            <x v="64"/>
          </reference>
        </references>
      </pivotArea>
    </format>
    <format dxfId="3">
      <pivotArea outline="0" fieldPosition="0">
        <references count="1">
          <reference field="4294967294" count="1" selected="0">
            <x v="64"/>
          </reference>
        </references>
      </pivotArea>
    </format>
    <format dxfId="2">
      <pivotArea dataOnly="0" labelOnly="1" outline="0" fieldPosition="0">
        <references count="1">
          <reference field="4294967294" count="1">
            <x v="64"/>
          </reference>
        </references>
      </pivotArea>
    </format>
    <format dxfId="1">
      <pivotArea dataOnly="0" outline="0" fieldPosition="0">
        <references count="1">
          <reference field="4294967294" count="1">
            <x v="67"/>
          </reference>
        </references>
      </pivotArea>
    </format>
  </formats>
  <conditionalFormats count="1">
    <conditionalFormat priority="1">
      <pivotAreas count="2">
        <pivotArea type="data" outline="0" collapsedLevelsAreSubtotals="1" fieldPosition="0">
          <references count="1">
            <reference field="4294967294" count="1" selected="0">
              <x v="3"/>
            </reference>
          </references>
        </pivotArea>
        <pivotArea type="data" outline="0" collapsedLevelsAreSubtotals="1" fieldPosition="0">
          <references count="1">
            <reference field="4294967294" count="16" selected="0">
              <x v="5"/>
              <x v="6"/>
              <x v="7"/>
              <x v="8"/>
              <x v="9"/>
              <x v="10"/>
              <x v="11"/>
              <x v="12"/>
              <x v="13"/>
              <x v="14"/>
              <x v="15"/>
              <x v="16"/>
              <x v="17"/>
              <x v="18"/>
              <x v="19"/>
              <x v="20"/>
            </reference>
          </references>
        </pivotArea>
      </pivotAreas>
    </conditionalFormat>
  </conditionalFormats>
  <pivotHierarchies count="7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1].[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_03].[Year | Month].&amp;[2026 | 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4" showRowHeaders="1" showColHeaders="1" showRowStripes="0" showColStripes="0" showLastColumn="1"/>
  <rowHierarchiesUsage count="2">
    <rowHierarchyUsage hierarchyUsage="208"/>
    <rowHierarchyUsage hierarchyUsage="2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date_01]"/>
        <x15:activeTabTopLevelEntity name="[dim_date_03]"/>
        <x15:activeTabTopLevelEntity name="[dim_nhom_sp]"/>
        <x15:activeTabTopLevelEntity name="[dim_SKU]"/>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7F2AAA-3C6B-45B5-91F5-4C273F9CF8A2}" sourceName="[dim_date].[Year]">
  <pivotTables>
    <pivotTable tabId="186" name="PivotTable3"/>
    <pivotTable tabId="187" name="PivotTable3"/>
    <pivotTable tabId="188" name="PivotTable4"/>
    <pivotTable tabId="186" name="PivotTable5"/>
    <pivotTable tabId="188" name="PivotTable6"/>
  </pivotTables>
  <data>
    <olap pivotCacheId="755230073">
      <levels count="2">
        <level uniqueName="[dim_date].[Year].[(All)]" sourceCaption="(All)" count="0"/>
        <level uniqueName="[dim_date].[Year].[Year]" sourceCaption="Year" count="14">
          <ranges>
            <range startItem="0">
              <i n="[dim_date].[Year].&amp;[2021]" c="2021"/>
              <i n="[dim_date].[Year].&amp;[2022]" c="2022"/>
              <i n="[dim_date].[Year].&amp;[2023]" c="2023"/>
              <i n="[dim_date].[Year].&amp;[2024]" c="2024"/>
              <i n="[dim_date].[Year].&amp;[2025]" c="2025"/>
              <i n="[dim_date].[Year].&amp;[2026]" c="2026"/>
              <i n="[dim_date].[Year].&amp;[2018]" c="2018" nd="1"/>
              <i n="[dim_date].[Year].&amp;[2019]" c="2019" nd="1"/>
              <i n="[dim_date].[Year].&amp;[2020]" c="2020" nd="1"/>
              <i n="[dim_date].[Year].&amp;[2027]" c="2027" nd="1"/>
              <i n="[dim_date].[Year].&amp;[2028]" c="2028" nd="1"/>
              <i n="[dim_date].[Year].&amp;[2029]" c="2029" nd="1"/>
              <i n="[dim_date].[Year].&amp;[2030]" c="2030" nd="1"/>
              <i n="[dim_date].[Year].&amp;[2031]" c="2031" nd="1"/>
            </range>
          </ranges>
        </level>
      </levels>
      <selections count="1">
        <selection n="[dim_date].[Year].&amp;[202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ỳ" xr10:uid="{C1A4EF1A-C54D-4338-A44E-8A99369219C6}" sourceName="[dim_accouting_period].[Kỳ]">
  <pivotTables>
    <pivotTable tabId="186" name="PivotTable3"/>
    <pivotTable tabId="187" name="PivotTable3"/>
    <pivotTable tabId="188" name="PivotTable4"/>
    <pivotTable tabId="186" name="PivotTable5"/>
    <pivotTable tabId="188" name="PivotTable6"/>
  </pivotTables>
  <data>
    <olap pivotCacheId="755230073">
      <levels count="2">
        <level uniqueName="[dim_accouting_period].[Kỳ].[(All)]" sourceCaption="(All)" count="0"/>
        <level uniqueName="[dim_accouting_period].[Kỳ].[Kỳ]" sourceCaption="Kỳ" count="16" sortOrder="ascending">
          <ranges>
            <range startItem="0">
              <i n="[dim_accouting_period].[Kỳ].&amp;[1]" c="1"/>
              <i n="[dim_accouting_period].[Kỳ].&amp;[2]" c="2"/>
              <i n="[dim_accouting_period].[Kỳ].&amp;[3]" c="3"/>
              <i n="[dim_accouting_period].[Kỳ].&amp;[4]" c="4"/>
              <i n="[dim_accouting_period].[Kỳ].&amp;[5]" c="5"/>
              <i n="[dim_accouting_period].[Kỳ].&amp;[6]" c="6"/>
              <i n="[dim_accouting_period].[Kỳ].&amp;[7]" c="7"/>
              <i n="[dim_accouting_period].[Kỳ].&amp;[8]" c="8"/>
              <i n="[dim_accouting_period].[Kỳ].&amp;[9]" c="9"/>
              <i n="[dim_accouting_period].[Kỳ].&amp;[10]" c="10"/>
              <i n="[dim_accouting_period].[Kỳ].&amp;[11]" c="11"/>
              <i n="[dim_accouting_period].[Kỳ].&amp;[12]" c="12"/>
              <i n="[dim_accouting_period].[Kỳ].&amp;[15]" c="15"/>
              <i n="[dim_accouting_period].[Kỳ].&amp;[13]" c="13" nd="1"/>
              <i n="[dim_accouting_period].[Kỳ].&amp;[14]" c="14" nd="1"/>
              <i n="[dim_accouting_period].[Kỳ].&amp;[16]" c="16" nd="1"/>
            </range>
          </ranges>
        </level>
      </levels>
      <selections count="1">
        <selection n="[dim_accouting_period].[Kỳ].&amp;[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 xr10:uid="{344DE38C-26E6-4793-88A2-0CA706A6141C}" sourceName="[dim_date_01].[Year | Month]">
  <pivotTables>
    <pivotTable tabId="192" name="PivotTable7"/>
    <pivotTable tabId="192" name="PivotTable8"/>
    <pivotTable tabId="194" name="PivotTable10"/>
    <pivotTable tabId="194" name="PivotTable11"/>
  </pivotTables>
  <data>
    <olap pivotCacheId="1119577738">
      <levels count="2">
        <level uniqueName="[dim_date_01].[Year | Month].[(All)]" sourceCaption="(All)" count="0"/>
        <level uniqueName="[dim_date_01].[Year | Month].[Year | Month]" sourceCaption="Year | Month" count="166">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i n="[dim_date_01].[Year | Month].&amp;[2031 | 09]" c="2031 | 09"/>
              <i n="[dim_date_01].[Year | Month].&amp;[2031 | 10]" c="2031 | 10"/>
            </range>
          </ranges>
        </level>
      </levels>
      <selections count="1">
        <selection n="[dim_date_01].[Year | Month].&amp;[2026 | 03]"/>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1" xr10:uid="{2B7CA9CD-12F2-4197-972F-2A27FAC9EE27}" sourceName="[dim_date_02].[Year | Month]">
  <pivotTables>
    <pivotTable tabId="192" name="PivotTable7"/>
    <pivotTable tabId="192" name="PivotTable8"/>
    <pivotTable tabId="194" name="PivotTable10"/>
    <pivotTable tabId="194" name="PivotTable11"/>
  </pivotTables>
  <data>
    <olap pivotCacheId="1119577738">
      <levels count="2">
        <level uniqueName="[dim_date_02].[Year | Month].[(All)]" sourceCaption="(All)" count="0"/>
        <level uniqueName="[dim_date_02].[Year | Month].[Year | Month]" sourceCaption="Year | Month" count="166">
          <ranges>
            <range startItem="0">
              <i n="[dim_date_02].[Year | Month].&amp;[2018 | 01]" c="2018 | 01"/>
              <i n="[dim_date_02].[Year | Month].&amp;[2018 | 02]" c="2018 | 02"/>
              <i n="[dim_date_02].[Year | Month].&amp;[2018 | 03]" c="2018 | 03"/>
              <i n="[dim_date_02].[Year | Month].&amp;[2018 | 04]" c="2018 | 04"/>
              <i n="[dim_date_02].[Year | Month].&amp;[2018 | 05]" c="2018 | 05"/>
              <i n="[dim_date_02].[Year | Month].&amp;[2018 | 06]" c="2018 | 06"/>
              <i n="[dim_date_02].[Year | Month].&amp;[2018 | 07]" c="2018 | 07"/>
              <i n="[dim_date_02].[Year | Month].&amp;[2018 | 08]" c="2018 | 08"/>
              <i n="[dim_date_02].[Year | Month].&amp;[2018 | 09]" c="2018 | 09"/>
              <i n="[dim_date_02].[Year | Month].&amp;[2018 | 10]" c="2018 | 10"/>
              <i n="[dim_date_02].[Year | Month].&amp;[2018 | 11]" c="2018 | 11"/>
              <i n="[dim_date_02].[Year | Month].&amp;[2018 | 12]" c="2018 | 12"/>
              <i n="[dim_date_02].[Year | Month].&amp;[2019 | 01]" c="2019 | 01"/>
              <i n="[dim_date_02].[Year | Month].&amp;[2019 | 02]" c="2019 | 02"/>
              <i n="[dim_date_02].[Year | Month].&amp;[2019 | 03]" c="2019 | 03"/>
              <i n="[dim_date_02].[Year | Month].&amp;[2019 | 04]" c="2019 | 04"/>
              <i n="[dim_date_02].[Year | Month].&amp;[2019 | 05]" c="2019 | 05"/>
              <i n="[dim_date_02].[Year | Month].&amp;[2019 | 06]" c="2019 | 06"/>
              <i n="[dim_date_02].[Year | Month].&amp;[2019 | 07]" c="2019 | 07"/>
              <i n="[dim_date_02].[Year | Month].&amp;[2019 | 08]" c="2019 | 08"/>
              <i n="[dim_date_02].[Year | Month].&amp;[2019 | 09]" c="2019 | 09"/>
              <i n="[dim_date_02].[Year | Month].&amp;[2019 | 10]" c="2019 | 10"/>
              <i n="[dim_date_02].[Year | Month].&amp;[2019 | 11]" c="2019 | 11"/>
              <i n="[dim_date_02].[Year | Month].&amp;[2019 | 12]" c="2019 | 12"/>
              <i n="[dim_date_02].[Year | Month].&amp;[2020 | 01]" c="2020 | 01"/>
              <i n="[dim_date_02].[Year | Month].&amp;[2020 | 02]" c="2020 | 02"/>
              <i n="[dim_date_02].[Year | Month].&amp;[2020 | 03]" c="2020 | 03"/>
              <i n="[dim_date_02].[Year | Month].&amp;[2020 | 04]" c="2020 | 04"/>
              <i n="[dim_date_02].[Year | Month].&amp;[2020 | 05]" c="2020 | 05"/>
              <i n="[dim_date_02].[Year | Month].&amp;[2020 | 06]" c="2020 | 06"/>
              <i n="[dim_date_02].[Year | Month].&amp;[2020 | 07]" c="2020 | 07"/>
              <i n="[dim_date_02].[Year | Month].&amp;[2020 | 08]" c="2020 | 08"/>
              <i n="[dim_date_02].[Year | Month].&amp;[2020 | 09]" c="2020 | 09"/>
              <i n="[dim_date_02].[Year | Month].&amp;[2020 | 10]" c="2020 | 10"/>
              <i n="[dim_date_02].[Year | Month].&amp;[2020 | 11]" c="2020 | 11"/>
              <i n="[dim_date_02].[Year | Month].&amp;[2020 | 12]" c="2020 | 12"/>
              <i n="[dim_date_02].[Year | Month].&amp;[2021 | 01]" c="2021 | 01"/>
              <i n="[dim_date_02].[Year | Month].&amp;[2021 | 02]" c="2021 | 02"/>
              <i n="[dim_date_02].[Year | Month].&amp;[2021 | 03]" c="2021 | 03"/>
              <i n="[dim_date_02].[Year | Month].&amp;[2021 | 04]" c="2021 | 04"/>
              <i n="[dim_date_02].[Year | Month].&amp;[2021 | 05]" c="2021 | 05"/>
              <i n="[dim_date_02].[Year | Month].&amp;[2021 | 06]" c="2021 | 06"/>
              <i n="[dim_date_02].[Year | Month].&amp;[2021 | 07]" c="2021 | 07"/>
              <i n="[dim_date_02].[Year | Month].&amp;[2021 | 08]" c="2021 | 08"/>
              <i n="[dim_date_02].[Year | Month].&amp;[2021 | 09]" c="2021 | 09"/>
              <i n="[dim_date_02].[Year | Month].&amp;[2021 | 10]" c="2021 | 10"/>
              <i n="[dim_date_02].[Year | Month].&amp;[2021 | 11]" c="2021 | 11"/>
              <i n="[dim_date_02].[Year | Month].&amp;[2021 | 12]" c="2021 | 12"/>
              <i n="[dim_date_02].[Year | Month].&amp;[2022 | 01]" c="2022 | 01"/>
              <i n="[dim_date_02].[Year | Month].&amp;[2022 | 02]" c="2022 | 02"/>
              <i n="[dim_date_02].[Year | Month].&amp;[2022 | 03]" c="2022 | 03"/>
              <i n="[dim_date_02].[Year | Month].&amp;[2022 | 04]" c="2022 | 04"/>
              <i n="[dim_date_02].[Year | Month].&amp;[2022 | 05]" c="2022 | 05"/>
              <i n="[dim_date_02].[Year | Month].&amp;[2022 | 06]" c="2022 | 06"/>
              <i n="[dim_date_02].[Year | Month].&amp;[2022 | 07]" c="2022 | 07"/>
              <i n="[dim_date_02].[Year | Month].&amp;[2022 | 08]" c="2022 | 08"/>
              <i n="[dim_date_02].[Year | Month].&amp;[2022 | 09]" c="2022 | 09"/>
              <i n="[dim_date_02].[Year | Month].&amp;[2022 | 10]" c="2022 | 10"/>
              <i n="[dim_date_02].[Year | Month].&amp;[2022 | 11]" c="2022 | 11"/>
              <i n="[dim_date_02].[Year | Month].&amp;[2022 | 12]" c="2022 | 12"/>
              <i n="[dim_date_02].[Year | Month].&amp;[2023 | 01]" c="2023 | 01"/>
              <i n="[dim_date_02].[Year | Month].&amp;[2023 | 02]" c="2023 | 02"/>
              <i n="[dim_date_02].[Year | Month].&amp;[2023 | 03]" c="2023 | 03"/>
              <i n="[dim_date_02].[Year | Month].&amp;[2023 | 04]" c="2023 | 04"/>
              <i n="[dim_date_02].[Year | Month].&amp;[2023 | 05]" c="2023 | 05"/>
              <i n="[dim_date_02].[Year | Month].&amp;[2023 | 06]" c="2023 | 06"/>
              <i n="[dim_date_02].[Year | Month].&amp;[2023 | 07]" c="2023 | 07"/>
              <i n="[dim_date_02].[Year | Month].&amp;[2023 | 08]" c="2023 | 08"/>
              <i n="[dim_date_02].[Year | Month].&amp;[2023 | 09]" c="2023 | 09"/>
              <i n="[dim_date_02].[Year | Month].&amp;[2023 | 10]" c="2023 | 10"/>
              <i n="[dim_date_02].[Year | Month].&amp;[2023 | 11]" c="2023 | 11"/>
              <i n="[dim_date_02].[Year | Month].&amp;[2023 | 12]" c="2023 | 12"/>
              <i n="[dim_date_02].[Year | Month].&amp;[2024 | 01]" c="2024 | 01"/>
              <i n="[dim_date_02].[Year | Month].&amp;[2024 | 02]" c="2024 | 02"/>
              <i n="[dim_date_02].[Year | Month].&amp;[2024 | 03]" c="2024 | 03"/>
              <i n="[dim_date_02].[Year | Month].&amp;[2024 | 04]" c="2024 | 04"/>
              <i n="[dim_date_02].[Year | Month].&amp;[2024 | 05]" c="2024 | 05"/>
              <i n="[dim_date_02].[Year | Month].&amp;[2024 | 06]" c="2024 | 06"/>
              <i n="[dim_date_02].[Year | Month].&amp;[2024 | 07]" c="2024 | 07"/>
              <i n="[dim_date_02].[Year | Month].&amp;[2024 | 08]" c="2024 | 08"/>
              <i n="[dim_date_02].[Year | Month].&amp;[2024 | 09]" c="2024 | 09"/>
              <i n="[dim_date_02].[Year | Month].&amp;[2024 | 10]" c="2024 | 10"/>
              <i n="[dim_date_02].[Year | Month].&amp;[2024 | 11]" c="2024 | 11"/>
              <i n="[dim_date_02].[Year | Month].&amp;[2024 | 12]" c="2024 | 12"/>
              <i n="[dim_date_02].[Year | Month].&amp;[2025 | 01]" c="2025 | 01"/>
              <i n="[dim_date_02].[Year | Month].&amp;[2025 | 02]" c="2025 | 02"/>
              <i n="[dim_date_02].[Year | Month].&amp;[2025 | 03]" c="2025 | 03"/>
              <i n="[dim_date_02].[Year | Month].&amp;[2025 | 04]" c="2025 | 04"/>
              <i n="[dim_date_02].[Year | Month].&amp;[2025 | 05]" c="2025 | 05"/>
              <i n="[dim_date_02].[Year | Month].&amp;[2025 | 06]" c="2025 | 06"/>
              <i n="[dim_date_02].[Year | Month].&amp;[2025 | 07]" c="2025 | 07"/>
              <i n="[dim_date_02].[Year | Month].&amp;[2025 | 08]" c="2025 | 08"/>
              <i n="[dim_date_02].[Year | Month].&amp;[2025 | 09]" c="2025 | 09"/>
              <i n="[dim_date_02].[Year | Month].&amp;[2025 | 10]" c="2025 | 10"/>
              <i n="[dim_date_02].[Year | Month].&amp;[2025 | 11]" c="2025 | 11"/>
              <i n="[dim_date_02].[Year | Month].&amp;[2025 | 12]" c="2025 | 12"/>
              <i n="[dim_date_02].[Year | Month].&amp;[2026 | 01]" c="2026 | 01"/>
              <i n="[dim_date_02].[Year | Month].&amp;[2026 | 02]" c="2026 | 02"/>
              <i n="[dim_date_02].[Year | Month].&amp;[2026 | 03]" c="2026 | 03"/>
              <i n="[dim_date_02].[Year | Month].&amp;[2026 | 04]" c="2026 | 04"/>
              <i n="[dim_date_02].[Year | Month].&amp;[2026 | 05]" c="2026 | 05"/>
              <i n="[dim_date_02].[Year | Month].&amp;[2026 | 06]" c="2026 | 06"/>
              <i n="[dim_date_02].[Year | Month].&amp;[2026 | 07]" c="2026 | 07"/>
              <i n="[dim_date_02].[Year | Month].&amp;[2026 | 08]" c="2026 | 08"/>
              <i n="[dim_date_02].[Year | Month].&amp;[2026 | 09]" c="2026 | 09"/>
              <i n="[dim_date_02].[Year | Month].&amp;[2026 | 10]" c="2026 | 10"/>
              <i n="[dim_date_02].[Year | Month].&amp;[2026 | 11]" c="2026 | 11"/>
              <i n="[dim_date_02].[Year | Month].&amp;[2026 | 12]" c="2026 | 12"/>
              <i n="[dim_date_02].[Year | Month].&amp;[2027 | 01]" c="2027 | 01"/>
              <i n="[dim_date_02].[Year | Month].&amp;[2027 | 02]" c="2027 | 02"/>
              <i n="[dim_date_02].[Year | Month].&amp;[2027 | 03]" c="2027 | 03"/>
              <i n="[dim_date_02].[Year | Month].&amp;[2027 | 04]" c="2027 | 04"/>
              <i n="[dim_date_02].[Year | Month].&amp;[2027 | 05]" c="2027 | 05"/>
              <i n="[dim_date_02].[Year | Month].&amp;[2027 | 06]" c="2027 | 06"/>
              <i n="[dim_date_02].[Year | Month].&amp;[2027 | 07]" c="2027 | 07"/>
              <i n="[dim_date_02].[Year | Month].&amp;[2027 | 08]" c="2027 | 08"/>
              <i n="[dim_date_02].[Year | Month].&amp;[2027 | 09]" c="2027 | 09"/>
              <i n="[dim_date_02].[Year | Month].&amp;[2027 | 10]" c="2027 | 10"/>
              <i n="[dim_date_02].[Year | Month].&amp;[2027 | 11]" c="2027 | 11"/>
              <i n="[dim_date_02].[Year | Month].&amp;[2027 | 12]" c="2027 | 12"/>
              <i n="[dim_date_02].[Year | Month].&amp;[2028 | 01]" c="2028 | 01"/>
              <i n="[dim_date_02].[Year | Month].&amp;[2028 | 02]" c="2028 | 02"/>
              <i n="[dim_date_02].[Year | Month].&amp;[2028 | 03]" c="2028 | 03"/>
              <i n="[dim_date_02].[Year | Month].&amp;[2028 | 04]" c="2028 | 04"/>
              <i n="[dim_date_02].[Year | Month].&amp;[2028 | 05]" c="2028 | 05"/>
              <i n="[dim_date_02].[Year | Month].&amp;[2028 | 06]" c="2028 | 06"/>
              <i n="[dim_date_02].[Year | Month].&amp;[2028 | 07]" c="2028 | 07"/>
              <i n="[dim_date_02].[Year | Month].&amp;[2028 | 08]" c="2028 | 08"/>
              <i n="[dim_date_02].[Year | Month].&amp;[2028 | 09]" c="2028 | 09"/>
              <i n="[dim_date_02].[Year | Month].&amp;[2028 | 10]" c="2028 | 10"/>
              <i n="[dim_date_02].[Year | Month].&amp;[2028 | 11]" c="2028 | 11"/>
              <i n="[dim_date_02].[Year | Month].&amp;[2028 | 12]" c="2028 | 12"/>
              <i n="[dim_date_02].[Year | Month].&amp;[2029 | 01]" c="2029 | 01"/>
              <i n="[dim_date_02].[Year | Month].&amp;[2029 | 02]" c="2029 | 02"/>
              <i n="[dim_date_02].[Year | Month].&amp;[2029 | 03]" c="2029 | 03"/>
              <i n="[dim_date_02].[Year | Month].&amp;[2029 | 04]" c="2029 | 04"/>
              <i n="[dim_date_02].[Year | Month].&amp;[2029 | 05]" c="2029 | 05"/>
              <i n="[dim_date_02].[Year | Month].&amp;[2029 | 06]" c="2029 | 06"/>
              <i n="[dim_date_02].[Year | Month].&amp;[2029 | 07]" c="2029 | 07"/>
              <i n="[dim_date_02].[Year | Month].&amp;[2029 | 08]" c="2029 | 08"/>
              <i n="[dim_date_02].[Year | Month].&amp;[2029 | 09]" c="2029 | 09"/>
              <i n="[dim_date_02].[Year | Month].&amp;[2029 | 10]" c="2029 | 10"/>
              <i n="[dim_date_02].[Year | Month].&amp;[2029 | 11]" c="2029 | 11"/>
              <i n="[dim_date_02].[Year | Month].&amp;[2029 | 12]" c="2029 | 12"/>
              <i n="[dim_date_02].[Year | Month].&amp;[2030 | 01]" c="2030 | 01"/>
              <i n="[dim_date_02].[Year | Month].&amp;[2030 | 02]" c="2030 | 02"/>
              <i n="[dim_date_02].[Year | Month].&amp;[2030 | 03]" c="2030 | 03"/>
              <i n="[dim_date_02].[Year | Month].&amp;[2030 | 04]" c="2030 | 04"/>
              <i n="[dim_date_02].[Year | Month].&amp;[2030 | 05]" c="2030 | 05"/>
              <i n="[dim_date_02].[Year | Month].&amp;[2030 | 06]" c="2030 | 06"/>
              <i n="[dim_date_02].[Year | Month].&amp;[2030 | 07]" c="2030 | 07"/>
              <i n="[dim_date_02].[Year | Month].&amp;[2030 | 08]" c="2030 | 08"/>
              <i n="[dim_date_02].[Year | Month].&amp;[2030 | 09]" c="2030 | 09"/>
              <i n="[dim_date_02].[Year | Month].&amp;[2030 | 10]" c="2030 | 10"/>
              <i n="[dim_date_02].[Year | Month].&amp;[2030 | 11]" c="2030 | 11"/>
              <i n="[dim_date_02].[Year | Month].&amp;[2030 | 12]" c="2030 | 12"/>
              <i n="[dim_date_02].[Year | Month].&amp;[2031 | 01]" c="2031 | 01"/>
              <i n="[dim_date_02].[Year | Month].&amp;[2031 | 02]" c="2031 | 02"/>
              <i n="[dim_date_02].[Year | Month].&amp;[2031 | 03]" c="2031 | 03"/>
              <i n="[dim_date_02].[Year | Month].&amp;[2031 | 04]" c="2031 | 04"/>
              <i n="[dim_date_02].[Year | Month].&amp;[2031 | 05]" c="2031 | 05"/>
              <i n="[dim_date_02].[Year | Month].&amp;[2031 | 06]" c="2031 | 06"/>
              <i n="[dim_date_02].[Year | Month].&amp;[2031 | 07]" c="2031 | 07"/>
              <i n="[dim_date_02].[Year | Month].&amp;[2031 | 08]" c="2031 | 08"/>
              <i n="[dim_date_02].[Year | Month].&amp;[2031 | 09]" c="2031 | 09"/>
              <i n="[dim_date_02].[Year | Month].&amp;[2031 | 10]" c="2031 | 10"/>
            </range>
          </ranges>
        </level>
      </levels>
      <selections count="1">
        <selection n="[dim_date_02].[Year | Month].&amp;[2026 | 02]"/>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2" xr10:uid="{869AC9FB-A301-4E44-ADCD-93EB124BCAFA}" sourceName="[dim_date_01].[Year | Month]">
  <pivotTables>
    <pivotTable tabId="196" name="PivotTable12"/>
    <pivotTable tabId="196" name="PivotTable13"/>
    <pivotTable tabId="200" name="PivotTable14"/>
    <pivotTable tabId="200" name="PivotTable15"/>
  </pivotTables>
  <data>
    <olap pivotCacheId="113444214">
      <levels count="2">
        <level uniqueName="[dim_date_01].[Year | Month].[(All)]" sourceCaption="(All)" count="0"/>
        <level uniqueName="[dim_date_01].[Year | Month].[Year | Month]" sourceCaption="Year | Month" count="166">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i n="[dim_date_01].[Year | Month].&amp;[2031 | 09]" c="2031 | 09"/>
              <i n="[dim_date_01].[Year | Month].&amp;[2031 | 10]" c="2031 | 10"/>
            </range>
          </ranges>
        </level>
      </levels>
      <selections count="1">
        <selection n="[dim_date_01].[Year | Month].&amp;[2026 | 03]"/>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3" xr10:uid="{3304A41C-1294-48B9-9C40-6B97822513E2}" sourceName="[dim_date_03].[Year | Month]">
  <pivotTables>
    <pivotTable tabId="196" name="PivotTable12"/>
    <pivotTable tabId="196" name="PivotTable13"/>
    <pivotTable tabId="200" name="PivotTable14"/>
    <pivotTable tabId="200" name="PivotTable15"/>
  </pivotTables>
  <data>
    <olap pivotCacheId="113444214">
      <levels count="2">
        <level uniqueName="[dim_date_03].[Year | Month].[(All)]" sourceCaption="(All)" count="0"/>
        <level uniqueName="[dim_date_03].[Year | Month].[Year | Month]" sourceCaption="Year | Month" count="166">
          <ranges>
            <range startItem="0">
              <i n="[dim_date_03].[Year | Month].&amp;[2018 | 01]" c="2018 | 01"/>
              <i n="[dim_date_03].[Year | Month].&amp;[2018 | 02]" c="2018 | 02"/>
              <i n="[dim_date_03].[Year | Month].&amp;[2018 | 03]" c="2018 | 03"/>
              <i n="[dim_date_03].[Year | Month].&amp;[2018 | 04]" c="2018 | 04"/>
              <i n="[dim_date_03].[Year | Month].&amp;[2018 | 05]" c="2018 | 05"/>
              <i n="[dim_date_03].[Year | Month].&amp;[2018 | 06]" c="2018 | 06"/>
              <i n="[dim_date_03].[Year | Month].&amp;[2018 | 07]" c="2018 | 07"/>
              <i n="[dim_date_03].[Year | Month].&amp;[2018 | 08]" c="2018 | 08"/>
              <i n="[dim_date_03].[Year | Month].&amp;[2018 | 09]" c="2018 | 09"/>
              <i n="[dim_date_03].[Year | Month].&amp;[2018 | 10]" c="2018 | 10"/>
              <i n="[dim_date_03].[Year | Month].&amp;[2018 | 11]" c="2018 | 11"/>
              <i n="[dim_date_03].[Year | Month].&amp;[2018 | 12]" c="2018 | 12"/>
              <i n="[dim_date_03].[Year | Month].&amp;[2019 | 01]" c="2019 | 01"/>
              <i n="[dim_date_03].[Year | Month].&amp;[2019 | 02]" c="2019 | 02"/>
              <i n="[dim_date_03].[Year | Month].&amp;[2019 | 03]" c="2019 | 03"/>
              <i n="[dim_date_03].[Year | Month].&amp;[2019 | 04]" c="2019 | 04"/>
              <i n="[dim_date_03].[Year | Month].&amp;[2019 | 05]" c="2019 | 05"/>
              <i n="[dim_date_03].[Year | Month].&amp;[2019 | 06]" c="2019 | 06"/>
              <i n="[dim_date_03].[Year | Month].&amp;[2019 | 07]" c="2019 | 07"/>
              <i n="[dim_date_03].[Year | Month].&amp;[2019 | 08]" c="2019 | 08"/>
              <i n="[dim_date_03].[Year | Month].&amp;[2019 | 09]" c="2019 | 09"/>
              <i n="[dim_date_03].[Year | Month].&amp;[2019 | 10]" c="2019 | 10"/>
              <i n="[dim_date_03].[Year | Month].&amp;[2019 | 11]" c="2019 | 11"/>
              <i n="[dim_date_03].[Year | Month].&amp;[2019 | 12]" c="2019 | 12"/>
              <i n="[dim_date_03].[Year | Month].&amp;[2020 | 01]" c="2020 | 01"/>
              <i n="[dim_date_03].[Year | Month].&amp;[2020 | 02]" c="2020 | 02"/>
              <i n="[dim_date_03].[Year | Month].&amp;[2020 | 03]" c="2020 | 03"/>
              <i n="[dim_date_03].[Year | Month].&amp;[2020 | 04]" c="2020 | 04"/>
              <i n="[dim_date_03].[Year | Month].&amp;[2020 | 05]" c="2020 | 05"/>
              <i n="[dim_date_03].[Year | Month].&amp;[2020 | 06]" c="2020 | 06"/>
              <i n="[dim_date_03].[Year | Month].&amp;[2020 | 07]" c="2020 | 07"/>
              <i n="[dim_date_03].[Year | Month].&amp;[2020 | 08]" c="2020 | 08"/>
              <i n="[dim_date_03].[Year | Month].&amp;[2020 | 09]" c="2020 | 09"/>
              <i n="[dim_date_03].[Year | Month].&amp;[2020 | 10]" c="2020 | 10"/>
              <i n="[dim_date_03].[Year | Month].&amp;[2020 | 11]" c="2020 | 11"/>
              <i n="[dim_date_03].[Year | Month].&amp;[2020 | 12]" c="2020 | 12"/>
              <i n="[dim_date_03].[Year | Month].&amp;[2021 | 01]" c="2021 | 01"/>
              <i n="[dim_date_03].[Year | Month].&amp;[2021 | 02]" c="2021 | 02"/>
              <i n="[dim_date_03].[Year | Month].&amp;[2021 | 03]" c="2021 | 03"/>
              <i n="[dim_date_03].[Year | Month].&amp;[2021 | 04]" c="2021 | 04"/>
              <i n="[dim_date_03].[Year | Month].&amp;[2021 | 05]" c="2021 | 05"/>
              <i n="[dim_date_03].[Year | Month].&amp;[2021 | 06]" c="2021 | 06"/>
              <i n="[dim_date_03].[Year | Month].&amp;[2021 | 07]" c="2021 | 07"/>
              <i n="[dim_date_03].[Year | Month].&amp;[2021 | 08]" c="2021 | 08"/>
              <i n="[dim_date_03].[Year | Month].&amp;[2021 | 09]" c="2021 | 09"/>
              <i n="[dim_date_03].[Year | Month].&amp;[2021 | 10]" c="2021 | 10"/>
              <i n="[dim_date_03].[Year | Month].&amp;[2021 | 11]" c="2021 | 11"/>
              <i n="[dim_date_03].[Year | Month].&amp;[2021 | 12]" c="2021 | 12"/>
              <i n="[dim_date_03].[Year | Month].&amp;[2022 | 01]" c="2022 | 01"/>
              <i n="[dim_date_03].[Year | Month].&amp;[2022 | 02]" c="2022 | 02"/>
              <i n="[dim_date_03].[Year | Month].&amp;[2022 | 03]" c="2022 | 03"/>
              <i n="[dim_date_03].[Year | Month].&amp;[2022 | 04]" c="2022 | 04"/>
              <i n="[dim_date_03].[Year | Month].&amp;[2022 | 05]" c="2022 | 05"/>
              <i n="[dim_date_03].[Year | Month].&amp;[2022 | 06]" c="2022 | 06"/>
              <i n="[dim_date_03].[Year | Month].&amp;[2022 | 07]" c="2022 | 07"/>
              <i n="[dim_date_03].[Year | Month].&amp;[2022 | 08]" c="2022 | 08"/>
              <i n="[dim_date_03].[Year | Month].&amp;[2022 | 09]" c="2022 | 09"/>
              <i n="[dim_date_03].[Year | Month].&amp;[2022 | 10]" c="2022 | 10"/>
              <i n="[dim_date_03].[Year | Month].&amp;[2022 | 11]" c="2022 | 11"/>
              <i n="[dim_date_03].[Year | Month].&amp;[2022 | 12]" c="2022 | 12"/>
              <i n="[dim_date_03].[Year | Month].&amp;[2023 | 01]" c="2023 | 01"/>
              <i n="[dim_date_03].[Year | Month].&amp;[2023 | 02]" c="2023 | 02"/>
              <i n="[dim_date_03].[Year | Month].&amp;[2023 | 03]" c="2023 | 03"/>
              <i n="[dim_date_03].[Year | Month].&amp;[2023 | 04]" c="2023 | 04"/>
              <i n="[dim_date_03].[Year | Month].&amp;[2023 | 05]" c="2023 | 05"/>
              <i n="[dim_date_03].[Year | Month].&amp;[2023 | 06]" c="2023 | 06"/>
              <i n="[dim_date_03].[Year | Month].&amp;[2023 | 07]" c="2023 | 07"/>
              <i n="[dim_date_03].[Year | Month].&amp;[2023 | 08]" c="2023 | 08"/>
              <i n="[dim_date_03].[Year | Month].&amp;[2023 | 09]" c="2023 | 09"/>
              <i n="[dim_date_03].[Year | Month].&amp;[2023 | 10]" c="2023 | 10"/>
              <i n="[dim_date_03].[Year | Month].&amp;[2023 | 11]" c="2023 | 11"/>
              <i n="[dim_date_03].[Year | Month].&amp;[2023 | 12]" c="2023 | 12"/>
              <i n="[dim_date_03].[Year | Month].&amp;[2024 | 01]" c="2024 | 01"/>
              <i n="[dim_date_03].[Year | Month].&amp;[2024 | 02]" c="2024 | 02"/>
              <i n="[dim_date_03].[Year | Month].&amp;[2024 | 03]" c="2024 | 03"/>
              <i n="[dim_date_03].[Year | Month].&amp;[2024 | 04]" c="2024 | 04"/>
              <i n="[dim_date_03].[Year | Month].&amp;[2024 | 05]" c="2024 | 05"/>
              <i n="[dim_date_03].[Year | Month].&amp;[2024 | 06]" c="2024 | 06"/>
              <i n="[dim_date_03].[Year | Month].&amp;[2024 | 07]" c="2024 | 07"/>
              <i n="[dim_date_03].[Year | Month].&amp;[2024 | 08]" c="2024 | 08"/>
              <i n="[dim_date_03].[Year | Month].&amp;[2024 | 09]" c="2024 | 09"/>
              <i n="[dim_date_03].[Year | Month].&amp;[2024 | 10]" c="2024 | 10"/>
              <i n="[dim_date_03].[Year | Month].&amp;[2024 | 11]" c="2024 | 11"/>
              <i n="[dim_date_03].[Year | Month].&amp;[2024 | 12]" c="2024 | 12"/>
              <i n="[dim_date_03].[Year | Month].&amp;[2025 | 01]" c="2025 | 01"/>
              <i n="[dim_date_03].[Year | Month].&amp;[2025 | 02]" c="2025 | 02"/>
              <i n="[dim_date_03].[Year | Month].&amp;[2025 | 03]" c="2025 | 03"/>
              <i n="[dim_date_03].[Year | Month].&amp;[2025 | 04]" c="2025 | 04"/>
              <i n="[dim_date_03].[Year | Month].&amp;[2025 | 05]" c="2025 | 05"/>
              <i n="[dim_date_03].[Year | Month].&amp;[2025 | 06]" c="2025 | 06"/>
              <i n="[dim_date_03].[Year | Month].&amp;[2025 | 07]" c="2025 | 07"/>
              <i n="[dim_date_03].[Year | Month].&amp;[2025 | 08]" c="2025 | 08"/>
              <i n="[dim_date_03].[Year | Month].&amp;[2025 | 09]" c="2025 | 09"/>
              <i n="[dim_date_03].[Year | Month].&amp;[2025 | 10]" c="2025 | 10"/>
              <i n="[dim_date_03].[Year | Month].&amp;[2025 | 11]" c="2025 | 11"/>
              <i n="[dim_date_03].[Year | Month].&amp;[2025 | 12]" c="2025 | 12"/>
              <i n="[dim_date_03].[Year | Month].&amp;[2026 | 01]" c="2026 | 01"/>
              <i n="[dim_date_03].[Year | Month].&amp;[2026 | 02]" c="2026 | 02"/>
              <i n="[dim_date_03].[Year | Month].&amp;[2026 | 03]" c="2026 | 03"/>
              <i n="[dim_date_03].[Year | Month].&amp;[2026 | 04]" c="2026 | 04"/>
              <i n="[dim_date_03].[Year | Month].&amp;[2026 | 05]" c="2026 | 05"/>
              <i n="[dim_date_03].[Year | Month].&amp;[2026 | 06]" c="2026 | 06"/>
              <i n="[dim_date_03].[Year | Month].&amp;[2026 | 07]" c="2026 | 07"/>
              <i n="[dim_date_03].[Year | Month].&amp;[2026 | 08]" c="2026 | 08"/>
              <i n="[dim_date_03].[Year | Month].&amp;[2026 | 09]" c="2026 | 09"/>
              <i n="[dim_date_03].[Year | Month].&amp;[2026 | 10]" c="2026 | 10"/>
              <i n="[dim_date_03].[Year | Month].&amp;[2026 | 11]" c="2026 | 11"/>
              <i n="[dim_date_03].[Year | Month].&amp;[2026 | 12]" c="2026 | 12"/>
              <i n="[dim_date_03].[Year | Month].&amp;[2027 | 01]" c="2027 | 01"/>
              <i n="[dim_date_03].[Year | Month].&amp;[2027 | 02]" c="2027 | 02"/>
              <i n="[dim_date_03].[Year | Month].&amp;[2027 | 03]" c="2027 | 03"/>
              <i n="[dim_date_03].[Year | Month].&amp;[2027 | 04]" c="2027 | 04"/>
              <i n="[dim_date_03].[Year | Month].&amp;[2027 | 05]" c="2027 | 05"/>
              <i n="[dim_date_03].[Year | Month].&amp;[2027 | 06]" c="2027 | 06"/>
              <i n="[dim_date_03].[Year | Month].&amp;[2027 | 07]" c="2027 | 07"/>
              <i n="[dim_date_03].[Year | Month].&amp;[2027 | 08]" c="2027 | 08"/>
              <i n="[dim_date_03].[Year | Month].&amp;[2027 | 09]" c="2027 | 09"/>
              <i n="[dim_date_03].[Year | Month].&amp;[2027 | 10]" c="2027 | 10"/>
              <i n="[dim_date_03].[Year | Month].&amp;[2027 | 11]" c="2027 | 11"/>
              <i n="[dim_date_03].[Year | Month].&amp;[2027 | 12]" c="2027 | 12"/>
              <i n="[dim_date_03].[Year | Month].&amp;[2028 | 01]" c="2028 | 01"/>
              <i n="[dim_date_03].[Year | Month].&amp;[2028 | 02]" c="2028 | 02"/>
              <i n="[dim_date_03].[Year | Month].&amp;[2028 | 03]" c="2028 | 03"/>
              <i n="[dim_date_03].[Year | Month].&amp;[2028 | 04]" c="2028 | 04"/>
              <i n="[dim_date_03].[Year | Month].&amp;[2028 | 05]" c="2028 | 05"/>
              <i n="[dim_date_03].[Year | Month].&amp;[2028 | 06]" c="2028 | 06"/>
              <i n="[dim_date_03].[Year | Month].&amp;[2028 | 07]" c="2028 | 07"/>
              <i n="[dim_date_03].[Year | Month].&amp;[2028 | 08]" c="2028 | 08"/>
              <i n="[dim_date_03].[Year | Month].&amp;[2028 | 09]" c="2028 | 09"/>
              <i n="[dim_date_03].[Year | Month].&amp;[2028 | 10]" c="2028 | 10"/>
              <i n="[dim_date_03].[Year | Month].&amp;[2028 | 11]" c="2028 | 11"/>
              <i n="[dim_date_03].[Year | Month].&amp;[2028 | 12]" c="2028 | 12"/>
              <i n="[dim_date_03].[Year | Month].&amp;[2029 | 01]" c="2029 | 01"/>
              <i n="[dim_date_03].[Year | Month].&amp;[2029 | 02]" c="2029 | 02"/>
              <i n="[dim_date_03].[Year | Month].&amp;[2029 | 03]" c="2029 | 03"/>
              <i n="[dim_date_03].[Year | Month].&amp;[2029 | 04]" c="2029 | 04"/>
              <i n="[dim_date_03].[Year | Month].&amp;[2029 | 05]" c="2029 | 05"/>
              <i n="[dim_date_03].[Year | Month].&amp;[2029 | 06]" c="2029 | 06"/>
              <i n="[dim_date_03].[Year | Month].&amp;[2029 | 07]" c="2029 | 07"/>
              <i n="[dim_date_03].[Year | Month].&amp;[2029 | 08]" c="2029 | 08"/>
              <i n="[dim_date_03].[Year | Month].&amp;[2029 | 09]" c="2029 | 09"/>
              <i n="[dim_date_03].[Year | Month].&amp;[2029 | 10]" c="2029 | 10"/>
              <i n="[dim_date_03].[Year | Month].&amp;[2029 | 11]" c="2029 | 11"/>
              <i n="[dim_date_03].[Year | Month].&amp;[2029 | 12]" c="2029 | 12"/>
              <i n="[dim_date_03].[Year | Month].&amp;[2030 | 01]" c="2030 | 01"/>
              <i n="[dim_date_03].[Year | Month].&amp;[2030 | 02]" c="2030 | 02"/>
              <i n="[dim_date_03].[Year | Month].&amp;[2030 | 03]" c="2030 | 03"/>
              <i n="[dim_date_03].[Year | Month].&amp;[2030 | 04]" c="2030 | 04"/>
              <i n="[dim_date_03].[Year | Month].&amp;[2030 | 05]" c="2030 | 05"/>
              <i n="[dim_date_03].[Year | Month].&amp;[2030 | 06]" c="2030 | 06"/>
              <i n="[dim_date_03].[Year | Month].&amp;[2030 | 07]" c="2030 | 07"/>
              <i n="[dim_date_03].[Year | Month].&amp;[2030 | 08]" c="2030 | 08"/>
              <i n="[dim_date_03].[Year | Month].&amp;[2030 | 09]" c="2030 | 09"/>
              <i n="[dim_date_03].[Year | Month].&amp;[2030 | 10]" c="2030 | 10"/>
              <i n="[dim_date_03].[Year | Month].&amp;[2030 | 11]" c="2030 | 11"/>
              <i n="[dim_date_03].[Year | Month].&amp;[2030 | 12]" c="2030 | 12"/>
              <i n="[dim_date_03].[Year | Month].&amp;[2031 | 01]" c="2031 | 01"/>
              <i n="[dim_date_03].[Year | Month].&amp;[2031 | 02]" c="2031 | 02"/>
              <i n="[dim_date_03].[Year | Month].&amp;[2031 | 03]" c="2031 | 03"/>
              <i n="[dim_date_03].[Year | Month].&amp;[2031 | 04]" c="2031 | 04"/>
              <i n="[dim_date_03].[Year | Month].&amp;[2031 | 05]" c="2031 | 05"/>
              <i n="[dim_date_03].[Year | Month].&amp;[2031 | 06]" c="2031 | 06"/>
              <i n="[dim_date_03].[Year | Month].&amp;[2031 | 07]" c="2031 | 07"/>
              <i n="[dim_date_03].[Year | Month].&amp;[2031 | 08]" c="2031 | 08"/>
              <i n="[dim_date_03].[Year | Month].&amp;[2031 | 09]" c="2031 | 09"/>
              <i n="[dim_date_03].[Year | Month].&amp;[2031 | 10]" c="2031 | 10"/>
            </range>
          </ranges>
        </level>
      </levels>
      <selections count="1">
        <selection n="[dim_date_03].[Year | Month].&amp;[2026 | 03]"/>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4" xr10:uid="{C8623C83-B4A7-43C2-8C05-1D8E828EE0C2}" sourceName="[dim_date_01].[Year | Month]">
  <pivotTables>
    <pivotTable tabId="204" name="PivotTable1"/>
    <pivotTable tabId="204" name="PivotTable3"/>
    <pivotTable tabId="218" name="PivotTable3"/>
    <pivotTable tabId="218" name="PivotTable1"/>
    <pivotTable tabId="223" name="PivotTable1"/>
  </pivotTables>
  <data>
    <olap pivotCacheId="173781875">
      <levels count="2">
        <level uniqueName="[dim_date_01].[Year | Month].[(All)]" sourceCaption="(All)" count="0"/>
        <level uniqueName="[dim_date_01].[Year | Month].[Year | Month]" sourceCaption="Year | Month" count="166">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i n="[dim_date_01].[Year | Month].&amp;[2031 | 09]" c="2031 | 09"/>
              <i n="[dim_date_01].[Year | Month].&amp;[2031 | 10]" c="2031 | 10"/>
            </range>
          </ranges>
        </level>
      </levels>
      <selections count="1">
        <selection n="[dim_date_01].[Year | Month].&amp;[2026 | 04]"/>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5" xr10:uid="{FAA1A5EF-BB03-4EC9-8552-862F48FA2569}" sourceName="[dim_date_02].[Year | Month]">
  <pivotTables>
    <pivotTable tabId="204" name="PivotTable1"/>
    <pivotTable tabId="204" name="PivotTable3"/>
    <pivotTable tabId="218" name="PivotTable3"/>
    <pivotTable tabId="218" name="PivotTable1"/>
    <pivotTable tabId="223" name="PivotTable1"/>
  </pivotTables>
  <data>
    <olap pivotCacheId="173781875">
      <levels count="2">
        <level uniqueName="[dim_date_02].[Year | Month].[(All)]" sourceCaption="(All)" count="0"/>
        <level uniqueName="[dim_date_02].[Year | Month].[Year | Month]" sourceCaption="Year | Month" count="166">
          <ranges>
            <range startItem="0">
              <i n="[dim_date_02].[Year | Month].&amp;[2018 | 01]" c="2018 | 01"/>
              <i n="[dim_date_02].[Year | Month].&amp;[2018 | 02]" c="2018 | 02"/>
              <i n="[dim_date_02].[Year | Month].&amp;[2018 | 03]" c="2018 | 03"/>
              <i n="[dim_date_02].[Year | Month].&amp;[2018 | 04]" c="2018 | 04"/>
              <i n="[dim_date_02].[Year | Month].&amp;[2018 | 05]" c="2018 | 05"/>
              <i n="[dim_date_02].[Year | Month].&amp;[2018 | 06]" c="2018 | 06"/>
              <i n="[dim_date_02].[Year | Month].&amp;[2018 | 07]" c="2018 | 07"/>
              <i n="[dim_date_02].[Year | Month].&amp;[2018 | 08]" c="2018 | 08"/>
              <i n="[dim_date_02].[Year | Month].&amp;[2018 | 09]" c="2018 | 09"/>
              <i n="[dim_date_02].[Year | Month].&amp;[2018 | 10]" c="2018 | 10"/>
              <i n="[dim_date_02].[Year | Month].&amp;[2018 | 11]" c="2018 | 11"/>
              <i n="[dim_date_02].[Year | Month].&amp;[2018 | 12]" c="2018 | 12"/>
              <i n="[dim_date_02].[Year | Month].&amp;[2019 | 01]" c="2019 | 01"/>
              <i n="[dim_date_02].[Year | Month].&amp;[2019 | 02]" c="2019 | 02"/>
              <i n="[dim_date_02].[Year | Month].&amp;[2019 | 03]" c="2019 | 03"/>
              <i n="[dim_date_02].[Year | Month].&amp;[2019 | 04]" c="2019 | 04"/>
              <i n="[dim_date_02].[Year | Month].&amp;[2019 | 05]" c="2019 | 05"/>
              <i n="[dim_date_02].[Year | Month].&amp;[2019 | 06]" c="2019 | 06"/>
              <i n="[dim_date_02].[Year | Month].&amp;[2019 | 07]" c="2019 | 07"/>
              <i n="[dim_date_02].[Year | Month].&amp;[2019 | 08]" c="2019 | 08"/>
              <i n="[dim_date_02].[Year | Month].&amp;[2019 | 09]" c="2019 | 09"/>
              <i n="[dim_date_02].[Year | Month].&amp;[2019 | 10]" c="2019 | 10"/>
              <i n="[dim_date_02].[Year | Month].&amp;[2019 | 11]" c="2019 | 11"/>
              <i n="[dim_date_02].[Year | Month].&amp;[2019 | 12]" c="2019 | 12"/>
              <i n="[dim_date_02].[Year | Month].&amp;[2020 | 01]" c="2020 | 01"/>
              <i n="[dim_date_02].[Year | Month].&amp;[2020 | 02]" c="2020 | 02"/>
              <i n="[dim_date_02].[Year | Month].&amp;[2020 | 03]" c="2020 | 03"/>
              <i n="[dim_date_02].[Year | Month].&amp;[2020 | 04]" c="2020 | 04"/>
              <i n="[dim_date_02].[Year | Month].&amp;[2020 | 05]" c="2020 | 05"/>
              <i n="[dim_date_02].[Year | Month].&amp;[2020 | 06]" c="2020 | 06"/>
              <i n="[dim_date_02].[Year | Month].&amp;[2020 | 07]" c="2020 | 07"/>
              <i n="[dim_date_02].[Year | Month].&amp;[2020 | 08]" c="2020 | 08"/>
              <i n="[dim_date_02].[Year | Month].&amp;[2020 | 09]" c="2020 | 09"/>
              <i n="[dim_date_02].[Year | Month].&amp;[2020 | 10]" c="2020 | 10"/>
              <i n="[dim_date_02].[Year | Month].&amp;[2020 | 11]" c="2020 | 11"/>
              <i n="[dim_date_02].[Year | Month].&amp;[2020 | 12]" c="2020 | 12"/>
              <i n="[dim_date_02].[Year | Month].&amp;[2021 | 01]" c="2021 | 01"/>
              <i n="[dim_date_02].[Year | Month].&amp;[2021 | 02]" c="2021 | 02"/>
              <i n="[dim_date_02].[Year | Month].&amp;[2021 | 03]" c="2021 | 03"/>
              <i n="[dim_date_02].[Year | Month].&amp;[2021 | 04]" c="2021 | 04"/>
              <i n="[dim_date_02].[Year | Month].&amp;[2021 | 05]" c="2021 | 05"/>
              <i n="[dim_date_02].[Year | Month].&amp;[2021 | 06]" c="2021 | 06"/>
              <i n="[dim_date_02].[Year | Month].&amp;[2021 | 07]" c="2021 | 07"/>
              <i n="[dim_date_02].[Year | Month].&amp;[2021 | 08]" c="2021 | 08"/>
              <i n="[dim_date_02].[Year | Month].&amp;[2021 | 09]" c="2021 | 09"/>
              <i n="[dim_date_02].[Year | Month].&amp;[2021 | 10]" c="2021 | 10"/>
              <i n="[dim_date_02].[Year | Month].&amp;[2021 | 11]" c="2021 | 11"/>
              <i n="[dim_date_02].[Year | Month].&amp;[2021 | 12]" c="2021 | 12"/>
              <i n="[dim_date_02].[Year | Month].&amp;[2022 | 01]" c="2022 | 01"/>
              <i n="[dim_date_02].[Year | Month].&amp;[2022 | 02]" c="2022 | 02"/>
              <i n="[dim_date_02].[Year | Month].&amp;[2022 | 03]" c="2022 | 03"/>
              <i n="[dim_date_02].[Year | Month].&amp;[2022 | 04]" c="2022 | 04"/>
              <i n="[dim_date_02].[Year | Month].&amp;[2022 | 05]" c="2022 | 05"/>
              <i n="[dim_date_02].[Year | Month].&amp;[2022 | 06]" c="2022 | 06"/>
              <i n="[dim_date_02].[Year | Month].&amp;[2022 | 07]" c="2022 | 07"/>
              <i n="[dim_date_02].[Year | Month].&amp;[2022 | 08]" c="2022 | 08"/>
              <i n="[dim_date_02].[Year | Month].&amp;[2022 | 09]" c="2022 | 09"/>
              <i n="[dim_date_02].[Year | Month].&amp;[2022 | 10]" c="2022 | 10"/>
              <i n="[dim_date_02].[Year | Month].&amp;[2022 | 11]" c="2022 | 11"/>
              <i n="[dim_date_02].[Year | Month].&amp;[2022 | 12]" c="2022 | 12"/>
              <i n="[dim_date_02].[Year | Month].&amp;[2023 | 01]" c="2023 | 01"/>
              <i n="[dim_date_02].[Year | Month].&amp;[2023 | 02]" c="2023 | 02"/>
              <i n="[dim_date_02].[Year | Month].&amp;[2023 | 03]" c="2023 | 03"/>
              <i n="[dim_date_02].[Year | Month].&amp;[2023 | 04]" c="2023 | 04"/>
              <i n="[dim_date_02].[Year | Month].&amp;[2023 | 05]" c="2023 | 05"/>
              <i n="[dim_date_02].[Year | Month].&amp;[2023 | 06]" c="2023 | 06"/>
              <i n="[dim_date_02].[Year | Month].&amp;[2023 | 07]" c="2023 | 07"/>
              <i n="[dim_date_02].[Year | Month].&amp;[2023 | 08]" c="2023 | 08"/>
              <i n="[dim_date_02].[Year | Month].&amp;[2023 | 09]" c="2023 | 09"/>
              <i n="[dim_date_02].[Year | Month].&amp;[2023 | 10]" c="2023 | 10"/>
              <i n="[dim_date_02].[Year | Month].&amp;[2023 | 11]" c="2023 | 11"/>
              <i n="[dim_date_02].[Year | Month].&amp;[2023 | 12]" c="2023 | 12"/>
              <i n="[dim_date_02].[Year | Month].&amp;[2024 | 01]" c="2024 | 01"/>
              <i n="[dim_date_02].[Year | Month].&amp;[2024 | 02]" c="2024 | 02"/>
              <i n="[dim_date_02].[Year | Month].&amp;[2024 | 03]" c="2024 | 03"/>
              <i n="[dim_date_02].[Year | Month].&amp;[2024 | 04]" c="2024 | 04"/>
              <i n="[dim_date_02].[Year | Month].&amp;[2024 | 05]" c="2024 | 05"/>
              <i n="[dim_date_02].[Year | Month].&amp;[2024 | 06]" c="2024 | 06"/>
              <i n="[dim_date_02].[Year | Month].&amp;[2024 | 07]" c="2024 | 07"/>
              <i n="[dim_date_02].[Year | Month].&amp;[2024 | 08]" c="2024 | 08"/>
              <i n="[dim_date_02].[Year | Month].&amp;[2024 | 09]" c="2024 | 09"/>
              <i n="[dim_date_02].[Year | Month].&amp;[2024 | 10]" c="2024 | 10"/>
              <i n="[dim_date_02].[Year | Month].&amp;[2024 | 11]" c="2024 | 11"/>
              <i n="[dim_date_02].[Year | Month].&amp;[2024 | 12]" c="2024 | 12"/>
              <i n="[dim_date_02].[Year | Month].&amp;[2025 | 01]" c="2025 | 01"/>
              <i n="[dim_date_02].[Year | Month].&amp;[2025 | 02]" c="2025 | 02"/>
              <i n="[dim_date_02].[Year | Month].&amp;[2025 | 03]" c="2025 | 03"/>
              <i n="[dim_date_02].[Year | Month].&amp;[2025 | 04]" c="2025 | 04"/>
              <i n="[dim_date_02].[Year | Month].&amp;[2025 | 05]" c="2025 | 05"/>
              <i n="[dim_date_02].[Year | Month].&amp;[2025 | 06]" c="2025 | 06"/>
              <i n="[dim_date_02].[Year | Month].&amp;[2025 | 07]" c="2025 | 07"/>
              <i n="[dim_date_02].[Year | Month].&amp;[2025 | 08]" c="2025 | 08"/>
              <i n="[dim_date_02].[Year | Month].&amp;[2025 | 09]" c="2025 | 09"/>
              <i n="[dim_date_02].[Year | Month].&amp;[2025 | 10]" c="2025 | 10"/>
              <i n="[dim_date_02].[Year | Month].&amp;[2025 | 11]" c="2025 | 11"/>
              <i n="[dim_date_02].[Year | Month].&amp;[2025 | 12]" c="2025 | 12"/>
              <i n="[dim_date_02].[Year | Month].&amp;[2026 | 01]" c="2026 | 01"/>
              <i n="[dim_date_02].[Year | Month].&amp;[2026 | 02]" c="2026 | 02"/>
              <i n="[dim_date_02].[Year | Month].&amp;[2026 | 03]" c="2026 | 03"/>
              <i n="[dim_date_02].[Year | Month].&amp;[2026 | 04]" c="2026 | 04"/>
              <i n="[dim_date_02].[Year | Month].&amp;[2026 | 05]" c="2026 | 05"/>
              <i n="[dim_date_02].[Year | Month].&amp;[2026 | 06]" c="2026 | 06"/>
              <i n="[dim_date_02].[Year | Month].&amp;[2026 | 07]" c="2026 | 07"/>
              <i n="[dim_date_02].[Year | Month].&amp;[2026 | 08]" c="2026 | 08"/>
              <i n="[dim_date_02].[Year | Month].&amp;[2026 | 09]" c="2026 | 09"/>
              <i n="[dim_date_02].[Year | Month].&amp;[2026 | 10]" c="2026 | 10"/>
              <i n="[dim_date_02].[Year | Month].&amp;[2026 | 11]" c="2026 | 11"/>
              <i n="[dim_date_02].[Year | Month].&amp;[2026 | 12]" c="2026 | 12"/>
              <i n="[dim_date_02].[Year | Month].&amp;[2027 | 01]" c="2027 | 01"/>
              <i n="[dim_date_02].[Year | Month].&amp;[2027 | 02]" c="2027 | 02"/>
              <i n="[dim_date_02].[Year | Month].&amp;[2027 | 03]" c="2027 | 03"/>
              <i n="[dim_date_02].[Year | Month].&amp;[2027 | 04]" c="2027 | 04"/>
              <i n="[dim_date_02].[Year | Month].&amp;[2027 | 05]" c="2027 | 05"/>
              <i n="[dim_date_02].[Year | Month].&amp;[2027 | 06]" c="2027 | 06"/>
              <i n="[dim_date_02].[Year | Month].&amp;[2027 | 07]" c="2027 | 07"/>
              <i n="[dim_date_02].[Year | Month].&amp;[2027 | 08]" c="2027 | 08"/>
              <i n="[dim_date_02].[Year | Month].&amp;[2027 | 09]" c="2027 | 09"/>
              <i n="[dim_date_02].[Year | Month].&amp;[2027 | 10]" c="2027 | 10"/>
              <i n="[dim_date_02].[Year | Month].&amp;[2027 | 11]" c="2027 | 11"/>
              <i n="[dim_date_02].[Year | Month].&amp;[2027 | 12]" c="2027 | 12"/>
              <i n="[dim_date_02].[Year | Month].&amp;[2028 | 01]" c="2028 | 01"/>
              <i n="[dim_date_02].[Year | Month].&amp;[2028 | 02]" c="2028 | 02"/>
              <i n="[dim_date_02].[Year | Month].&amp;[2028 | 03]" c="2028 | 03"/>
              <i n="[dim_date_02].[Year | Month].&amp;[2028 | 04]" c="2028 | 04"/>
              <i n="[dim_date_02].[Year | Month].&amp;[2028 | 05]" c="2028 | 05"/>
              <i n="[dim_date_02].[Year | Month].&amp;[2028 | 06]" c="2028 | 06"/>
              <i n="[dim_date_02].[Year | Month].&amp;[2028 | 07]" c="2028 | 07"/>
              <i n="[dim_date_02].[Year | Month].&amp;[2028 | 08]" c="2028 | 08"/>
              <i n="[dim_date_02].[Year | Month].&amp;[2028 | 09]" c="2028 | 09"/>
              <i n="[dim_date_02].[Year | Month].&amp;[2028 | 10]" c="2028 | 10"/>
              <i n="[dim_date_02].[Year | Month].&amp;[2028 | 11]" c="2028 | 11"/>
              <i n="[dim_date_02].[Year | Month].&amp;[2028 | 12]" c="2028 | 12"/>
              <i n="[dim_date_02].[Year | Month].&amp;[2029 | 01]" c="2029 | 01"/>
              <i n="[dim_date_02].[Year | Month].&amp;[2029 | 02]" c="2029 | 02"/>
              <i n="[dim_date_02].[Year | Month].&amp;[2029 | 03]" c="2029 | 03"/>
              <i n="[dim_date_02].[Year | Month].&amp;[2029 | 04]" c="2029 | 04"/>
              <i n="[dim_date_02].[Year | Month].&amp;[2029 | 05]" c="2029 | 05"/>
              <i n="[dim_date_02].[Year | Month].&amp;[2029 | 06]" c="2029 | 06"/>
              <i n="[dim_date_02].[Year | Month].&amp;[2029 | 07]" c="2029 | 07"/>
              <i n="[dim_date_02].[Year | Month].&amp;[2029 | 08]" c="2029 | 08"/>
              <i n="[dim_date_02].[Year | Month].&amp;[2029 | 09]" c="2029 | 09"/>
              <i n="[dim_date_02].[Year | Month].&amp;[2029 | 10]" c="2029 | 10"/>
              <i n="[dim_date_02].[Year | Month].&amp;[2029 | 11]" c="2029 | 11"/>
              <i n="[dim_date_02].[Year | Month].&amp;[2029 | 12]" c="2029 | 12"/>
              <i n="[dim_date_02].[Year | Month].&amp;[2030 | 01]" c="2030 | 01"/>
              <i n="[dim_date_02].[Year | Month].&amp;[2030 | 02]" c="2030 | 02"/>
              <i n="[dim_date_02].[Year | Month].&amp;[2030 | 03]" c="2030 | 03"/>
              <i n="[dim_date_02].[Year | Month].&amp;[2030 | 04]" c="2030 | 04"/>
              <i n="[dim_date_02].[Year | Month].&amp;[2030 | 05]" c="2030 | 05"/>
              <i n="[dim_date_02].[Year | Month].&amp;[2030 | 06]" c="2030 | 06"/>
              <i n="[dim_date_02].[Year | Month].&amp;[2030 | 07]" c="2030 | 07"/>
              <i n="[dim_date_02].[Year | Month].&amp;[2030 | 08]" c="2030 | 08"/>
              <i n="[dim_date_02].[Year | Month].&amp;[2030 | 09]" c="2030 | 09"/>
              <i n="[dim_date_02].[Year | Month].&amp;[2030 | 10]" c="2030 | 10"/>
              <i n="[dim_date_02].[Year | Month].&amp;[2030 | 11]" c="2030 | 11"/>
              <i n="[dim_date_02].[Year | Month].&amp;[2030 | 12]" c="2030 | 12"/>
              <i n="[dim_date_02].[Year | Month].&amp;[2031 | 01]" c="2031 | 01"/>
              <i n="[dim_date_02].[Year | Month].&amp;[2031 | 02]" c="2031 | 02"/>
              <i n="[dim_date_02].[Year | Month].&amp;[2031 | 03]" c="2031 | 03"/>
              <i n="[dim_date_02].[Year | Month].&amp;[2031 | 04]" c="2031 | 04"/>
              <i n="[dim_date_02].[Year | Month].&amp;[2031 | 05]" c="2031 | 05"/>
              <i n="[dim_date_02].[Year | Month].&amp;[2031 | 06]" c="2031 | 06"/>
              <i n="[dim_date_02].[Year | Month].&amp;[2031 | 07]" c="2031 | 07"/>
              <i n="[dim_date_02].[Year | Month].&amp;[2031 | 08]" c="2031 | 08"/>
              <i n="[dim_date_02].[Year | Month].&amp;[2031 | 09]" c="2031 | 09"/>
              <i n="[dim_date_02].[Year | Month].&amp;[2031 | 10]" c="2031 | 10"/>
            </range>
          </ranges>
        </level>
      </levels>
      <selections count="1">
        <selection n="[dim_date_02].[Year | Month].&amp;[2026 | 03]"/>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6" xr10:uid="{3E9CDF4B-88E4-4274-8B2C-3EC1E68273CE}" sourceName="[dim_date_01].[Year | Month]">
  <pivotTables>
    <pivotTable tabId="207" name="PivotTable2"/>
    <pivotTable tabId="207" name="PivotTable4"/>
    <pivotTable tabId="217" name="PivotTable4"/>
    <pivotTable tabId="217" name="PivotTable2"/>
    <pivotTable tabId="231" name="PivotTable1"/>
  </pivotTables>
  <data>
    <olap pivotCacheId="1119059951">
      <levels count="2">
        <level uniqueName="[dim_date_01].[Year | Month].[(All)]" sourceCaption="(All)" count="0"/>
        <level uniqueName="[dim_date_01].[Year | Month].[Year | Month]" sourceCaption="Year | Month" count="166">
          <ranges>
            <range startItem="0">
              <i n="[dim_date_01].[Year | Month].&amp;[2018 | 01]" c="2018 | 01"/>
              <i n="[dim_date_01].[Year | Month].&amp;[2018 | 02]" c="2018 | 02"/>
              <i n="[dim_date_01].[Year | Month].&amp;[2018 | 03]" c="2018 | 03"/>
              <i n="[dim_date_01].[Year | Month].&amp;[2018 | 04]" c="2018 | 04"/>
              <i n="[dim_date_01].[Year | Month].&amp;[2018 | 05]" c="2018 | 05"/>
              <i n="[dim_date_01].[Year | Month].&amp;[2018 | 06]" c="2018 | 06"/>
              <i n="[dim_date_01].[Year | Month].&amp;[2018 | 07]" c="2018 | 07"/>
              <i n="[dim_date_01].[Year | Month].&amp;[2018 | 08]" c="2018 | 08"/>
              <i n="[dim_date_01].[Year | Month].&amp;[2018 | 09]" c="2018 | 09"/>
              <i n="[dim_date_01].[Year | Month].&amp;[2018 | 10]" c="2018 | 10"/>
              <i n="[dim_date_01].[Year | Month].&amp;[2018 | 11]" c="2018 | 11"/>
              <i n="[dim_date_01].[Year | Month].&amp;[2018 | 12]" c="2018 | 12"/>
              <i n="[dim_date_01].[Year | Month].&amp;[2019 | 01]" c="2019 | 01"/>
              <i n="[dim_date_01].[Year | Month].&amp;[2019 | 02]" c="2019 | 02"/>
              <i n="[dim_date_01].[Year | Month].&amp;[2019 | 03]" c="2019 | 03"/>
              <i n="[dim_date_01].[Year | Month].&amp;[2019 | 04]" c="2019 | 04"/>
              <i n="[dim_date_01].[Year | Month].&amp;[2019 | 05]" c="2019 | 05"/>
              <i n="[dim_date_01].[Year | Month].&amp;[2019 | 06]" c="2019 | 06"/>
              <i n="[dim_date_01].[Year | Month].&amp;[2019 | 07]" c="2019 | 07"/>
              <i n="[dim_date_01].[Year | Month].&amp;[2019 | 08]" c="2019 | 08"/>
              <i n="[dim_date_01].[Year | Month].&amp;[2019 | 09]" c="2019 | 09"/>
              <i n="[dim_date_01].[Year | Month].&amp;[2019 | 10]" c="2019 | 10"/>
              <i n="[dim_date_01].[Year | Month].&amp;[2019 | 11]" c="2019 | 11"/>
              <i n="[dim_date_01].[Year | Month].&amp;[2019 | 12]" c="2019 | 12"/>
              <i n="[dim_date_01].[Year | Month].&amp;[2020 | 01]" c="2020 | 01"/>
              <i n="[dim_date_01].[Year | Month].&amp;[2020 | 02]" c="2020 | 02"/>
              <i n="[dim_date_01].[Year | Month].&amp;[2020 | 03]" c="2020 | 03"/>
              <i n="[dim_date_01].[Year | Month].&amp;[2020 | 04]" c="2020 | 04"/>
              <i n="[dim_date_01].[Year | Month].&amp;[2020 | 05]" c="2020 | 05"/>
              <i n="[dim_date_01].[Year | Month].&amp;[2020 | 06]" c="2020 | 06"/>
              <i n="[dim_date_01].[Year | Month].&amp;[2020 | 07]" c="2020 | 07"/>
              <i n="[dim_date_01].[Year | Month].&amp;[2020 | 08]" c="2020 | 08"/>
              <i n="[dim_date_01].[Year | Month].&amp;[2020 | 09]" c="2020 | 09"/>
              <i n="[dim_date_01].[Year | Month].&amp;[2020 | 10]" c="2020 | 10"/>
              <i n="[dim_date_01].[Year | Month].&amp;[2020 | 11]" c="2020 | 11"/>
              <i n="[dim_date_01].[Year | Month].&amp;[2020 | 12]" c="2020 | 12"/>
              <i n="[dim_date_01].[Year | Month].&amp;[2021 | 01]" c="2021 | 01"/>
              <i n="[dim_date_01].[Year | Month].&amp;[2021 | 02]" c="2021 | 02"/>
              <i n="[dim_date_01].[Year | Month].&amp;[2021 | 03]" c="2021 | 03"/>
              <i n="[dim_date_01].[Year | Month].&amp;[2021 | 04]" c="2021 | 04"/>
              <i n="[dim_date_01].[Year | Month].&amp;[2021 | 05]" c="2021 | 05"/>
              <i n="[dim_date_01].[Year | Month].&amp;[2021 | 06]" c="2021 | 06"/>
              <i n="[dim_date_01].[Year | Month].&amp;[2021 | 07]" c="2021 | 07"/>
              <i n="[dim_date_01].[Year | Month].&amp;[2021 | 08]" c="2021 | 08"/>
              <i n="[dim_date_01].[Year | Month].&amp;[2021 | 09]" c="2021 | 09"/>
              <i n="[dim_date_01].[Year | Month].&amp;[2021 | 10]" c="2021 | 10"/>
              <i n="[dim_date_01].[Year | Month].&amp;[2021 | 11]" c="2021 | 11"/>
              <i n="[dim_date_01].[Year | Month].&amp;[2021 | 12]" c="2021 | 12"/>
              <i n="[dim_date_01].[Year | Month].&amp;[2022 | 01]" c="2022 | 01"/>
              <i n="[dim_date_01].[Year | Month].&amp;[2022 | 02]" c="2022 | 02"/>
              <i n="[dim_date_01].[Year | Month].&amp;[2022 | 03]" c="2022 | 03"/>
              <i n="[dim_date_01].[Year | Month].&amp;[2022 | 04]" c="2022 | 04"/>
              <i n="[dim_date_01].[Year | Month].&amp;[2022 | 05]" c="2022 | 05"/>
              <i n="[dim_date_01].[Year | Month].&amp;[2022 | 06]" c="2022 | 06"/>
              <i n="[dim_date_01].[Year | Month].&amp;[2022 | 07]" c="2022 | 07"/>
              <i n="[dim_date_01].[Year | Month].&amp;[2022 | 08]" c="2022 | 08"/>
              <i n="[dim_date_01].[Year | Month].&amp;[2022 | 09]" c="2022 | 09"/>
              <i n="[dim_date_01].[Year | Month].&amp;[2022 | 10]" c="2022 | 10"/>
              <i n="[dim_date_01].[Year | Month].&amp;[2022 | 11]" c="2022 | 11"/>
              <i n="[dim_date_01].[Year | Month].&amp;[2022 | 12]" c="2022 | 12"/>
              <i n="[dim_date_01].[Year | Month].&amp;[2023 | 01]" c="2023 | 01"/>
              <i n="[dim_date_01].[Year | Month].&amp;[2023 | 02]" c="2023 | 02"/>
              <i n="[dim_date_01].[Year | Month].&amp;[2023 | 03]" c="2023 | 03"/>
              <i n="[dim_date_01].[Year | Month].&amp;[2023 | 04]" c="2023 | 04"/>
              <i n="[dim_date_01].[Year | Month].&amp;[2023 | 05]" c="2023 | 05"/>
              <i n="[dim_date_01].[Year | Month].&amp;[2023 | 06]" c="2023 | 06"/>
              <i n="[dim_date_01].[Year | Month].&amp;[2023 | 07]" c="2023 | 07"/>
              <i n="[dim_date_01].[Year | Month].&amp;[2023 | 08]" c="2023 | 08"/>
              <i n="[dim_date_01].[Year | Month].&amp;[2023 | 09]" c="2023 | 09"/>
              <i n="[dim_date_01].[Year | Month].&amp;[2023 | 10]" c="2023 | 10"/>
              <i n="[dim_date_01].[Year | Month].&amp;[2023 | 11]" c="2023 | 11"/>
              <i n="[dim_date_01].[Year | Month].&amp;[2023 | 12]" c="2023 | 12"/>
              <i n="[dim_date_01].[Year | Month].&amp;[2024 | 01]" c="2024 | 01"/>
              <i n="[dim_date_01].[Year | Month].&amp;[2024 | 02]" c="2024 | 02"/>
              <i n="[dim_date_01].[Year | Month].&amp;[2024 | 03]" c="2024 | 03"/>
              <i n="[dim_date_01].[Year | Month].&amp;[2024 | 04]" c="2024 | 04"/>
              <i n="[dim_date_01].[Year | Month].&amp;[2024 | 05]" c="2024 | 05"/>
              <i n="[dim_date_01].[Year | Month].&amp;[2024 | 06]" c="2024 | 06"/>
              <i n="[dim_date_01].[Year | Month].&amp;[2024 | 07]" c="2024 | 07"/>
              <i n="[dim_date_01].[Year | Month].&amp;[2024 | 08]" c="2024 | 08"/>
              <i n="[dim_date_01].[Year | Month].&amp;[2024 | 09]" c="2024 | 09"/>
              <i n="[dim_date_01].[Year | Month].&amp;[2024 | 10]" c="2024 | 10"/>
              <i n="[dim_date_01].[Year | Month].&amp;[2024 | 11]" c="2024 | 11"/>
              <i n="[dim_date_01].[Year | Month].&amp;[2024 | 12]" c="2024 | 12"/>
              <i n="[dim_date_01].[Year | Month].&amp;[2025 | 01]" c="2025 | 01"/>
              <i n="[dim_date_01].[Year | Month].&amp;[2025 | 02]" c="2025 | 02"/>
              <i n="[dim_date_01].[Year | Month].&amp;[2025 | 03]" c="2025 | 03"/>
              <i n="[dim_date_01].[Year | Month].&amp;[2025 | 04]" c="2025 | 04"/>
              <i n="[dim_date_01].[Year | Month].&amp;[2025 | 05]" c="2025 | 05"/>
              <i n="[dim_date_01].[Year | Month].&amp;[2025 | 06]" c="2025 | 06"/>
              <i n="[dim_date_01].[Year | Month].&amp;[2025 | 07]" c="2025 | 07"/>
              <i n="[dim_date_01].[Year | Month].&amp;[2025 | 08]" c="2025 | 08"/>
              <i n="[dim_date_01].[Year | Month].&amp;[2025 | 09]" c="2025 | 09"/>
              <i n="[dim_date_01].[Year | Month].&amp;[2025 | 10]" c="2025 | 10"/>
              <i n="[dim_date_01].[Year | Month].&amp;[2025 | 11]" c="2025 | 11"/>
              <i n="[dim_date_01].[Year | Month].&amp;[2025 | 12]" c="2025 | 12"/>
              <i n="[dim_date_01].[Year | Month].&amp;[2026 | 01]" c="2026 | 01"/>
              <i n="[dim_date_01].[Year | Month].&amp;[2026 | 02]" c="2026 | 02"/>
              <i n="[dim_date_01].[Year | Month].&amp;[2026 | 03]" c="2026 | 03"/>
              <i n="[dim_date_01].[Year | Month].&amp;[2026 | 04]" c="2026 | 04"/>
              <i n="[dim_date_01].[Year | Month].&amp;[2026 | 05]" c="2026 | 05"/>
              <i n="[dim_date_01].[Year | Month].&amp;[2026 | 06]" c="2026 | 06"/>
              <i n="[dim_date_01].[Year | Month].&amp;[2026 | 07]" c="2026 | 07"/>
              <i n="[dim_date_01].[Year | Month].&amp;[2026 | 08]" c="2026 | 08"/>
              <i n="[dim_date_01].[Year | Month].&amp;[2026 | 09]" c="2026 | 09"/>
              <i n="[dim_date_01].[Year | Month].&amp;[2026 | 10]" c="2026 | 10"/>
              <i n="[dim_date_01].[Year | Month].&amp;[2026 | 11]" c="2026 | 11"/>
              <i n="[dim_date_01].[Year | Month].&amp;[2026 | 12]" c="2026 | 12"/>
              <i n="[dim_date_01].[Year | Month].&amp;[2027 | 01]" c="2027 | 01"/>
              <i n="[dim_date_01].[Year | Month].&amp;[2027 | 02]" c="2027 | 02"/>
              <i n="[dim_date_01].[Year | Month].&amp;[2027 | 03]" c="2027 | 03"/>
              <i n="[dim_date_01].[Year | Month].&amp;[2027 | 04]" c="2027 | 04"/>
              <i n="[dim_date_01].[Year | Month].&amp;[2027 | 05]" c="2027 | 05"/>
              <i n="[dim_date_01].[Year | Month].&amp;[2027 | 06]" c="2027 | 06"/>
              <i n="[dim_date_01].[Year | Month].&amp;[2027 | 07]" c="2027 | 07"/>
              <i n="[dim_date_01].[Year | Month].&amp;[2027 | 08]" c="2027 | 08"/>
              <i n="[dim_date_01].[Year | Month].&amp;[2027 | 09]" c="2027 | 09"/>
              <i n="[dim_date_01].[Year | Month].&amp;[2027 | 10]" c="2027 | 10"/>
              <i n="[dim_date_01].[Year | Month].&amp;[2027 | 11]" c="2027 | 11"/>
              <i n="[dim_date_01].[Year | Month].&amp;[2027 | 12]" c="2027 | 12"/>
              <i n="[dim_date_01].[Year | Month].&amp;[2028 | 01]" c="2028 | 01"/>
              <i n="[dim_date_01].[Year | Month].&amp;[2028 | 02]" c="2028 | 02"/>
              <i n="[dim_date_01].[Year | Month].&amp;[2028 | 03]" c="2028 | 03"/>
              <i n="[dim_date_01].[Year | Month].&amp;[2028 | 04]" c="2028 | 04"/>
              <i n="[dim_date_01].[Year | Month].&amp;[2028 | 05]" c="2028 | 05"/>
              <i n="[dim_date_01].[Year | Month].&amp;[2028 | 06]" c="2028 | 06"/>
              <i n="[dim_date_01].[Year | Month].&amp;[2028 | 07]" c="2028 | 07"/>
              <i n="[dim_date_01].[Year | Month].&amp;[2028 | 08]" c="2028 | 08"/>
              <i n="[dim_date_01].[Year | Month].&amp;[2028 | 09]" c="2028 | 09"/>
              <i n="[dim_date_01].[Year | Month].&amp;[2028 | 10]" c="2028 | 10"/>
              <i n="[dim_date_01].[Year | Month].&amp;[2028 | 11]" c="2028 | 11"/>
              <i n="[dim_date_01].[Year | Month].&amp;[2028 | 12]" c="2028 | 12"/>
              <i n="[dim_date_01].[Year | Month].&amp;[2029 | 01]" c="2029 | 01"/>
              <i n="[dim_date_01].[Year | Month].&amp;[2029 | 02]" c="2029 | 02"/>
              <i n="[dim_date_01].[Year | Month].&amp;[2029 | 03]" c="2029 | 03"/>
              <i n="[dim_date_01].[Year | Month].&amp;[2029 | 04]" c="2029 | 04"/>
              <i n="[dim_date_01].[Year | Month].&amp;[2029 | 05]" c="2029 | 05"/>
              <i n="[dim_date_01].[Year | Month].&amp;[2029 | 06]" c="2029 | 06"/>
              <i n="[dim_date_01].[Year | Month].&amp;[2029 | 07]" c="2029 | 07"/>
              <i n="[dim_date_01].[Year | Month].&amp;[2029 | 08]" c="2029 | 08"/>
              <i n="[dim_date_01].[Year | Month].&amp;[2029 | 09]" c="2029 | 09"/>
              <i n="[dim_date_01].[Year | Month].&amp;[2029 | 10]" c="2029 | 10"/>
              <i n="[dim_date_01].[Year | Month].&amp;[2029 | 11]" c="2029 | 11"/>
              <i n="[dim_date_01].[Year | Month].&amp;[2029 | 12]" c="2029 | 12"/>
              <i n="[dim_date_01].[Year | Month].&amp;[2030 | 01]" c="2030 | 01"/>
              <i n="[dim_date_01].[Year | Month].&amp;[2030 | 02]" c="2030 | 02"/>
              <i n="[dim_date_01].[Year | Month].&amp;[2030 | 03]" c="2030 | 03"/>
              <i n="[dim_date_01].[Year | Month].&amp;[2030 | 04]" c="2030 | 04"/>
              <i n="[dim_date_01].[Year | Month].&amp;[2030 | 05]" c="2030 | 05"/>
              <i n="[dim_date_01].[Year | Month].&amp;[2030 | 06]" c="2030 | 06"/>
              <i n="[dim_date_01].[Year | Month].&amp;[2030 | 07]" c="2030 | 07"/>
              <i n="[dim_date_01].[Year | Month].&amp;[2030 | 08]" c="2030 | 08"/>
              <i n="[dim_date_01].[Year | Month].&amp;[2030 | 09]" c="2030 | 09"/>
              <i n="[dim_date_01].[Year | Month].&amp;[2030 | 10]" c="2030 | 10"/>
              <i n="[dim_date_01].[Year | Month].&amp;[2030 | 11]" c="2030 | 11"/>
              <i n="[dim_date_01].[Year | Month].&amp;[2030 | 12]" c="2030 | 12"/>
              <i n="[dim_date_01].[Year | Month].&amp;[2031 | 01]" c="2031 | 01"/>
              <i n="[dim_date_01].[Year | Month].&amp;[2031 | 02]" c="2031 | 02"/>
              <i n="[dim_date_01].[Year | Month].&amp;[2031 | 03]" c="2031 | 03"/>
              <i n="[dim_date_01].[Year | Month].&amp;[2031 | 04]" c="2031 | 04"/>
              <i n="[dim_date_01].[Year | Month].&amp;[2031 | 05]" c="2031 | 05"/>
              <i n="[dim_date_01].[Year | Month].&amp;[2031 | 06]" c="2031 | 06"/>
              <i n="[dim_date_01].[Year | Month].&amp;[2031 | 07]" c="2031 | 07"/>
              <i n="[dim_date_01].[Year | Month].&amp;[2031 | 08]" c="2031 | 08"/>
              <i n="[dim_date_01].[Year | Month].&amp;[2031 | 09]" c="2031 | 09"/>
              <i n="[dim_date_01].[Year | Month].&amp;[2031 | 10]" c="2031 | 10"/>
            </range>
          </ranges>
        </level>
      </levels>
      <selections count="1">
        <selection n="[dim_date_01].[Year | Month].&amp;[2026 | 04]"/>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7" xr10:uid="{B507C62E-236D-47B8-8D73-C8137643A5F5}" sourceName="[dim_date_03].[Year | Month]">
  <pivotTables>
    <pivotTable tabId="207" name="PivotTable2"/>
    <pivotTable tabId="207" name="PivotTable4"/>
    <pivotTable tabId="217" name="PivotTable4"/>
    <pivotTable tabId="217" name="PivotTable2"/>
    <pivotTable tabId="231" name="PivotTable1"/>
  </pivotTables>
  <data>
    <olap pivotCacheId="1119059951">
      <levels count="2">
        <level uniqueName="[dim_date_03].[Year | Month].[(All)]" sourceCaption="(All)" count="0"/>
        <level uniqueName="[dim_date_03].[Year | Month].[Year | Month]" sourceCaption="Year | Month" count="166">
          <ranges>
            <range startItem="0">
              <i n="[dim_date_03].[Year | Month].&amp;[2018 | 01]" c="2018 | 01"/>
              <i n="[dim_date_03].[Year | Month].&amp;[2018 | 02]" c="2018 | 02"/>
              <i n="[dim_date_03].[Year | Month].&amp;[2018 | 03]" c="2018 | 03"/>
              <i n="[dim_date_03].[Year | Month].&amp;[2018 | 04]" c="2018 | 04"/>
              <i n="[dim_date_03].[Year | Month].&amp;[2018 | 05]" c="2018 | 05"/>
              <i n="[dim_date_03].[Year | Month].&amp;[2018 | 06]" c="2018 | 06"/>
              <i n="[dim_date_03].[Year | Month].&amp;[2018 | 07]" c="2018 | 07"/>
              <i n="[dim_date_03].[Year | Month].&amp;[2018 | 08]" c="2018 | 08"/>
              <i n="[dim_date_03].[Year | Month].&amp;[2018 | 09]" c="2018 | 09"/>
              <i n="[dim_date_03].[Year | Month].&amp;[2018 | 10]" c="2018 | 10"/>
              <i n="[dim_date_03].[Year | Month].&amp;[2018 | 11]" c="2018 | 11"/>
              <i n="[dim_date_03].[Year | Month].&amp;[2018 | 12]" c="2018 | 12"/>
              <i n="[dim_date_03].[Year | Month].&amp;[2019 | 01]" c="2019 | 01"/>
              <i n="[dim_date_03].[Year | Month].&amp;[2019 | 02]" c="2019 | 02"/>
              <i n="[dim_date_03].[Year | Month].&amp;[2019 | 03]" c="2019 | 03"/>
              <i n="[dim_date_03].[Year | Month].&amp;[2019 | 04]" c="2019 | 04"/>
              <i n="[dim_date_03].[Year | Month].&amp;[2019 | 05]" c="2019 | 05"/>
              <i n="[dim_date_03].[Year | Month].&amp;[2019 | 06]" c="2019 | 06"/>
              <i n="[dim_date_03].[Year | Month].&amp;[2019 | 07]" c="2019 | 07"/>
              <i n="[dim_date_03].[Year | Month].&amp;[2019 | 08]" c="2019 | 08"/>
              <i n="[dim_date_03].[Year | Month].&amp;[2019 | 09]" c="2019 | 09"/>
              <i n="[dim_date_03].[Year | Month].&amp;[2019 | 10]" c="2019 | 10"/>
              <i n="[dim_date_03].[Year | Month].&amp;[2019 | 11]" c="2019 | 11"/>
              <i n="[dim_date_03].[Year | Month].&amp;[2019 | 12]" c="2019 | 12"/>
              <i n="[dim_date_03].[Year | Month].&amp;[2020 | 01]" c="2020 | 01"/>
              <i n="[dim_date_03].[Year | Month].&amp;[2020 | 02]" c="2020 | 02"/>
              <i n="[dim_date_03].[Year | Month].&amp;[2020 | 03]" c="2020 | 03"/>
              <i n="[dim_date_03].[Year | Month].&amp;[2020 | 04]" c="2020 | 04"/>
              <i n="[dim_date_03].[Year | Month].&amp;[2020 | 05]" c="2020 | 05"/>
              <i n="[dim_date_03].[Year | Month].&amp;[2020 | 06]" c="2020 | 06"/>
              <i n="[dim_date_03].[Year | Month].&amp;[2020 | 07]" c="2020 | 07"/>
              <i n="[dim_date_03].[Year | Month].&amp;[2020 | 08]" c="2020 | 08"/>
              <i n="[dim_date_03].[Year | Month].&amp;[2020 | 09]" c="2020 | 09"/>
              <i n="[dim_date_03].[Year | Month].&amp;[2020 | 10]" c="2020 | 10"/>
              <i n="[dim_date_03].[Year | Month].&amp;[2020 | 11]" c="2020 | 11"/>
              <i n="[dim_date_03].[Year | Month].&amp;[2020 | 12]" c="2020 | 12"/>
              <i n="[dim_date_03].[Year | Month].&amp;[2021 | 01]" c="2021 | 01"/>
              <i n="[dim_date_03].[Year | Month].&amp;[2021 | 02]" c="2021 | 02"/>
              <i n="[dim_date_03].[Year | Month].&amp;[2021 | 03]" c="2021 | 03"/>
              <i n="[dim_date_03].[Year | Month].&amp;[2021 | 04]" c="2021 | 04"/>
              <i n="[dim_date_03].[Year | Month].&amp;[2021 | 05]" c="2021 | 05"/>
              <i n="[dim_date_03].[Year | Month].&amp;[2021 | 06]" c="2021 | 06"/>
              <i n="[dim_date_03].[Year | Month].&amp;[2021 | 07]" c="2021 | 07"/>
              <i n="[dim_date_03].[Year | Month].&amp;[2021 | 08]" c="2021 | 08"/>
              <i n="[dim_date_03].[Year | Month].&amp;[2021 | 09]" c="2021 | 09"/>
              <i n="[dim_date_03].[Year | Month].&amp;[2021 | 10]" c="2021 | 10"/>
              <i n="[dim_date_03].[Year | Month].&amp;[2021 | 11]" c="2021 | 11"/>
              <i n="[dim_date_03].[Year | Month].&amp;[2021 | 12]" c="2021 | 12"/>
              <i n="[dim_date_03].[Year | Month].&amp;[2022 | 01]" c="2022 | 01"/>
              <i n="[dim_date_03].[Year | Month].&amp;[2022 | 02]" c="2022 | 02"/>
              <i n="[dim_date_03].[Year | Month].&amp;[2022 | 03]" c="2022 | 03"/>
              <i n="[dim_date_03].[Year | Month].&amp;[2022 | 04]" c="2022 | 04"/>
              <i n="[dim_date_03].[Year | Month].&amp;[2022 | 05]" c="2022 | 05"/>
              <i n="[dim_date_03].[Year | Month].&amp;[2022 | 06]" c="2022 | 06"/>
              <i n="[dim_date_03].[Year | Month].&amp;[2022 | 07]" c="2022 | 07"/>
              <i n="[dim_date_03].[Year | Month].&amp;[2022 | 08]" c="2022 | 08"/>
              <i n="[dim_date_03].[Year | Month].&amp;[2022 | 09]" c="2022 | 09"/>
              <i n="[dim_date_03].[Year | Month].&amp;[2022 | 10]" c="2022 | 10"/>
              <i n="[dim_date_03].[Year | Month].&amp;[2022 | 11]" c="2022 | 11"/>
              <i n="[dim_date_03].[Year | Month].&amp;[2022 | 12]" c="2022 | 12"/>
              <i n="[dim_date_03].[Year | Month].&amp;[2023 | 01]" c="2023 | 01"/>
              <i n="[dim_date_03].[Year | Month].&amp;[2023 | 02]" c="2023 | 02"/>
              <i n="[dim_date_03].[Year | Month].&amp;[2023 | 03]" c="2023 | 03"/>
              <i n="[dim_date_03].[Year | Month].&amp;[2023 | 04]" c="2023 | 04"/>
              <i n="[dim_date_03].[Year | Month].&amp;[2023 | 05]" c="2023 | 05"/>
              <i n="[dim_date_03].[Year | Month].&amp;[2023 | 06]" c="2023 | 06"/>
              <i n="[dim_date_03].[Year | Month].&amp;[2023 | 07]" c="2023 | 07"/>
              <i n="[dim_date_03].[Year | Month].&amp;[2023 | 08]" c="2023 | 08"/>
              <i n="[dim_date_03].[Year | Month].&amp;[2023 | 09]" c="2023 | 09"/>
              <i n="[dim_date_03].[Year | Month].&amp;[2023 | 10]" c="2023 | 10"/>
              <i n="[dim_date_03].[Year | Month].&amp;[2023 | 11]" c="2023 | 11"/>
              <i n="[dim_date_03].[Year | Month].&amp;[2023 | 12]" c="2023 | 12"/>
              <i n="[dim_date_03].[Year | Month].&amp;[2024 | 01]" c="2024 | 01"/>
              <i n="[dim_date_03].[Year | Month].&amp;[2024 | 02]" c="2024 | 02"/>
              <i n="[dim_date_03].[Year | Month].&amp;[2024 | 03]" c="2024 | 03"/>
              <i n="[dim_date_03].[Year | Month].&amp;[2024 | 04]" c="2024 | 04"/>
              <i n="[dim_date_03].[Year | Month].&amp;[2024 | 05]" c="2024 | 05"/>
              <i n="[dim_date_03].[Year | Month].&amp;[2024 | 06]" c="2024 | 06"/>
              <i n="[dim_date_03].[Year | Month].&amp;[2024 | 07]" c="2024 | 07"/>
              <i n="[dim_date_03].[Year | Month].&amp;[2024 | 08]" c="2024 | 08"/>
              <i n="[dim_date_03].[Year | Month].&amp;[2024 | 09]" c="2024 | 09"/>
              <i n="[dim_date_03].[Year | Month].&amp;[2024 | 10]" c="2024 | 10"/>
              <i n="[dim_date_03].[Year | Month].&amp;[2024 | 11]" c="2024 | 11"/>
              <i n="[dim_date_03].[Year | Month].&amp;[2024 | 12]" c="2024 | 12"/>
              <i n="[dim_date_03].[Year | Month].&amp;[2025 | 01]" c="2025 | 01"/>
              <i n="[dim_date_03].[Year | Month].&amp;[2025 | 02]" c="2025 | 02"/>
              <i n="[dim_date_03].[Year | Month].&amp;[2025 | 03]" c="2025 | 03"/>
              <i n="[dim_date_03].[Year | Month].&amp;[2025 | 04]" c="2025 | 04"/>
              <i n="[dim_date_03].[Year | Month].&amp;[2025 | 05]" c="2025 | 05"/>
              <i n="[dim_date_03].[Year | Month].&amp;[2025 | 06]" c="2025 | 06"/>
              <i n="[dim_date_03].[Year | Month].&amp;[2025 | 07]" c="2025 | 07"/>
              <i n="[dim_date_03].[Year | Month].&amp;[2025 | 08]" c="2025 | 08"/>
              <i n="[dim_date_03].[Year | Month].&amp;[2025 | 09]" c="2025 | 09"/>
              <i n="[dim_date_03].[Year | Month].&amp;[2025 | 10]" c="2025 | 10"/>
              <i n="[dim_date_03].[Year | Month].&amp;[2025 | 11]" c="2025 | 11"/>
              <i n="[dim_date_03].[Year | Month].&amp;[2025 | 12]" c="2025 | 12"/>
              <i n="[dim_date_03].[Year | Month].&amp;[2026 | 01]" c="2026 | 01"/>
              <i n="[dim_date_03].[Year | Month].&amp;[2026 | 02]" c="2026 | 02"/>
              <i n="[dim_date_03].[Year | Month].&amp;[2026 | 03]" c="2026 | 03"/>
              <i n="[dim_date_03].[Year | Month].&amp;[2026 | 04]" c="2026 | 04"/>
              <i n="[dim_date_03].[Year | Month].&amp;[2026 | 05]" c="2026 | 05"/>
              <i n="[dim_date_03].[Year | Month].&amp;[2026 | 06]" c="2026 | 06"/>
              <i n="[dim_date_03].[Year | Month].&amp;[2026 | 07]" c="2026 | 07"/>
              <i n="[dim_date_03].[Year | Month].&amp;[2026 | 08]" c="2026 | 08"/>
              <i n="[dim_date_03].[Year | Month].&amp;[2026 | 09]" c="2026 | 09"/>
              <i n="[dim_date_03].[Year | Month].&amp;[2026 | 10]" c="2026 | 10"/>
              <i n="[dim_date_03].[Year | Month].&amp;[2026 | 11]" c="2026 | 11"/>
              <i n="[dim_date_03].[Year | Month].&amp;[2026 | 12]" c="2026 | 12"/>
              <i n="[dim_date_03].[Year | Month].&amp;[2027 | 01]" c="2027 | 01"/>
              <i n="[dim_date_03].[Year | Month].&amp;[2027 | 02]" c="2027 | 02"/>
              <i n="[dim_date_03].[Year | Month].&amp;[2027 | 03]" c="2027 | 03"/>
              <i n="[dim_date_03].[Year | Month].&amp;[2027 | 04]" c="2027 | 04"/>
              <i n="[dim_date_03].[Year | Month].&amp;[2027 | 05]" c="2027 | 05"/>
              <i n="[dim_date_03].[Year | Month].&amp;[2027 | 06]" c="2027 | 06"/>
              <i n="[dim_date_03].[Year | Month].&amp;[2027 | 07]" c="2027 | 07"/>
              <i n="[dim_date_03].[Year | Month].&amp;[2027 | 08]" c="2027 | 08"/>
              <i n="[dim_date_03].[Year | Month].&amp;[2027 | 09]" c="2027 | 09"/>
              <i n="[dim_date_03].[Year | Month].&amp;[2027 | 10]" c="2027 | 10"/>
              <i n="[dim_date_03].[Year | Month].&amp;[2027 | 11]" c="2027 | 11"/>
              <i n="[dim_date_03].[Year | Month].&amp;[2027 | 12]" c="2027 | 12"/>
              <i n="[dim_date_03].[Year | Month].&amp;[2028 | 01]" c="2028 | 01"/>
              <i n="[dim_date_03].[Year | Month].&amp;[2028 | 02]" c="2028 | 02"/>
              <i n="[dim_date_03].[Year | Month].&amp;[2028 | 03]" c="2028 | 03"/>
              <i n="[dim_date_03].[Year | Month].&amp;[2028 | 04]" c="2028 | 04"/>
              <i n="[dim_date_03].[Year | Month].&amp;[2028 | 05]" c="2028 | 05"/>
              <i n="[dim_date_03].[Year | Month].&amp;[2028 | 06]" c="2028 | 06"/>
              <i n="[dim_date_03].[Year | Month].&amp;[2028 | 07]" c="2028 | 07"/>
              <i n="[dim_date_03].[Year | Month].&amp;[2028 | 08]" c="2028 | 08"/>
              <i n="[dim_date_03].[Year | Month].&amp;[2028 | 09]" c="2028 | 09"/>
              <i n="[dim_date_03].[Year | Month].&amp;[2028 | 10]" c="2028 | 10"/>
              <i n="[dim_date_03].[Year | Month].&amp;[2028 | 11]" c="2028 | 11"/>
              <i n="[dim_date_03].[Year | Month].&amp;[2028 | 12]" c="2028 | 12"/>
              <i n="[dim_date_03].[Year | Month].&amp;[2029 | 01]" c="2029 | 01"/>
              <i n="[dim_date_03].[Year | Month].&amp;[2029 | 02]" c="2029 | 02"/>
              <i n="[dim_date_03].[Year | Month].&amp;[2029 | 03]" c="2029 | 03"/>
              <i n="[dim_date_03].[Year | Month].&amp;[2029 | 04]" c="2029 | 04"/>
              <i n="[dim_date_03].[Year | Month].&amp;[2029 | 05]" c="2029 | 05"/>
              <i n="[dim_date_03].[Year | Month].&amp;[2029 | 06]" c="2029 | 06"/>
              <i n="[dim_date_03].[Year | Month].&amp;[2029 | 07]" c="2029 | 07"/>
              <i n="[dim_date_03].[Year | Month].&amp;[2029 | 08]" c="2029 | 08"/>
              <i n="[dim_date_03].[Year | Month].&amp;[2029 | 09]" c="2029 | 09"/>
              <i n="[dim_date_03].[Year | Month].&amp;[2029 | 10]" c="2029 | 10"/>
              <i n="[dim_date_03].[Year | Month].&amp;[2029 | 11]" c="2029 | 11"/>
              <i n="[dim_date_03].[Year | Month].&amp;[2029 | 12]" c="2029 | 12"/>
              <i n="[dim_date_03].[Year | Month].&amp;[2030 | 01]" c="2030 | 01"/>
              <i n="[dim_date_03].[Year | Month].&amp;[2030 | 02]" c="2030 | 02"/>
              <i n="[dim_date_03].[Year | Month].&amp;[2030 | 03]" c="2030 | 03"/>
              <i n="[dim_date_03].[Year | Month].&amp;[2030 | 04]" c="2030 | 04"/>
              <i n="[dim_date_03].[Year | Month].&amp;[2030 | 05]" c="2030 | 05"/>
              <i n="[dim_date_03].[Year | Month].&amp;[2030 | 06]" c="2030 | 06"/>
              <i n="[dim_date_03].[Year | Month].&amp;[2030 | 07]" c="2030 | 07"/>
              <i n="[dim_date_03].[Year | Month].&amp;[2030 | 08]" c="2030 | 08"/>
              <i n="[dim_date_03].[Year | Month].&amp;[2030 | 09]" c="2030 | 09"/>
              <i n="[dim_date_03].[Year | Month].&amp;[2030 | 10]" c="2030 | 10"/>
              <i n="[dim_date_03].[Year | Month].&amp;[2030 | 11]" c="2030 | 11"/>
              <i n="[dim_date_03].[Year | Month].&amp;[2030 | 12]" c="2030 | 12"/>
              <i n="[dim_date_03].[Year | Month].&amp;[2031 | 01]" c="2031 | 01"/>
              <i n="[dim_date_03].[Year | Month].&amp;[2031 | 02]" c="2031 | 02"/>
              <i n="[dim_date_03].[Year | Month].&amp;[2031 | 03]" c="2031 | 03"/>
              <i n="[dim_date_03].[Year | Month].&amp;[2031 | 04]" c="2031 | 04"/>
              <i n="[dim_date_03].[Year | Month].&amp;[2031 | 05]" c="2031 | 05"/>
              <i n="[dim_date_03].[Year | Month].&amp;[2031 | 06]" c="2031 | 06"/>
              <i n="[dim_date_03].[Year | Month].&amp;[2031 | 07]" c="2031 | 07"/>
              <i n="[dim_date_03].[Year | Month].&amp;[2031 | 08]" c="2031 | 08"/>
              <i n="[dim_date_03].[Year | Month].&amp;[2031 | 09]" c="2031 | 09"/>
              <i n="[dim_date_03].[Year | Month].&amp;[2031 | 10]" c="2031 | 10"/>
            </range>
          </ranges>
        </level>
      </levels>
      <selections count="1">
        <selection n="[dim_date_03].[Year | Month].&amp;[2026 | 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4" xr10:uid="{3CC842F4-12FE-49FB-9A51-17FB556BD818}" cache="Slicer_Year___Month4" caption="Year | Month - Kỳ Này" startItem="60" columnCount="12" level="1" rowHeight="257175"/>
  <slicer name="Year | Month 5" xr10:uid="{FB4F3A96-63E3-44A5-8FE3-659D7BA9D79A}" cache="Slicer_Year___Month5" caption="Year | Month - Kỳ Trước" startItem="60" columnCount="1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6" xr10:uid="{65345D8E-EC35-460D-B1BD-87B05FA705BD}" cache="Slicer_Year___Month6" caption="Year | Month - Thực tế" startItem="60" columnCount="12" level="1" style="SlicerStyleLight3" rowHeight="257175"/>
  <slicer name="Year | Month 7" xr10:uid="{8918925D-E90D-47E4-B1F3-58A10AA6031A}" cache="Slicer_Year___Month7" caption="Year | Month - Ngân sách" startItem="60" columnCount="12" level="1" style="SlicerStyleLight3"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8BD204C-C6A0-4DCA-9754-5F7A069A9CDE}" cache="Slicer_Year" caption="Year" level="1" style="SlicerStyleLight3" rowHeight="257175"/>
  <slicer name="Kỳ" xr10:uid="{0AF41015-C676-4C6A-993C-54B2F340E3F8}" cache="Slicer_Kỳ" caption="Kỳ" columnCount="8" level="1" style="SlicerStyleLight3"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xr10:uid="{34CBA4EA-B3EE-4008-BD19-FE856C6DCC6B}" cache="Slicer_Year___Month" caption="Year | Month - Kỳ Này" startItem="60" columnCount="12" level="1" style="SlicerStyleLight3" rowHeight="257175"/>
  <slicer name="Year | Month 1" xr10:uid="{6F785F2B-E31B-4344-BFA5-F754855E06C7}" cache="Slicer_Year___Month1" caption="Year | Month - Kỳ trước" startItem="48" columnCount="12" level="1" style="SlicerStyleLight3"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2" xr10:uid="{14F773E8-EC39-496D-8C0A-4114F07218C8}" cache="Slicer_Year___Month2" caption="Year | Month - Thực Tế" startItem="60" columnCount="12" level="1" style="SlicerStyleLight3" rowHeight="257175"/>
  <slicer name="Year | Month 3" xr10:uid="{FB81C2D2-92F7-450F-BF01-F609F92497AA}" cache="Slicer_Year___Month3" caption="Year | Month - Ngân sách" startItem="60" columnCount="12" level="1" style="SlicerStyleLight3" rowHeight="257175"/>
</slicers>
</file>

<file path=xl/theme/theme1.xml><?xml version="1.0" encoding="utf-8"?>
<a:theme xmlns:a="http://schemas.openxmlformats.org/drawingml/2006/main" name="Office Theme">
  <a:themeElements>
    <a:clrScheme name="DTR-OWN">
      <a:dk1>
        <a:sysClr val="windowText" lastClr="000000"/>
      </a:dk1>
      <a:lt1>
        <a:sysClr val="window" lastClr="FFFFFF"/>
      </a:lt1>
      <a:dk2>
        <a:srgbClr val="0F4C81"/>
      </a:dk2>
      <a:lt2>
        <a:srgbClr val="727376"/>
      </a:lt2>
      <a:accent1>
        <a:srgbClr val="F87C56"/>
      </a:accent1>
      <a:accent2>
        <a:srgbClr val="119303"/>
      </a:accent2>
      <a:accent3>
        <a:srgbClr val="034194"/>
      </a:accent3>
      <a:accent4>
        <a:srgbClr val="BE3455"/>
      </a:accent4>
      <a:accent5>
        <a:srgbClr val="CCCC00"/>
      </a:accent5>
      <a:accent6>
        <a:srgbClr val="92A8D1"/>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AFD942-29E0-4252-BE5A-8192BF33AF73}">
  <we:reference id="WA200005271" version="2.5.5.0" store="Omex"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8.xml.rels><?xml version="1.0" encoding="UTF-8" standalone="yes"?>
<Relationships xmlns="http://schemas.openxmlformats.org/package/2006/relationships"><Relationship Id="rId2" Type="http://schemas.openxmlformats.org/officeDocument/2006/relationships/pivotTable" Target="../pivotTables/pivotTable23.xml"/><Relationship Id="rId1" Type="http://schemas.openxmlformats.org/officeDocument/2006/relationships/pivotTable" Target="../pivotTables/pivotTable22.xml"/></Relationships>
</file>

<file path=xl/worksheets/_rels/sheet1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2" Type="http://schemas.openxmlformats.org/officeDocument/2006/relationships/pivotTable" Target="../pivotTables/pivotTable25.xml"/><Relationship Id="rId1" Type="http://schemas.openxmlformats.org/officeDocument/2006/relationships/pivotTable" Target="../pivotTables/pivotTable24.xml"/></Relationships>
</file>

<file path=xl/worksheets/_rels/sheet21.xml.rels><?xml version="1.0" encoding="UTF-8" standalone="yes"?>
<Relationships xmlns="http://schemas.openxmlformats.org/package/2006/relationships"><Relationship Id="rId2" Type="http://schemas.openxmlformats.org/officeDocument/2006/relationships/pivotTable" Target="../pivotTables/pivotTable27.xml"/><Relationship Id="rId1" Type="http://schemas.openxmlformats.org/officeDocument/2006/relationships/pivotTable" Target="../pivotTables/pivot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ABF5-2FC4-40AE-A86D-B3B12BA0FEB8}">
  <sheetPr codeName="Sheet1"/>
  <dimension ref="A1:W75"/>
  <sheetViews>
    <sheetView showGridLines="0" topLeftCell="A31" workbookViewId="0">
      <selection activeCell="K54" sqref="K54"/>
    </sheetView>
  </sheetViews>
  <sheetFormatPr defaultRowHeight="15"/>
  <cols>
    <col min="1" max="1" width="13.42578125" bestFit="1" customWidth="1"/>
    <col min="2" max="2" width="12.5703125" bestFit="1" customWidth="1"/>
    <col min="6" max="7" width="10.5703125" bestFit="1" customWidth="1"/>
    <col min="10" max="10" width="28.5703125" bestFit="1" customWidth="1"/>
    <col min="11" max="11" width="16.85546875" bestFit="1" customWidth="1"/>
    <col min="12" max="22" width="5.5703125" bestFit="1" customWidth="1"/>
    <col min="23" max="23" width="11.28515625" bestFit="1" customWidth="1"/>
    <col min="24" max="24" width="23.5703125" bestFit="1" customWidth="1"/>
    <col min="25" max="25" width="20" bestFit="1" customWidth="1"/>
    <col min="26" max="26" width="23.5703125" bestFit="1" customWidth="1"/>
    <col min="27" max="27" width="20" bestFit="1" customWidth="1"/>
    <col min="28" max="28" width="23.5703125" bestFit="1" customWidth="1"/>
    <col min="29" max="29" width="20" bestFit="1" customWidth="1"/>
    <col min="30" max="30" width="23.5703125" bestFit="1" customWidth="1"/>
    <col min="31" max="31" width="20" bestFit="1" customWidth="1"/>
    <col min="32" max="32" width="23.5703125" bestFit="1" customWidth="1"/>
    <col min="33" max="33" width="20" bestFit="1" customWidth="1"/>
    <col min="34" max="34" width="23.5703125" bestFit="1" customWidth="1"/>
    <col min="35" max="35" width="25" bestFit="1" customWidth="1"/>
    <col min="36" max="36" width="28.5703125" bestFit="1" customWidth="1"/>
  </cols>
  <sheetData>
    <row r="1" spans="1:23">
      <c r="J1" s="1" t="s">
        <v>0</v>
      </c>
      <c r="K1" t="s" vm="6">
        <v>1</v>
      </c>
    </row>
    <row r="2" spans="1:23">
      <c r="A2" s="1" t="s">
        <v>2</v>
      </c>
      <c r="B2" t="s">
        <v>3</v>
      </c>
    </row>
    <row r="3" spans="1:23">
      <c r="A3" s="2">
        <v>2021</v>
      </c>
      <c r="B3" s="3">
        <v>22796.312407146004</v>
      </c>
      <c r="K3" s="1" t="s">
        <v>4</v>
      </c>
    </row>
    <row r="4" spans="1:23">
      <c r="A4" s="4">
        <v>1</v>
      </c>
      <c r="B4" s="3">
        <v>22960.000000000004</v>
      </c>
      <c r="J4" s="1" t="s">
        <v>2</v>
      </c>
      <c r="K4">
        <v>1</v>
      </c>
      <c r="L4">
        <v>2</v>
      </c>
      <c r="M4">
        <v>3</v>
      </c>
      <c r="N4">
        <v>4</v>
      </c>
      <c r="O4">
        <v>5</v>
      </c>
      <c r="P4">
        <v>6</v>
      </c>
      <c r="Q4">
        <v>7</v>
      </c>
      <c r="R4">
        <v>8</v>
      </c>
      <c r="S4">
        <v>9</v>
      </c>
      <c r="T4">
        <v>10</v>
      </c>
      <c r="U4">
        <v>11</v>
      </c>
      <c r="V4">
        <v>12</v>
      </c>
      <c r="W4" t="s">
        <v>5</v>
      </c>
    </row>
    <row r="5" spans="1:23">
      <c r="A5" s="4">
        <v>2</v>
      </c>
      <c r="B5" s="3">
        <v>22919.999999999996</v>
      </c>
      <c r="J5" s="2" t="s">
        <v>6</v>
      </c>
      <c r="K5" s="114"/>
      <c r="L5" s="114"/>
      <c r="M5" s="114"/>
      <c r="N5" s="114"/>
      <c r="O5" s="114"/>
      <c r="P5" s="114"/>
      <c r="Q5" s="114"/>
      <c r="R5" s="114"/>
      <c r="S5" s="114"/>
      <c r="T5" s="114"/>
      <c r="U5" s="114"/>
      <c r="V5" s="114"/>
      <c r="W5" s="114"/>
    </row>
    <row r="6" spans="1:23">
      <c r="A6" s="4">
        <v>3</v>
      </c>
      <c r="B6" s="3">
        <v>22989.999999999993</v>
      </c>
      <c r="J6" s="4">
        <v>2021</v>
      </c>
      <c r="K6" s="3">
        <v>1227.439024390244</v>
      </c>
      <c r="L6" s="3">
        <v>1229.5811518324606</v>
      </c>
      <c r="M6" s="3">
        <v>1229.0996085254465</v>
      </c>
      <c r="N6" s="3">
        <v>1230.5732847048096</v>
      </c>
      <c r="O6" s="3">
        <v>1753.7899575470137</v>
      </c>
      <c r="P6" s="3">
        <v>1042.9501335781576</v>
      </c>
      <c r="Q6" s="3">
        <v>1793.5143676604735</v>
      </c>
      <c r="R6" s="3">
        <v>1192.1923246581384</v>
      </c>
      <c r="S6" s="3">
        <v>1577.2239254707547</v>
      </c>
      <c r="T6" s="3">
        <v>1377.7993018262853</v>
      </c>
      <c r="U6" s="3">
        <v>1281.0711789026077</v>
      </c>
      <c r="V6" s="3">
        <v>1248.657578133965</v>
      </c>
      <c r="W6" s="3">
        <v>1308.1024093022206</v>
      </c>
    </row>
    <row r="7" spans="1:23">
      <c r="A7" s="4">
        <v>4</v>
      </c>
      <c r="B7" s="3">
        <v>22960</v>
      </c>
      <c r="J7" s="4">
        <v>2022</v>
      </c>
      <c r="K7" s="3">
        <v>1320.1569865516417</v>
      </c>
      <c r="L7" s="3">
        <v>1247.2527773625898</v>
      </c>
      <c r="M7" s="3">
        <v>1339.8370208166375</v>
      </c>
      <c r="N7" s="3">
        <v>1544.3880551787315</v>
      </c>
      <c r="O7" s="3">
        <v>1379.6428264670903</v>
      </c>
      <c r="P7" s="3">
        <v>1387.4704499567722</v>
      </c>
      <c r="Q7" s="3">
        <v>1617.238414787106</v>
      </c>
      <c r="R7" s="3">
        <v>1500.5616282915776</v>
      </c>
      <c r="S7" s="3">
        <v>1498.5506387289051</v>
      </c>
      <c r="T7" s="3">
        <v>1435.2344999054512</v>
      </c>
      <c r="U7" s="3">
        <v>1403.919403800089</v>
      </c>
      <c r="V7" s="3">
        <v>1318.6554555087132</v>
      </c>
      <c r="W7" s="3">
        <v>1419.1499864905579</v>
      </c>
    </row>
    <row r="8" spans="1:23">
      <c r="A8" s="4">
        <v>5</v>
      </c>
      <c r="B8" s="3">
        <v>22945</v>
      </c>
      <c r="J8" s="4">
        <v>2023</v>
      </c>
      <c r="K8" s="3">
        <v>1398.5670304092757</v>
      </c>
      <c r="L8" s="3">
        <v>1468.4087905902611</v>
      </c>
      <c r="M8" s="3">
        <v>1292.6248827875725</v>
      </c>
      <c r="N8" s="3">
        <v>1269.933474975531</v>
      </c>
      <c r="O8" s="3">
        <v>1323.2523858714776</v>
      </c>
      <c r="P8" s="3">
        <v>1319.6645626706081</v>
      </c>
      <c r="Q8" s="3">
        <v>1322.2347685565612</v>
      </c>
      <c r="R8" s="3">
        <v>1285.513749446837</v>
      </c>
      <c r="S8" s="3">
        <v>1253.2653996011898</v>
      </c>
      <c r="T8" s="3">
        <v>1227.9844752714021</v>
      </c>
      <c r="U8" s="3">
        <v>1213.1717946525546</v>
      </c>
      <c r="V8" s="3">
        <v>1271.2144983823566</v>
      </c>
      <c r="W8" s="3">
        <v>1284.5707662386681</v>
      </c>
    </row>
    <row r="9" spans="1:23">
      <c r="A9" s="4">
        <v>6</v>
      </c>
      <c r="B9" s="3">
        <v>22920.000000000007</v>
      </c>
      <c r="J9" s="4">
        <v>2024</v>
      </c>
      <c r="K9" s="3">
        <v>1179.0254440971969</v>
      </c>
      <c r="L9" s="3">
        <v>1230.081671636158</v>
      </c>
      <c r="M9" s="3">
        <v>1221.9587166403101</v>
      </c>
      <c r="N9" s="3">
        <v>1194.3278932717667</v>
      </c>
      <c r="O9" s="3">
        <v>1202.1932537357629</v>
      </c>
      <c r="P9" s="3">
        <v>1239.5830183039075</v>
      </c>
      <c r="Q9" s="3">
        <v>1189.2092848334682</v>
      </c>
      <c r="R9" s="3">
        <v>1202.9857762533034</v>
      </c>
      <c r="S9" s="3">
        <v>1213.3065569793041</v>
      </c>
      <c r="T9" s="3">
        <v>1227.8743131207686</v>
      </c>
      <c r="U9" s="3">
        <v>1316.8526409588123</v>
      </c>
      <c r="V9" s="3">
        <v>1311.4106423154767</v>
      </c>
      <c r="W9" s="3">
        <v>1222.3845082533624</v>
      </c>
    </row>
    <row r="10" spans="1:23">
      <c r="A10" s="4">
        <v>7</v>
      </c>
      <c r="B10" s="3">
        <v>22915.000000000007</v>
      </c>
      <c r="J10" s="4">
        <v>2025</v>
      </c>
      <c r="K10" s="3">
        <v>1223.3919441021085</v>
      </c>
      <c r="L10" s="3">
        <v>1265.1063292133069</v>
      </c>
      <c r="M10" s="3">
        <v>1239.3102075906247</v>
      </c>
      <c r="N10" s="3">
        <v>1233.3450388163026</v>
      </c>
      <c r="O10" s="3">
        <v>1248.2135659635035</v>
      </c>
      <c r="P10" s="3">
        <v>1225.0617729608036</v>
      </c>
      <c r="Q10" s="3">
        <v>1207.0050726030754</v>
      </c>
      <c r="R10" s="3">
        <v>1210.9662208419252</v>
      </c>
      <c r="S10" s="3">
        <v>1214.1535871717126</v>
      </c>
      <c r="T10" s="3">
        <v>1217.0919568932345</v>
      </c>
      <c r="U10" s="3">
        <v>1223.5265814527743</v>
      </c>
      <c r="V10" s="3">
        <v>1250.9307913003961</v>
      </c>
      <c r="W10" s="3">
        <v>1231.9374999304766</v>
      </c>
    </row>
    <row r="11" spans="1:23">
      <c r="A11" s="4">
        <v>8</v>
      </c>
      <c r="B11" s="3">
        <v>22670</v>
      </c>
      <c r="J11" s="4">
        <v>2026</v>
      </c>
      <c r="K11" s="3">
        <v>1114.5852042486379</v>
      </c>
      <c r="L11" s="3">
        <v>1120.7517161898124</v>
      </c>
      <c r="M11" s="3">
        <v>1110.7366506218775</v>
      </c>
      <c r="N11" s="3">
        <v>1157.1108542776733</v>
      </c>
      <c r="O11" s="3"/>
      <c r="P11" s="3"/>
      <c r="Q11" s="3"/>
      <c r="R11" s="3"/>
      <c r="S11" s="3"/>
      <c r="T11" s="3"/>
      <c r="U11" s="3"/>
      <c r="V11" s="3"/>
      <c r="W11" s="3">
        <v>1126.5199502503444</v>
      </c>
    </row>
    <row r="12" spans="1:23">
      <c r="A12" s="4">
        <v>9</v>
      </c>
      <c r="B12" s="3">
        <v>22673.953537191894</v>
      </c>
      <c r="J12" s="4">
        <v>2028</v>
      </c>
      <c r="K12" s="3"/>
      <c r="L12" s="3"/>
      <c r="M12" s="3">
        <v>1120.8974520527227</v>
      </c>
      <c r="N12" s="3"/>
      <c r="O12" s="3"/>
      <c r="P12" s="3"/>
      <c r="Q12" s="3"/>
      <c r="R12" s="3"/>
      <c r="S12" s="3"/>
      <c r="T12" s="3"/>
      <c r="U12" s="3"/>
      <c r="V12" s="3"/>
      <c r="W12" s="3">
        <v>1120.8974520527227</v>
      </c>
    </row>
    <row r="13" spans="1:23">
      <c r="A13" s="4">
        <v>10</v>
      </c>
      <c r="B13" s="3">
        <v>22679.999999999996</v>
      </c>
      <c r="J13" s="2" t="s">
        <v>7</v>
      </c>
      <c r="K13" s="114"/>
      <c r="L13" s="114"/>
      <c r="M13" s="114"/>
      <c r="N13" s="114"/>
      <c r="O13" s="114"/>
      <c r="P13" s="114"/>
      <c r="Q13" s="114"/>
      <c r="R13" s="114"/>
      <c r="S13" s="114"/>
      <c r="T13" s="114"/>
      <c r="U13" s="114"/>
      <c r="V13" s="114"/>
      <c r="W13" s="114"/>
    </row>
    <row r="14" spans="1:23">
      <c r="A14" s="4">
        <v>11</v>
      </c>
      <c r="B14" s="3">
        <v>22545</v>
      </c>
      <c r="J14" s="4">
        <v>2024</v>
      </c>
      <c r="K14" s="3">
        <v>1180.9667866323907</v>
      </c>
      <c r="L14" s="3">
        <v>1199.7013809910641</v>
      </c>
      <c r="M14" s="3">
        <v>1179.0985801217037</v>
      </c>
      <c r="N14" s="3">
        <v>1200.4389513108613</v>
      </c>
      <c r="O14" s="3">
        <v>1207.9269681742044</v>
      </c>
      <c r="P14" s="3">
        <v>1204.3674796747966</v>
      </c>
      <c r="Q14" s="3">
        <v>1254.6012676056337</v>
      </c>
      <c r="R14" s="3">
        <v>1259.3826199740597</v>
      </c>
      <c r="S14" s="3">
        <v>1263.7258939893484</v>
      </c>
      <c r="T14" s="3">
        <v>1274.3542384562372</v>
      </c>
      <c r="U14" s="3">
        <v>1261.3793019282402</v>
      </c>
      <c r="V14" s="3">
        <v>1262.2590667311413</v>
      </c>
      <c r="W14" s="3">
        <v>1237.3335975</v>
      </c>
    </row>
    <row r="15" spans="1:23">
      <c r="A15" s="4">
        <v>12</v>
      </c>
      <c r="B15" s="3">
        <v>22793.534335773405</v>
      </c>
      <c r="J15" s="4">
        <v>2025</v>
      </c>
      <c r="K15" s="3">
        <v>1262.3936634028478</v>
      </c>
      <c r="L15" s="3">
        <v>1262.4865162143126</v>
      </c>
      <c r="M15" s="3">
        <v>1281.4274794843393</v>
      </c>
      <c r="N15" s="3">
        <v>1277.287898512589</v>
      </c>
      <c r="O15" s="3">
        <v>1278.1904921580881</v>
      </c>
      <c r="P15" s="3">
        <v>1269.824865003445</v>
      </c>
      <c r="Q15" s="3">
        <v>1291.0692763217255</v>
      </c>
      <c r="R15" s="3">
        <v>1312.723643450312</v>
      </c>
      <c r="S15" s="3">
        <v>1305.6954905040463</v>
      </c>
      <c r="T15" s="3">
        <v>1308.2516255567853</v>
      </c>
      <c r="U15" s="3">
        <v>1318.955257049731</v>
      </c>
      <c r="V15" s="3">
        <v>1313.8679149899906</v>
      </c>
      <c r="W15" s="3">
        <v>1293.498552945513</v>
      </c>
    </row>
    <row r="16" spans="1:23">
      <c r="A16" s="2">
        <v>2022</v>
      </c>
      <c r="B16" s="3">
        <v>23439.192705936952</v>
      </c>
      <c r="J16" s="4">
        <v>2026</v>
      </c>
      <c r="K16" s="3">
        <v>1116.1174314407015</v>
      </c>
      <c r="L16" s="3">
        <v>1116.2995593260414</v>
      </c>
      <c r="M16" s="3">
        <v>1117.764618335714</v>
      </c>
      <c r="N16" s="3">
        <v>1117.4366377727126</v>
      </c>
      <c r="O16" s="3">
        <v>1119.8742013660994</v>
      </c>
      <c r="P16" s="3">
        <v>1119.0188234188945</v>
      </c>
      <c r="Q16" s="3">
        <v>1119.9264181007923</v>
      </c>
      <c r="R16" s="3">
        <v>1118.4907681934569</v>
      </c>
      <c r="S16" s="3">
        <v>1119.5007751314899</v>
      </c>
      <c r="T16" s="3">
        <v>1118.6199190596681</v>
      </c>
      <c r="U16" s="3">
        <v>1120.0947843795268</v>
      </c>
      <c r="V16" s="3">
        <v>1119.1075608449878</v>
      </c>
      <c r="W16" s="3">
        <v>1118.5532737318574</v>
      </c>
    </row>
    <row r="17" spans="1:23">
      <c r="A17" s="4">
        <v>1</v>
      </c>
      <c r="B17" s="3">
        <v>22539.999999999996</v>
      </c>
      <c r="J17" s="2" t="s">
        <v>8</v>
      </c>
      <c r="K17" s="3">
        <v>1187.2238341282423</v>
      </c>
      <c r="L17" s="3">
        <v>1231.2441814263996</v>
      </c>
      <c r="M17" s="3">
        <v>1184.4277875556008</v>
      </c>
      <c r="N17" s="3">
        <v>1222.9457726769717</v>
      </c>
      <c r="O17" s="3">
        <v>1255.0854649309715</v>
      </c>
      <c r="P17" s="3">
        <v>1264.2746102316594</v>
      </c>
      <c r="Q17" s="3">
        <v>1253.3306831445007</v>
      </c>
      <c r="R17" s="3">
        <v>1247.8727904693899</v>
      </c>
      <c r="S17" s="3">
        <v>1257.2211924016981</v>
      </c>
      <c r="T17" s="3">
        <v>1252.6828875381577</v>
      </c>
      <c r="U17" s="3">
        <v>1271.887606651914</v>
      </c>
      <c r="V17" s="3">
        <v>1285.2840489859238</v>
      </c>
      <c r="W17" s="3">
        <v>1235.5227761087458</v>
      </c>
    </row>
    <row r="18" spans="1:23">
      <c r="A18" s="4">
        <v>2</v>
      </c>
      <c r="B18" s="3">
        <v>22669.999999999996</v>
      </c>
      <c r="J18" s="2" t="s">
        <v>9</v>
      </c>
      <c r="K18" s="3">
        <v>1177.1719862862376</v>
      </c>
      <c r="L18" s="3">
        <v>1187.8226105319804</v>
      </c>
      <c r="M18" s="3">
        <v>1184.7321877178133</v>
      </c>
      <c r="N18" s="3">
        <v>1190.6592521201433</v>
      </c>
      <c r="O18" s="3">
        <v>1200.7527428225526</v>
      </c>
      <c r="P18" s="3">
        <v>1196.362960021853</v>
      </c>
      <c r="Q18" s="3">
        <v>1223.6567568916184</v>
      </c>
      <c r="R18" s="3">
        <v>1231.9582331996542</v>
      </c>
      <c r="S18" s="3">
        <v>1235.7038071321344</v>
      </c>
      <c r="T18" s="3">
        <v>1243.1076924626009</v>
      </c>
      <c r="U18" s="3">
        <v>1236.6345279406419</v>
      </c>
      <c r="V18" s="3">
        <v>1236.0194000704878</v>
      </c>
      <c r="W18" s="3">
        <v>1215.4242117144938</v>
      </c>
    </row>
    <row r="19" spans="1:23">
      <c r="A19" s="4">
        <v>3</v>
      </c>
      <c r="B19" s="3">
        <v>22688.90751700239</v>
      </c>
    </row>
    <row r="20" spans="1:23">
      <c r="A20" s="4">
        <v>4</v>
      </c>
      <c r="B20" s="3">
        <v>22732.132797157334</v>
      </c>
    </row>
    <row r="21" spans="1:23">
      <c r="A21" s="4">
        <v>5</v>
      </c>
      <c r="B21" s="3">
        <v>22910.115743679191</v>
      </c>
    </row>
    <row r="22" spans="1:23">
      <c r="A22" s="4">
        <v>6</v>
      </c>
      <c r="B22" s="3">
        <v>23155.000000000018</v>
      </c>
    </row>
    <row r="23" spans="1:23">
      <c r="A23" s="4">
        <v>7</v>
      </c>
      <c r="B23" s="3">
        <v>23189.023916386839</v>
      </c>
    </row>
    <row r="24" spans="1:23">
      <c r="A24" s="4">
        <v>8</v>
      </c>
      <c r="B24" s="3">
        <v>23229.319193364423</v>
      </c>
    </row>
    <row r="25" spans="1:23">
      <c r="A25" s="4">
        <v>9</v>
      </c>
      <c r="B25" s="3">
        <v>23459.446462100776</v>
      </c>
    </row>
    <row r="26" spans="1:23">
      <c r="A26" s="4">
        <v>10</v>
      </c>
      <c r="B26" s="3">
        <v>23923.195103355334</v>
      </c>
    </row>
    <row r="27" spans="1:23">
      <c r="A27" s="4">
        <v>11</v>
      </c>
      <c r="B27" s="3">
        <v>24664.204974376993</v>
      </c>
    </row>
    <row r="28" spans="1:23">
      <c r="A28" s="4">
        <v>12</v>
      </c>
      <c r="B28" s="3">
        <v>23739.692192477942</v>
      </c>
    </row>
    <row r="29" spans="1:23">
      <c r="A29" s="2">
        <v>2023</v>
      </c>
      <c r="B29" s="3">
        <v>23748.765724097499</v>
      </c>
    </row>
    <row r="30" spans="1:23">
      <c r="A30" s="4">
        <v>1</v>
      </c>
      <c r="B30" s="3">
        <v>23308.542119899004</v>
      </c>
    </row>
    <row r="31" spans="1:23">
      <c r="A31" s="4">
        <v>2</v>
      </c>
      <c r="B31" s="3">
        <v>23517.792657624654</v>
      </c>
    </row>
    <row r="32" spans="1:23">
      <c r="A32" s="4">
        <v>3</v>
      </c>
      <c r="B32" s="3">
        <v>23436.054592666656</v>
      </c>
    </row>
    <row r="33" spans="1:2">
      <c r="A33" s="4">
        <v>4</v>
      </c>
      <c r="B33" s="3">
        <v>23327.619787089207</v>
      </c>
    </row>
    <row r="34" spans="1:2">
      <c r="A34" s="4">
        <v>5</v>
      </c>
      <c r="B34" s="3">
        <v>23319.512817475512</v>
      </c>
    </row>
    <row r="35" spans="1:2">
      <c r="A35" s="4">
        <v>6</v>
      </c>
      <c r="B35" s="3">
        <v>23347.159972857415</v>
      </c>
    </row>
    <row r="36" spans="1:2">
      <c r="A36" s="4">
        <v>7</v>
      </c>
      <c r="B36" s="3">
        <v>23506.977837852119</v>
      </c>
    </row>
    <row r="37" spans="1:2">
      <c r="A37" s="4">
        <v>8</v>
      </c>
      <c r="B37" s="3">
        <v>23724.068607224348</v>
      </c>
    </row>
    <row r="38" spans="1:2">
      <c r="A38" s="4">
        <v>9</v>
      </c>
      <c r="B38" s="3">
        <v>24138.053666469285</v>
      </c>
    </row>
    <row r="39" spans="1:2">
      <c r="A39" s="4">
        <v>10</v>
      </c>
      <c r="B39" s="3">
        <v>24297.932544725973</v>
      </c>
    </row>
    <row r="40" spans="1:2">
      <c r="A40" s="4">
        <v>11</v>
      </c>
      <c r="B40" s="3">
        <v>24103.629313343608</v>
      </c>
    </row>
    <row r="41" spans="1:2">
      <c r="A41" s="4">
        <v>12</v>
      </c>
      <c r="B41" s="3">
        <v>24133.184553359184</v>
      </c>
    </row>
    <row r="42" spans="1:2">
      <c r="A42" s="2">
        <v>2024</v>
      </c>
      <c r="B42" s="3">
        <v>24858.781331059967</v>
      </c>
    </row>
    <row r="43" spans="1:2">
      <c r="A43" s="4">
        <v>1</v>
      </c>
      <c r="B43" s="3">
        <v>24300.201415911983</v>
      </c>
    </row>
    <row r="44" spans="1:2">
      <c r="A44" s="4">
        <v>2</v>
      </c>
      <c r="B44" s="3">
        <v>24471.491078994004</v>
      </c>
    </row>
    <row r="45" spans="1:2">
      <c r="A45" s="4">
        <v>3</v>
      </c>
      <c r="B45" s="3">
        <v>24595.637857694939</v>
      </c>
    </row>
    <row r="46" spans="1:2">
      <c r="A46" s="4">
        <v>4</v>
      </c>
      <c r="B46" s="3">
        <v>25051.635439781439</v>
      </c>
    </row>
    <row r="47" spans="1:2">
      <c r="A47" s="4">
        <v>5</v>
      </c>
      <c r="B47" s="3">
        <v>25250.099785855411</v>
      </c>
    </row>
    <row r="48" spans="1:2">
      <c r="A48" s="4">
        <v>6</v>
      </c>
      <c r="B48" s="3">
        <v>25262.874495727403</v>
      </c>
    </row>
    <row r="49" spans="1:9">
      <c r="A49" s="4">
        <v>7</v>
      </c>
      <c r="B49" s="3">
        <v>25187.409584859059</v>
      </c>
    </row>
    <row r="50" spans="1:9">
      <c r="A50" s="4">
        <v>8</v>
      </c>
      <c r="B50" s="3">
        <v>24909.009886681386</v>
      </c>
    </row>
    <row r="51" spans="1:9">
      <c r="A51" s="4">
        <v>9</v>
      </c>
      <c r="B51" s="3">
        <v>24486.433597893341</v>
      </c>
    </row>
    <row r="52" spans="1:9">
      <c r="A52" s="4">
        <v>10</v>
      </c>
      <c r="B52" s="3">
        <v>24777.414031658504</v>
      </c>
    </row>
    <row r="53" spans="1:9">
      <c r="A53" s="4">
        <v>11</v>
      </c>
      <c r="B53" s="3">
        <v>25188.31093716147</v>
      </c>
    </row>
    <row r="54" spans="1:9">
      <c r="A54" s="4">
        <v>12</v>
      </c>
      <c r="B54" s="3">
        <v>25223.779773191633</v>
      </c>
    </row>
    <row r="55" spans="1:9">
      <c r="A55" s="2">
        <v>2025</v>
      </c>
      <c r="B55" s="3">
        <v>25788.123586605405</v>
      </c>
    </row>
    <row r="56" spans="1:9">
      <c r="A56" s="4">
        <v>1</v>
      </c>
      <c r="B56" s="3">
        <v>25205.977901443584</v>
      </c>
    </row>
    <row r="57" spans="1:9">
      <c r="A57" s="4">
        <v>2</v>
      </c>
      <c r="B57" s="3">
        <v>25271.835576254074</v>
      </c>
      <c r="F57" s="21"/>
      <c r="G57" s="21"/>
      <c r="H57" s="34"/>
      <c r="I57" s="33"/>
    </row>
    <row r="58" spans="1:9">
      <c r="A58" s="4">
        <v>3</v>
      </c>
      <c r="B58" s="3">
        <v>25374.219197954342</v>
      </c>
    </row>
    <row r="59" spans="1:9">
      <c r="A59" s="4">
        <v>4</v>
      </c>
      <c r="B59" s="3">
        <v>25671.664374780539</v>
      </c>
    </row>
    <row r="60" spans="1:9">
      <c r="A60" s="4">
        <v>5</v>
      </c>
      <c r="B60" s="3">
        <v>25778.932318760653</v>
      </c>
    </row>
    <row r="61" spans="1:9">
      <c r="A61" s="4">
        <v>6</v>
      </c>
      <c r="B61" s="3">
        <v>25915.019667513257</v>
      </c>
    </row>
    <row r="62" spans="1:9">
      <c r="A62" s="4">
        <v>7</v>
      </c>
      <c r="B62" s="3">
        <v>25988.004650192226</v>
      </c>
    </row>
    <row r="63" spans="1:9">
      <c r="A63" s="4">
        <v>8</v>
      </c>
      <c r="B63" s="3">
        <v>26132.863782920886</v>
      </c>
    </row>
    <row r="64" spans="1:9">
      <c r="A64" s="4">
        <v>9</v>
      </c>
      <c r="B64" s="3">
        <v>26210.493610836205</v>
      </c>
    </row>
    <row r="65" spans="1:2">
      <c r="A65" s="4">
        <v>10</v>
      </c>
      <c r="B65" s="3">
        <v>26171.1663889142</v>
      </c>
    </row>
    <row r="66" spans="1:2">
      <c r="A66" s="4">
        <v>11</v>
      </c>
      <c r="B66" s="3">
        <v>26188.204874483461</v>
      </c>
    </row>
    <row r="67" spans="1:2">
      <c r="A67" s="4">
        <v>12</v>
      </c>
      <c r="B67" s="3">
        <v>26142.81077956126</v>
      </c>
    </row>
    <row r="68" spans="1:2">
      <c r="A68" s="2">
        <v>2026</v>
      </c>
      <c r="B68" s="3">
        <v>26184.761837688806</v>
      </c>
    </row>
    <row r="69" spans="1:2">
      <c r="A69" s="4">
        <v>1</v>
      </c>
      <c r="B69" s="3">
        <v>26215.696677753582</v>
      </c>
    </row>
    <row r="70" spans="1:2">
      <c r="A70" s="4">
        <v>2</v>
      </c>
      <c r="B70" s="3">
        <v>25982.683316499933</v>
      </c>
    </row>
    <row r="71" spans="1:2">
      <c r="A71" s="4">
        <v>3</v>
      </c>
      <c r="B71" s="3">
        <v>26209.162244895597</v>
      </c>
    </row>
    <row r="72" spans="1:2">
      <c r="A72" s="4">
        <v>4</v>
      </c>
      <c r="B72" s="3">
        <v>26250.216710808712</v>
      </c>
    </row>
    <row r="73" spans="1:2">
      <c r="A73" s="2">
        <v>2028</v>
      </c>
      <c r="B73" s="3">
        <v>26220</v>
      </c>
    </row>
    <row r="74" spans="1:2">
      <c r="A74" s="4">
        <v>3</v>
      </c>
      <c r="B74" s="3">
        <v>26220</v>
      </c>
    </row>
    <row r="75" spans="1:2">
      <c r="A75" s="2" t="s">
        <v>5</v>
      </c>
      <c r="B75" s="3">
        <v>25049.188136640216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2C11F-24C2-4010-8050-69204506BA06}">
  <sheetPr codeName="Sheet3">
    <tabColor theme="4" tint="-0.249977111117893"/>
  </sheetPr>
  <dimension ref="A1:J1"/>
  <sheetViews>
    <sheetView showGridLines="0" zoomScaleNormal="100" workbookViewId="0">
      <selection activeCell="M39" sqref="M39"/>
    </sheetView>
  </sheetViews>
  <sheetFormatPr defaultRowHeight="15"/>
  <sheetData>
    <row r="1" spans="1:10">
      <c r="A1" s="6"/>
      <c r="J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D1EA-72A3-4888-A21B-AF5023ECBFAC}">
  <sheetPr codeName="Sheet4"/>
  <dimension ref="A1:V40"/>
  <sheetViews>
    <sheetView showGridLines="0" topLeftCell="B1" zoomScaleNormal="100" workbookViewId="0">
      <pane xSplit="2" ySplit="28" topLeftCell="D29" activePane="bottomRight" state="frozen"/>
      <selection pane="topRight" activeCell="D1" sqref="D1"/>
      <selection pane="bottomLeft" activeCell="B28" sqref="B28"/>
      <selection pane="bottomRight" activeCell="J29" sqref="J29"/>
    </sheetView>
  </sheetViews>
  <sheetFormatPr defaultRowHeight="15"/>
  <cols>
    <col min="1" max="1" width="0" hidden="1" customWidth="1"/>
    <col min="2" max="2" width="16.7109375" customWidth="1"/>
    <col min="3" max="3" width="1.42578125" bestFit="1" customWidth="1"/>
    <col min="4" max="4" width="14.85546875" bestFit="1" customWidth="1"/>
    <col min="5" max="5" width="17.28515625" customWidth="1"/>
    <col min="6" max="6" width="17.140625" customWidth="1"/>
    <col min="7" max="7" width="2.42578125" bestFit="1" customWidth="1"/>
    <col min="8" max="8" width="19.85546875" customWidth="1"/>
    <col min="9" max="12" width="15.42578125" customWidth="1"/>
    <col min="13" max="13" width="2.42578125" bestFit="1" customWidth="1"/>
    <col min="14" max="15" width="13.28515625" bestFit="1" customWidth="1"/>
    <col min="16" max="16" width="12.85546875" customWidth="1"/>
    <col min="17" max="17" width="10.140625" customWidth="1"/>
    <col min="18" max="18" width="2.42578125" bestFit="1" customWidth="1"/>
    <col min="19" max="19" width="10.85546875" bestFit="1" customWidth="1"/>
    <col min="20" max="20" width="12" customWidth="1"/>
    <col min="21" max="21" width="8.28515625" customWidth="1"/>
    <col min="22" max="22" width="11.140625" customWidth="1"/>
    <col min="23" max="23" width="13.5703125" bestFit="1" customWidth="1"/>
    <col min="24" max="25" width="14.5703125" bestFit="1" customWidth="1"/>
  </cols>
  <sheetData>
    <row r="1" spans="1:2">
      <c r="A1" s="1" t="s">
        <v>20</v>
      </c>
      <c r="B1" t="s" vm="10">
        <v>366</v>
      </c>
    </row>
    <row r="2" spans="1:2">
      <c r="A2" s="1" t="s">
        <v>20</v>
      </c>
      <c r="B2" t="s" vm="12">
        <v>21</v>
      </c>
    </row>
    <row r="3" spans="1:2" hidden="1"/>
    <row r="4" spans="1:2" hidden="1"/>
    <row r="5" spans="1:2" hidden="1"/>
    <row r="6" spans="1:2" hidden="1"/>
    <row r="7" spans="1:2" hidden="1"/>
    <row r="8" spans="1:2" hidden="1"/>
    <row r="9" spans="1:2" hidden="1"/>
    <row r="10" spans="1:2" hidden="1"/>
    <row r="11" spans="1:2" hidden="1"/>
    <row r="12" spans="1:2" hidden="1"/>
    <row r="13" spans="1:2" hidden="1"/>
    <row r="14" spans="1:2" hidden="1"/>
    <row r="15" spans="1:2" hidden="1"/>
    <row r="16" spans="1:2" hidden="1"/>
    <row r="17" spans="2:22" hidden="1"/>
    <row r="18" spans="2:22" hidden="1"/>
    <row r="19" spans="2:22" hidden="1"/>
    <row r="20" spans="2:22" hidden="1"/>
    <row r="21" spans="2:22" hidden="1"/>
    <row r="22" spans="2:22" hidden="1"/>
    <row r="23" spans="2:22" hidden="1"/>
    <row r="25" spans="2:22" s="35" customFormat="1" ht="17.25">
      <c r="B25" s="109" t="s">
        <v>76</v>
      </c>
      <c r="D25" s="37" t="s">
        <v>77</v>
      </c>
      <c r="E25" s="37"/>
      <c r="F25" s="37"/>
      <c r="H25" s="37" t="s">
        <v>78</v>
      </c>
      <c r="I25" s="37"/>
      <c r="J25" s="37"/>
      <c r="K25" s="37"/>
      <c r="L25" s="37"/>
      <c r="N25" s="37" t="s">
        <v>79</v>
      </c>
      <c r="O25" s="37"/>
      <c r="P25" s="37"/>
      <c r="Q25" s="37"/>
      <c r="S25" s="37" t="s">
        <v>80</v>
      </c>
      <c r="T25" s="37"/>
      <c r="U25" s="37"/>
      <c r="V25" s="37"/>
    </row>
    <row r="26" spans="2:22" s="36" customFormat="1" ht="15.75">
      <c r="B26" s="109"/>
      <c r="D26" s="38" t="s">
        <v>81</v>
      </c>
      <c r="E26" s="38" t="s">
        <v>82</v>
      </c>
      <c r="F26" s="39" t="s">
        <v>83</v>
      </c>
      <c r="H26" s="38" t="s">
        <v>84</v>
      </c>
      <c r="I26" s="38" t="s">
        <v>85</v>
      </c>
      <c r="J26" s="38" t="s">
        <v>86</v>
      </c>
      <c r="K26" s="38" t="s">
        <v>87</v>
      </c>
      <c r="L26" s="38" t="s">
        <v>31</v>
      </c>
      <c r="N26" s="38" t="s">
        <v>81</v>
      </c>
      <c r="O26" s="38" t="s">
        <v>82</v>
      </c>
      <c r="P26" s="39" t="s">
        <v>83</v>
      </c>
      <c r="Q26" s="39" t="s">
        <v>88</v>
      </c>
      <c r="S26" s="38" t="s">
        <v>81</v>
      </c>
      <c r="T26" s="38" t="s">
        <v>82</v>
      </c>
      <c r="U26" s="39" t="s">
        <v>83</v>
      </c>
      <c r="V26" s="39" t="s">
        <v>88</v>
      </c>
    </row>
    <row r="27" spans="2:22" ht="6" customHeight="1"/>
    <row r="28" spans="2:22" hidden="1">
      <c r="B28" s="1" t="s">
        <v>2</v>
      </c>
      <c r="C28" s="24" t="s">
        <v>89</v>
      </c>
      <c r="D28" t="s">
        <v>90</v>
      </c>
      <c r="E28" t="s">
        <v>91</v>
      </c>
      <c r="F28" t="s">
        <v>92</v>
      </c>
      <c r="G28" s="24" t="s">
        <v>93</v>
      </c>
      <c r="H28" t="s">
        <v>94</v>
      </c>
      <c r="I28" t="s">
        <v>95</v>
      </c>
      <c r="J28" t="s">
        <v>96</v>
      </c>
      <c r="K28" t="s">
        <v>97</v>
      </c>
      <c r="L28" t="s">
        <v>98</v>
      </c>
      <c r="M28" s="24" t="s">
        <v>99</v>
      </c>
      <c r="N28" t="s">
        <v>100</v>
      </c>
      <c r="O28" t="s">
        <v>101</v>
      </c>
      <c r="P28" t="s">
        <v>102</v>
      </c>
      <c r="Q28" t="s">
        <v>103</v>
      </c>
      <c r="R28" s="24" t="s">
        <v>104</v>
      </c>
      <c r="S28" t="s">
        <v>105</v>
      </c>
      <c r="T28" t="s">
        <v>106</v>
      </c>
      <c r="U28" t="s">
        <v>107</v>
      </c>
      <c r="V28" t="s">
        <v>108</v>
      </c>
    </row>
    <row r="29" spans="2:22">
      <c r="B29" s="2" t="s">
        <v>109</v>
      </c>
      <c r="C29" s="116"/>
      <c r="D29" s="3">
        <v>138121200517.94318</v>
      </c>
      <c r="E29" s="3">
        <v>132771630070.02408</v>
      </c>
      <c r="F29" s="3">
        <v>5349570447.9190979</v>
      </c>
      <c r="G29" s="116"/>
      <c r="H29" s="3">
        <v>-1859392857.1246417</v>
      </c>
      <c r="I29" s="3">
        <v>6083374253.1349306</v>
      </c>
      <c r="J29" s="3">
        <v>909556866.13881552</v>
      </c>
      <c r="K29" s="3">
        <v>216032185.76997498</v>
      </c>
      <c r="L29" s="3">
        <v>1.8209218978881836E-5</v>
      </c>
      <c r="M29" s="116"/>
      <c r="N29" s="34">
        <v>4705896.7675908124</v>
      </c>
      <c r="O29" s="34">
        <v>4560800</v>
      </c>
      <c r="P29" s="34">
        <v>145096.76759081241</v>
      </c>
      <c r="Q29" s="8">
        <v>3.1813885193565254E-2</v>
      </c>
      <c r="R29" s="116"/>
      <c r="S29" s="3">
        <v>1118.1111798949971</v>
      </c>
      <c r="T29" s="3">
        <v>1110.7366506218775</v>
      </c>
      <c r="U29" s="3">
        <v>7.3745292731196059</v>
      </c>
      <c r="V29" s="8">
        <v>6.6393138904624832E-3</v>
      </c>
    </row>
    <row r="30" spans="2:22">
      <c r="B30" s="2" t="s">
        <v>110</v>
      </c>
      <c r="C30" s="116"/>
      <c r="D30" s="3">
        <v>17533596947.042786</v>
      </c>
      <c r="E30" s="3">
        <v>17371347406</v>
      </c>
      <c r="F30" s="3">
        <v>162249541.04278564</v>
      </c>
      <c r="G30" s="116"/>
      <c r="H30" s="3">
        <v>-243276061.82368737</v>
      </c>
      <c r="I30" s="3">
        <v>-204618203.36768848</v>
      </c>
      <c r="J30" s="3">
        <v>583201080.17899144</v>
      </c>
      <c r="K30" s="3">
        <v>26942726.055170555</v>
      </c>
      <c r="L30" s="3">
        <v>-4.9546360969543457E-7</v>
      </c>
      <c r="M30" s="116"/>
      <c r="N30" s="34">
        <v>547875</v>
      </c>
      <c r="O30" s="34">
        <v>562375</v>
      </c>
      <c r="P30" s="34">
        <v>-14500</v>
      </c>
      <c r="Q30" s="8">
        <v>-2.5783507446099134E-2</v>
      </c>
      <c r="R30" s="116"/>
      <c r="S30" s="3">
        <v>1219.1496762337849</v>
      </c>
      <c r="T30" s="3">
        <v>1178.53601018976</v>
      </c>
      <c r="U30" s="3">
        <v>40.613666044024967</v>
      </c>
      <c r="V30" s="8">
        <v>3.4461115903862478E-2</v>
      </c>
    </row>
    <row r="31" spans="2:22">
      <c r="B31" s="2" t="s">
        <v>111</v>
      </c>
      <c r="C31" s="116"/>
      <c r="D31" s="3">
        <v>3447797425.2167912</v>
      </c>
      <c r="E31" s="3">
        <v>3951548369.8277454</v>
      </c>
      <c r="F31" s="3">
        <v>-503750944.61095428</v>
      </c>
      <c r="G31" s="116"/>
      <c r="H31" s="3">
        <v>-55339237.829385221</v>
      </c>
      <c r="I31" s="3">
        <v>-593316986.91940856</v>
      </c>
      <c r="J31" s="3">
        <v>139512740.15663826</v>
      </c>
      <c r="K31" s="3">
        <v>5392539.9812026601</v>
      </c>
      <c r="L31" s="3">
        <v>-1.428648829460144E-6</v>
      </c>
      <c r="M31" s="116"/>
      <c r="N31" s="34">
        <v>187000</v>
      </c>
      <c r="O31" s="34">
        <v>223725</v>
      </c>
      <c r="P31" s="34">
        <v>-36725</v>
      </c>
      <c r="Q31" s="8">
        <v>-0.16415241926472232</v>
      </c>
      <c r="R31" s="116"/>
      <c r="S31" s="3">
        <v>702.37207216812965</v>
      </c>
      <c r="T31" s="3">
        <v>673.90655005074348</v>
      </c>
      <c r="U31" s="3">
        <v>28.465522117386172</v>
      </c>
      <c r="V31" s="8">
        <v>4.2239568847109124E-2</v>
      </c>
    </row>
    <row r="32" spans="2:22">
      <c r="B32" s="2" t="s">
        <v>112</v>
      </c>
      <c r="C32" s="116"/>
      <c r="D32" s="3">
        <v>1311953235</v>
      </c>
      <c r="E32" s="3">
        <v>413227700.87322003</v>
      </c>
      <c r="F32" s="3">
        <v>898725534.12678003</v>
      </c>
      <c r="G32" s="116"/>
      <c r="H32" s="3">
        <v>-5787024.1930785188</v>
      </c>
      <c r="I32" s="3">
        <v>596672156.00020134</v>
      </c>
      <c r="J32" s="3">
        <v>305793951.76850986</v>
      </c>
      <c r="K32" s="3">
        <v>2046450.5511472758</v>
      </c>
      <c r="L32" s="3">
        <v>6.5891072154045105E-8</v>
      </c>
      <c r="M32" s="116"/>
      <c r="N32" s="34">
        <v>57650</v>
      </c>
      <c r="O32" s="34">
        <v>23725</v>
      </c>
      <c r="P32" s="34">
        <v>33925</v>
      </c>
      <c r="Q32" s="8">
        <v>1.4299262381454163</v>
      </c>
      <c r="R32" s="116"/>
      <c r="S32" s="3">
        <v>866.93786468600717</v>
      </c>
      <c r="T32" s="3">
        <v>664.55372657221653</v>
      </c>
      <c r="U32" s="3">
        <v>202.38413811379064</v>
      </c>
      <c r="V32" s="8">
        <v>0.30454142384798999</v>
      </c>
    </row>
    <row r="33" spans="2:22">
      <c r="B33" s="2" t="s">
        <v>113</v>
      </c>
      <c r="C33" s="116"/>
      <c r="D33" s="3">
        <v>2906105755.8603396</v>
      </c>
      <c r="E33" s="3">
        <v>6006201211.4550171</v>
      </c>
      <c r="F33" s="3">
        <v>-3100095455.5946774</v>
      </c>
      <c r="G33" s="116"/>
      <c r="H33" s="3">
        <v>-84113508.474234551</v>
      </c>
      <c r="I33" s="3">
        <v>-3354374722.8979502</v>
      </c>
      <c r="J33" s="3">
        <v>333623240.22840017</v>
      </c>
      <c r="K33" s="3">
        <v>4769535.5491071036</v>
      </c>
      <c r="L33" s="3">
        <v>3.0733644962310791E-8</v>
      </c>
      <c r="M33" s="116"/>
      <c r="N33" s="34">
        <v>155400</v>
      </c>
      <c r="O33" s="34">
        <v>363500</v>
      </c>
      <c r="P33" s="34">
        <v>-208100</v>
      </c>
      <c r="Q33" s="8">
        <v>-0.57248968363136177</v>
      </c>
      <c r="R33" s="116"/>
      <c r="S33" s="3">
        <v>712.40588836416396</v>
      </c>
      <c r="T33" s="3">
        <v>630.48668190682054</v>
      </c>
      <c r="U33" s="3">
        <v>81.919206457343421</v>
      </c>
      <c r="V33" s="8">
        <v>0.12993011400270979</v>
      </c>
    </row>
    <row r="34" spans="2:22">
      <c r="B34" s="2" t="s">
        <v>114</v>
      </c>
      <c r="C34" s="116"/>
      <c r="D34" s="3">
        <v>2222297000</v>
      </c>
      <c r="E34" s="3">
        <v>2507400000</v>
      </c>
      <c r="F34" s="3">
        <v>-285103000</v>
      </c>
      <c r="G34" s="116"/>
      <c r="H34" s="3"/>
      <c r="I34" s="3"/>
      <c r="J34" s="3"/>
      <c r="K34" s="3"/>
      <c r="L34" s="3">
        <v>-285103000</v>
      </c>
      <c r="M34" s="116"/>
      <c r="N34" s="34">
        <v>129580</v>
      </c>
      <c r="O34" s="34">
        <v>155100</v>
      </c>
      <c r="P34" s="34">
        <v>-25520</v>
      </c>
      <c r="Q34" s="8">
        <v>-0.16453900709219857</v>
      </c>
      <c r="R34" s="116"/>
      <c r="S34" s="3">
        <v>653.32792975943607</v>
      </c>
      <c r="T34" s="3">
        <v>616.8203815026103</v>
      </c>
      <c r="U34" s="3">
        <v>36.507548256825771</v>
      </c>
      <c r="V34" s="8">
        <v>5.9186676302574924E-2</v>
      </c>
    </row>
    <row r="35" spans="2:22">
      <c r="B35" s="2" t="s">
        <v>115</v>
      </c>
      <c r="C35" s="116"/>
      <c r="D35" s="3">
        <v>6752749570.822526</v>
      </c>
      <c r="E35" s="3">
        <v>5192852756.2549372</v>
      </c>
      <c r="F35" s="3">
        <v>1559896814.5675888</v>
      </c>
      <c r="G35" s="116"/>
      <c r="H35" s="3"/>
      <c r="I35" s="3"/>
      <c r="J35" s="3"/>
      <c r="K35" s="3"/>
      <c r="L35" s="3">
        <v>1559896814.5675888</v>
      </c>
      <c r="M35" s="116"/>
      <c r="N35" s="34">
        <v>687868</v>
      </c>
      <c r="O35" s="34">
        <v>555144</v>
      </c>
      <c r="P35" s="34">
        <v>132724</v>
      </c>
      <c r="Q35" s="8">
        <v>0.23908031069416225</v>
      </c>
      <c r="R35" s="116"/>
      <c r="S35" s="3">
        <v>373.97505780266931</v>
      </c>
      <c r="T35" s="3">
        <v>356.90057684526522</v>
      </c>
      <c r="U35" s="3">
        <v>17.074480957404091</v>
      </c>
      <c r="V35" s="8">
        <v>4.7841001290414721E-2</v>
      </c>
    </row>
    <row r="36" spans="2:22">
      <c r="B36" s="2" t="s">
        <v>116</v>
      </c>
      <c r="C36" s="116"/>
      <c r="D36" s="3"/>
      <c r="E36" s="3">
        <v>-220933324.99999991</v>
      </c>
      <c r="F36" s="3">
        <v>220933324.99999991</v>
      </c>
      <c r="G36" s="116"/>
      <c r="H36" s="3"/>
      <c r="I36" s="3"/>
      <c r="J36" s="3"/>
      <c r="K36" s="3"/>
      <c r="L36" s="3">
        <v>220933324.99999991</v>
      </c>
      <c r="M36" s="116"/>
      <c r="N36" s="34"/>
      <c r="O36" s="34">
        <v>0</v>
      </c>
      <c r="P36" s="34">
        <v>0</v>
      </c>
      <c r="Q36" s="8"/>
      <c r="R36" s="116"/>
      <c r="S36" s="3"/>
      <c r="T36" s="3"/>
      <c r="U36" s="3"/>
      <c r="V36" s="8"/>
    </row>
    <row r="37" spans="2:22">
      <c r="B37" s="2" t="s">
        <v>117</v>
      </c>
      <c r="C37" s="116"/>
      <c r="D37" s="3"/>
      <c r="E37" s="3">
        <v>-5085313</v>
      </c>
      <c r="F37" s="3">
        <v>5085313</v>
      </c>
      <c r="G37" s="116"/>
      <c r="H37" s="3"/>
      <c r="I37" s="3"/>
      <c r="J37" s="3"/>
      <c r="K37" s="3"/>
      <c r="L37" s="3">
        <v>5085313</v>
      </c>
      <c r="M37" s="116"/>
      <c r="N37" s="34"/>
      <c r="O37" s="34">
        <v>0</v>
      </c>
      <c r="P37" s="34">
        <v>0</v>
      </c>
      <c r="Q37" s="8"/>
      <c r="R37" s="116"/>
      <c r="S37" s="3"/>
      <c r="T37" s="3"/>
      <c r="U37" s="3"/>
      <c r="V37" s="8"/>
    </row>
    <row r="38" spans="2:22">
      <c r="B38" s="2" t="s">
        <v>119</v>
      </c>
      <c r="C38" s="116"/>
      <c r="D38" s="3"/>
      <c r="E38" s="3">
        <v>221481</v>
      </c>
      <c r="F38" s="3">
        <v>-221481</v>
      </c>
      <c r="G38" s="116"/>
      <c r="H38" s="3"/>
      <c r="I38" s="3"/>
      <c r="J38" s="3"/>
      <c r="K38" s="3"/>
      <c r="L38" s="3">
        <v>-221481</v>
      </c>
      <c r="M38" s="116"/>
      <c r="N38" s="34"/>
      <c r="O38" s="34">
        <v>0</v>
      </c>
      <c r="P38" s="34">
        <v>0</v>
      </c>
      <c r="Q38" s="8"/>
      <c r="R38" s="116"/>
      <c r="S38" s="3"/>
      <c r="T38" s="3"/>
      <c r="U38" s="3"/>
      <c r="V38" s="8"/>
    </row>
    <row r="39" spans="2:22">
      <c r="B39" s="2" t="s">
        <v>31</v>
      </c>
      <c r="C39" s="116"/>
      <c r="D39" s="3">
        <v>0</v>
      </c>
      <c r="E39" s="3">
        <v>188193585.56499994</v>
      </c>
      <c r="F39" s="3">
        <v>-188193585.56499994</v>
      </c>
      <c r="G39" s="116"/>
      <c r="H39" s="3"/>
      <c r="I39" s="3"/>
      <c r="J39" s="3"/>
      <c r="K39" s="3"/>
      <c r="L39" s="3">
        <v>-188193585.56499994</v>
      </c>
      <c r="M39" s="116"/>
      <c r="N39" s="43">
        <v>0</v>
      </c>
      <c r="O39" s="43">
        <v>1077</v>
      </c>
      <c r="P39" s="43">
        <v>-1077</v>
      </c>
      <c r="Q39" s="42">
        <v>-1</v>
      </c>
      <c r="R39" s="116"/>
      <c r="S39" s="41"/>
      <c r="T39" s="41">
        <v>6667.085203777985</v>
      </c>
      <c r="U39" s="41">
        <v>-6667.085203777985</v>
      </c>
      <c r="V39" s="42">
        <v>-1</v>
      </c>
    </row>
    <row r="40" spans="2:22">
      <c r="B40" s="2" t="s">
        <v>5</v>
      </c>
      <c r="C40" s="116"/>
      <c r="D40" s="3">
        <v>172295700451.88562</v>
      </c>
      <c r="E40" s="3">
        <v>168176603943.00006</v>
      </c>
      <c r="F40" s="3">
        <v>4119096508.8855591</v>
      </c>
      <c r="G40" s="116"/>
      <c r="H40" s="3">
        <v>-2247908689.4450274</v>
      </c>
      <c r="I40" s="3">
        <v>2527736495.950058</v>
      </c>
      <c r="J40" s="3">
        <v>2271687878.4713836</v>
      </c>
      <c r="K40" s="3">
        <v>255183437.90660098</v>
      </c>
      <c r="L40" s="3">
        <v>1312397386.0026054</v>
      </c>
      <c r="M40" s="116"/>
      <c r="N40" s="3">
        <v>6471269.7675908133</v>
      </c>
      <c r="O40" s="3">
        <v>6445446</v>
      </c>
      <c r="P40" s="3">
        <v>25823.767590813339</v>
      </c>
      <c r="Q40" s="8">
        <v>4.0065136828100548E-3</v>
      </c>
      <c r="R40" s="116"/>
      <c r="S40" s="3">
        <v>1014.2664083729538</v>
      </c>
      <c r="T40" s="3">
        <v>995.54172041042125</v>
      </c>
      <c r="U40" s="3">
        <v>18.724687962532585</v>
      </c>
      <c r="V40" s="8">
        <v>1.88085417001039E-2</v>
      </c>
    </row>
  </sheetData>
  <mergeCells count="1">
    <mergeCell ref="B25:B26"/>
  </mergeCells>
  <conditionalFormatting pivot="1" sqref="F29:F40 H29:L40">
    <cfRule type="dataBar" priority="1">
      <dataBar>
        <cfvo type="min"/>
        <cfvo type="max"/>
        <color rgb="FF63C384"/>
      </dataBar>
      <extLst>
        <ext xmlns:x14="http://schemas.microsoft.com/office/spreadsheetml/2009/9/main" uri="{B025F937-C7B1-47D3-B67F-A62EFF666E3E}">
          <x14:id>{3A224996-DA12-4E2C-9CC3-057C0E9DA2EE}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A224996-DA12-4E2C-9CC3-057C0E9DA2EE}">
            <x14:dataBar minLength="0" maxLength="100" border="1" negativeBarBorderColorSameAsPositive="0">
              <x14:cfvo type="autoMin"/>
              <x14:cfvo type="autoMax"/>
              <x14:borderColor rgb="FF63C384"/>
              <x14:negativeFillColor rgb="FFFF0000"/>
              <x14:negativeBorderColor rgb="FFFF0000"/>
              <x14:axisColor rgb="FF000000"/>
            </x14:dataBar>
          </x14:cfRule>
          <xm:sqref>F29:F40 H29:L40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39255-1D92-4C42-AF15-C43DB895C102}">
  <sheetPr codeName="Sheet5"/>
  <dimension ref="A1:BJ47"/>
  <sheetViews>
    <sheetView showGridLines="0" topLeftCell="B1" zoomScale="85" zoomScaleNormal="85" workbookViewId="0">
      <pane xSplit="2" ySplit="28" topLeftCell="D29" activePane="bottomRight" state="frozen"/>
      <selection pane="topRight" activeCell="D1" sqref="D1"/>
      <selection pane="bottomLeft" activeCell="B28" sqref="B28"/>
      <selection pane="bottomRight" activeCell="H57" sqref="H57"/>
    </sheetView>
  </sheetViews>
  <sheetFormatPr defaultRowHeight="15" outlineLevelCol="1"/>
  <cols>
    <col min="1" max="1" width="0" hidden="1" customWidth="1"/>
    <col min="2" max="2" width="16.7109375" customWidth="1"/>
    <col min="3" max="3" width="1.42578125" bestFit="1" customWidth="1"/>
    <col min="4" max="4" width="16.85546875" bestFit="1" customWidth="1"/>
    <col min="5" max="5" width="17.28515625" customWidth="1"/>
    <col min="6" max="6" width="17.140625" customWidth="1"/>
    <col min="7" max="7" width="2.42578125" bestFit="1" customWidth="1"/>
    <col min="8" max="8" width="15.5703125" customWidth="1" outlineLevel="1"/>
    <col min="9" max="12" width="15.42578125" customWidth="1" outlineLevel="1"/>
    <col min="13" max="13" width="16" customWidth="1" outlineLevel="1"/>
    <col min="14" max="15" width="16.140625" bestFit="1" customWidth="1" outlineLevel="1"/>
    <col min="16" max="16" width="16.5703125" customWidth="1" outlineLevel="1"/>
    <col min="17" max="17" width="16.28515625" customWidth="1" outlineLevel="1"/>
    <col min="18" max="18" width="17.140625" customWidth="1" outlineLevel="1"/>
    <col min="19" max="19" width="16" bestFit="1" customWidth="1" outlineLevel="1"/>
    <col min="20" max="20" width="15.28515625" customWidth="1" outlineLevel="1"/>
    <col min="21" max="21" width="15.5703125" customWidth="1" outlineLevel="1"/>
    <col min="22" max="22" width="2.42578125" bestFit="1" customWidth="1"/>
    <col min="23" max="23" width="13.5703125" bestFit="1" customWidth="1"/>
    <col min="24" max="24" width="17.85546875" customWidth="1"/>
    <col min="25" max="25" width="2.42578125" bestFit="1" customWidth="1"/>
    <col min="26" max="26" width="14.5703125" customWidth="1"/>
    <col min="27" max="27" width="14.28515625" customWidth="1"/>
    <col min="28" max="28" width="12" customWidth="1"/>
    <col min="29" max="29" width="15.7109375" bestFit="1" customWidth="1"/>
    <col min="30" max="30" width="2.42578125" bestFit="1" customWidth="1"/>
    <col min="35" max="35" width="2.7109375" customWidth="1"/>
    <col min="36" max="37" width="11.28515625" customWidth="1"/>
    <col min="38" max="38" width="2.42578125" bestFit="1" customWidth="1"/>
    <col min="39" max="39" width="14.5703125" customWidth="1"/>
    <col min="40" max="40" width="13.7109375" customWidth="1"/>
    <col min="41" max="41" width="2.42578125" bestFit="1" customWidth="1"/>
    <col min="42" max="42" width="13.5703125" customWidth="1"/>
    <col min="43" max="43" width="15.42578125" customWidth="1"/>
    <col min="44" max="44" width="2.42578125" bestFit="1" customWidth="1"/>
    <col min="45" max="45" width="12.7109375" customWidth="1"/>
    <col min="46" max="46" width="14.85546875" customWidth="1"/>
    <col min="47" max="47" width="3.5703125" bestFit="1" customWidth="1"/>
    <col min="49" max="49" width="14.85546875" customWidth="1"/>
    <col min="50" max="50" width="3.5703125" bestFit="1" customWidth="1"/>
    <col min="53" max="53" width="3.5703125" bestFit="1" customWidth="1"/>
    <col min="54" max="54" width="17.42578125" customWidth="1"/>
    <col min="55" max="55" width="13.85546875" customWidth="1"/>
    <col min="56" max="56" width="3.5703125" bestFit="1" customWidth="1"/>
    <col min="57" max="57" width="14" customWidth="1"/>
    <col min="58" max="58" width="15.42578125" customWidth="1"/>
    <col min="59" max="59" width="3.5703125" bestFit="1" customWidth="1"/>
    <col min="60" max="61" width="13.28515625" customWidth="1"/>
  </cols>
  <sheetData>
    <row r="1" spans="1:2">
      <c r="A1" s="1" t="s">
        <v>20</v>
      </c>
      <c r="B1" t="s" vm="10">
        <v>366</v>
      </c>
    </row>
    <row r="2" spans="1:2">
      <c r="A2" s="1" t="s">
        <v>20</v>
      </c>
      <c r="B2" t="s" vm="12">
        <v>21</v>
      </c>
    </row>
    <row r="3" spans="1:2" hidden="1"/>
    <row r="4" spans="1:2" hidden="1"/>
    <row r="5" spans="1:2" hidden="1"/>
    <row r="6" spans="1:2" hidden="1"/>
    <row r="7" spans="1:2" hidden="1"/>
    <row r="8" spans="1:2" hidden="1"/>
    <row r="9" spans="1:2" hidden="1"/>
    <row r="10" spans="1:2" hidden="1"/>
    <row r="11" spans="1:2" hidden="1"/>
    <row r="12" spans="1:2" hidden="1"/>
    <row r="13" spans="1:2" hidden="1"/>
    <row r="14" spans="1:2" hidden="1"/>
    <row r="15" spans="1:2" hidden="1"/>
    <row r="16" spans="1:2" hidden="1"/>
    <row r="17" spans="2:62" hidden="1"/>
    <row r="18" spans="2:62" hidden="1"/>
    <row r="19" spans="2:62" hidden="1"/>
    <row r="20" spans="2:62" hidden="1"/>
    <row r="21" spans="2:62" hidden="1"/>
    <row r="22" spans="2:62" hidden="1"/>
    <row r="23" spans="2:62" hidden="1"/>
    <row r="24" spans="2:62" ht="15.75" thickBot="1"/>
    <row r="25" spans="2:62" s="35" customFormat="1" ht="18" thickTop="1">
      <c r="B25" s="109" t="s">
        <v>76</v>
      </c>
      <c r="D25" s="37" t="s">
        <v>120</v>
      </c>
      <c r="E25" s="37"/>
      <c r="F25" s="37"/>
      <c r="H25" s="37" t="s">
        <v>78</v>
      </c>
      <c r="I25" s="37"/>
      <c r="J25" s="37"/>
      <c r="K25" s="37"/>
      <c r="L25" s="37"/>
      <c r="M25" s="37"/>
      <c r="N25" s="37"/>
      <c r="O25" s="37"/>
      <c r="P25" s="37"/>
      <c r="Q25" s="37"/>
      <c r="R25" s="37"/>
      <c r="S25" s="37"/>
      <c r="T25" s="37"/>
      <c r="U25" s="37"/>
      <c r="V25"/>
      <c r="W25" s="37" t="s">
        <v>121</v>
      </c>
      <c r="X25" s="37"/>
      <c r="Y25"/>
      <c r="Z25" s="37" t="s">
        <v>122</v>
      </c>
      <c r="AA25" s="37"/>
      <c r="AB25" s="37"/>
      <c r="AC25" s="37"/>
      <c r="AD25"/>
      <c r="AE25" s="37" t="s">
        <v>80</v>
      </c>
      <c r="AF25" s="37"/>
      <c r="AG25" s="37"/>
      <c r="AH25" s="37"/>
      <c r="AI25"/>
      <c r="AJ25" s="37" t="s">
        <v>123</v>
      </c>
      <c r="AK25" s="37"/>
      <c r="AL25"/>
      <c r="AM25" s="37" t="s">
        <v>124</v>
      </c>
      <c r="AN25" s="37"/>
      <c r="AO25"/>
      <c r="AP25" s="37" t="s">
        <v>125</v>
      </c>
      <c r="AQ25" s="37"/>
      <c r="AR25"/>
      <c r="AS25" s="37" t="s">
        <v>126</v>
      </c>
      <c r="AT25" s="37"/>
      <c r="AU25"/>
      <c r="AV25" s="37" t="s">
        <v>127</v>
      </c>
      <c r="AW25" s="37"/>
      <c r="AX25"/>
      <c r="AY25" s="37" t="s">
        <v>128</v>
      </c>
      <c r="AZ25" s="37"/>
      <c r="BA25"/>
      <c r="BB25" s="37" t="s">
        <v>129</v>
      </c>
      <c r="BC25" s="37"/>
      <c r="BD25"/>
      <c r="BE25" s="37" t="s">
        <v>130</v>
      </c>
      <c r="BF25" s="37"/>
      <c r="BG25"/>
      <c r="BH25" s="83" t="s">
        <v>131</v>
      </c>
      <c r="BI25" s="84"/>
    </row>
    <row r="26" spans="2:62" s="36" customFormat="1" ht="15.75">
      <c r="B26" s="109"/>
      <c r="D26" s="38" t="s">
        <v>81</v>
      </c>
      <c r="E26" s="38" t="s">
        <v>82</v>
      </c>
      <c r="F26" s="39" t="s">
        <v>83</v>
      </c>
      <c r="H26" s="38" t="s">
        <v>84</v>
      </c>
      <c r="I26" s="38" t="s">
        <v>85</v>
      </c>
      <c r="J26" s="38" t="s">
        <v>86</v>
      </c>
      <c r="K26" s="38" t="s">
        <v>132</v>
      </c>
      <c r="L26" s="38" t="s">
        <v>133</v>
      </c>
      <c r="M26" s="38" t="s">
        <v>134</v>
      </c>
      <c r="N26" s="38" t="s">
        <v>135</v>
      </c>
      <c r="O26" s="38" t="s">
        <v>136</v>
      </c>
      <c r="P26" s="38" t="s">
        <v>137</v>
      </c>
      <c r="Q26" s="38" t="s">
        <v>138</v>
      </c>
      <c r="R26" s="38" t="s">
        <v>139</v>
      </c>
      <c r="S26" s="38" t="s">
        <v>140</v>
      </c>
      <c r="T26" s="38" t="s">
        <v>141</v>
      </c>
      <c r="U26" s="38" t="s">
        <v>31</v>
      </c>
      <c r="V26"/>
      <c r="W26" s="38" t="s">
        <v>81</v>
      </c>
      <c r="X26" s="38" t="s">
        <v>82</v>
      </c>
      <c r="Y26"/>
      <c r="Z26" s="38" t="s">
        <v>81</v>
      </c>
      <c r="AA26" s="38" t="s">
        <v>82</v>
      </c>
      <c r="AB26" s="39" t="s">
        <v>83</v>
      </c>
      <c r="AC26" s="39" t="s">
        <v>88</v>
      </c>
      <c r="AD26"/>
      <c r="AE26" s="38" t="s">
        <v>81</v>
      </c>
      <c r="AF26" s="38" t="s">
        <v>82</v>
      </c>
      <c r="AG26" s="39" t="s">
        <v>83</v>
      </c>
      <c r="AH26" s="39" t="s">
        <v>88</v>
      </c>
      <c r="AI26"/>
      <c r="AJ26" s="38" t="s">
        <v>81</v>
      </c>
      <c r="AK26" s="38" t="s">
        <v>82</v>
      </c>
      <c r="AL26"/>
      <c r="AM26" s="38" t="s">
        <v>81</v>
      </c>
      <c r="AN26" s="38" t="s">
        <v>82</v>
      </c>
      <c r="AO26"/>
      <c r="AP26" s="38" t="s">
        <v>81</v>
      </c>
      <c r="AQ26" s="38" t="s">
        <v>82</v>
      </c>
      <c r="AR26"/>
      <c r="AS26" s="38" t="s">
        <v>81</v>
      </c>
      <c r="AT26" s="38" t="s">
        <v>82</v>
      </c>
      <c r="AU26"/>
      <c r="AV26" s="38" t="s">
        <v>81</v>
      </c>
      <c r="AW26" s="38" t="s">
        <v>82</v>
      </c>
      <c r="AX26"/>
      <c r="AY26" s="38" t="s">
        <v>81</v>
      </c>
      <c r="AZ26" s="38" t="s">
        <v>82</v>
      </c>
      <c r="BA26"/>
      <c r="BB26" s="38" t="s">
        <v>81</v>
      </c>
      <c r="BC26" s="38" t="s">
        <v>82</v>
      </c>
      <c r="BD26"/>
      <c r="BE26" s="38" t="s">
        <v>81</v>
      </c>
      <c r="BF26" s="38" t="s">
        <v>82</v>
      </c>
      <c r="BG26"/>
      <c r="BH26" s="85" t="s">
        <v>81</v>
      </c>
      <c r="BI26" s="86" t="s">
        <v>82</v>
      </c>
    </row>
    <row r="27" spans="2:62" ht="6" customHeight="1" thickBot="1">
      <c r="BH27" s="87"/>
      <c r="BI27" s="88"/>
    </row>
    <row r="28" spans="2:62" ht="16.5" hidden="1" thickTop="1" thickBot="1">
      <c r="B28" s="1" t="s">
        <v>2</v>
      </c>
      <c r="C28" s="24" t="s">
        <v>89</v>
      </c>
      <c r="D28" t="s">
        <v>142</v>
      </c>
      <c r="E28" t="s">
        <v>143</v>
      </c>
      <c r="F28" t="s">
        <v>144</v>
      </c>
      <c r="G28" s="24" t="s">
        <v>93</v>
      </c>
      <c r="H28" t="s">
        <v>145</v>
      </c>
      <c r="I28" t="s">
        <v>146</v>
      </c>
      <c r="J28" t="s">
        <v>147</v>
      </c>
      <c r="K28" t="s">
        <v>148</v>
      </c>
      <c r="L28" t="s">
        <v>149</v>
      </c>
      <c r="M28" t="s">
        <v>150</v>
      </c>
      <c r="N28" t="s">
        <v>151</v>
      </c>
      <c r="O28" t="s">
        <v>152</v>
      </c>
      <c r="P28" t="s">
        <v>153</v>
      </c>
      <c r="Q28" t="s">
        <v>154</v>
      </c>
      <c r="R28" t="s">
        <v>155</v>
      </c>
      <c r="S28" t="s">
        <v>156</v>
      </c>
      <c r="T28" t="s">
        <v>157</v>
      </c>
      <c r="U28" t="s">
        <v>158</v>
      </c>
      <c r="V28" s="24" t="s">
        <v>99</v>
      </c>
      <c r="W28" t="s">
        <v>159</v>
      </c>
      <c r="X28" t="s">
        <v>160</v>
      </c>
      <c r="Y28" s="24" t="s">
        <v>161</v>
      </c>
      <c r="Z28" t="s">
        <v>100</v>
      </c>
      <c r="AA28" t="s">
        <v>101</v>
      </c>
      <c r="AB28" t="s">
        <v>102</v>
      </c>
      <c r="AC28" t="s">
        <v>103</v>
      </c>
      <c r="AD28" s="24" t="s">
        <v>104</v>
      </c>
      <c r="AE28" t="s">
        <v>105</v>
      </c>
      <c r="AF28" t="s">
        <v>106</v>
      </c>
      <c r="AG28" t="s">
        <v>107</v>
      </c>
      <c r="AH28" t="s">
        <v>108</v>
      </c>
      <c r="AI28" t="s">
        <v>162</v>
      </c>
      <c r="AJ28" t="s">
        <v>163</v>
      </c>
      <c r="AK28" t="s">
        <v>164</v>
      </c>
      <c r="AL28" s="24" t="s">
        <v>165</v>
      </c>
      <c r="AM28" t="s">
        <v>166</v>
      </c>
      <c r="AN28" t="s">
        <v>167</v>
      </c>
      <c r="AO28" s="24" t="s">
        <v>168</v>
      </c>
      <c r="AP28" t="s">
        <v>169</v>
      </c>
      <c r="AQ28" t="s">
        <v>170</v>
      </c>
      <c r="AR28" s="24" t="s">
        <v>171</v>
      </c>
      <c r="AS28" t="s">
        <v>172</v>
      </c>
      <c r="AT28" t="s">
        <v>173</v>
      </c>
      <c r="AU28" s="24" t="s">
        <v>174</v>
      </c>
      <c r="AV28" t="s">
        <v>175</v>
      </c>
      <c r="AW28" t="s">
        <v>176</v>
      </c>
      <c r="AX28" s="24" t="s">
        <v>177</v>
      </c>
      <c r="AY28" t="s">
        <v>178</v>
      </c>
      <c r="AZ28" t="s">
        <v>179</v>
      </c>
      <c r="BA28" s="24" t="s">
        <v>180</v>
      </c>
      <c r="BB28" t="s">
        <v>181</v>
      </c>
      <c r="BC28" t="s">
        <v>182</v>
      </c>
      <c r="BD28" s="24" t="s">
        <v>183</v>
      </c>
      <c r="BE28" t="s">
        <v>184</v>
      </c>
      <c r="BF28" t="s">
        <v>185</v>
      </c>
      <c r="BG28" s="24" t="s">
        <v>186</v>
      </c>
      <c r="BH28" s="95" t="s">
        <v>187</v>
      </c>
      <c r="BI28" s="96" t="s">
        <v>188</v>
      </c>
      <c r="BJ28" t="s">
        <v>189</v>
      </c>
    </row>
    <row r="29" spans="2:62" ht="15.75" thickTop="1">
      <c r="B29" s="2" t="s">
        <v>109</v>
      </c>
      <c r="C29" s="116"/>
      <c r="D29" s="34">
        <v>14262057983.933825</v>
      </c>
      <c r="E29" s="34">
        <v>11352029357.024057</v>
      </c>
      <c r="F29" s="34">
        <v>2910028626.9097672</v>
      </c>
      <c r="G29" s="40"/>
      <c r="H29" s="117">
        <v>-158978859.33303237</v>
      </c>
      <c r="I29" s="117">
        <v>520131018.01138043</v>
      </c>
      <c r="J29" s="117">
        <v>909556866.13881552</v>
      </c>
      <c r="K29" s="117">
        <v>216032185.76997498</v>
      </c>
      <c r="L29" s="117">
        <v>890737604.99890614</v>
      </c>
      <c r="M29" s="117">
        <v>185277952.29811215</v>
      </c>
      <c r="N29" s="117">
        <v>1899703051.878705</v>
      </c>
      <c r="O29" s="117">
        <v>-363336977.00168383</v>
      </c>
      <c r="P29" s="117">
        <v>-501647724.52529579</v>
      </c>
      <c r="Q29" s="117">
        <v>221472846.81557772</v>
      </c>
      <c r="R29" s="117">
        <v>-37416598.700417615</v>
      </c>
      <c r="S29" s="117">
        <v>-56700250.649729647</v>
      </c>
      <c r="T29" s="117">
        <v>-814802488.79154015</v>
      </c>
      <c r="U29" s="34">
        <v>-5.0067901611328125E-6</v>
      </c>
      <c r="V29" s="116"/>
      <c r="W29" s="3">
        <v>3030.6780382764955</v>
      </c>
      <c r="X29" s="3">
        <v>2489.0434478652992</v>
      </c>
      <c r="Y29" s="116"/>
      <c r="Z29" s="34">
        <v>4705896.7675908124</v>
      </c>
      <c r="AA29" s="34">
        <v>4560800</v>
      </c>
      <c r="AB29" s="34">
        <v>145096.76759081241</v>
      </c>
      <c r="AC29" s="8">
        <v>3.1813885193565254E-2</v>
      </c>
      <c r="AD29" s="116"/>
      <c r="AE29" s="3">
        <v>1118.1111798949971</v>
      </c>
      <c r="AF29" s="3">
        <v>1110.7366506218775</v>
      </c>
      <c r="AG29" s="3">
        <v>7.3745292731196059</v>
      </c>
      <c r="AH29" s="8">
        <v>6.6393138904624832E-3</v>
      </c>
      <c r="AI29" s="114"/>
      <c r="AJ29" s="3">
        <v>18625.740756811876</v>
      </c>
      <c r="AK29" s="3">
        <v>18815.021918084545</v>
      </c>
      <c r="AL29" s="116"/>
      <c r="AM29" s="3">
        <v>0</v>
      </c>
      <c r="AN29" s="3">
        <v>39.371444264164197</v>
      </c>
      <c r="AO29" s="116"/>
      <c r="AP29" s="3">
        <v>372.04279266767367</v>
      </c>
      <c r="AQ29" s="3">
        <v>775.72845465707996</v>
      </c>
      <c r="AR29" s="116"/>
      <c r="AS29" s="3">
        <v>901.27226788585074</v>
      </c>
      <c r="AT29" s="3">
        <v>824.06339677249298</v>
      </c>
      <c r="AU29" s="116"/>
      <c r="AV29" s="3">
        <v>1323.6191089178537</v>
      </c>
      <c r="AW29" s="3">
        <v>1217.0192939835126</v>
      </c>
      <c r="AX29" s="116"/>
      <c r="AY29" s="3">
        <v>3333.1613075625196</v>
      </c>
      <c r="AZ29" s="3">
        <v>3380.2241433520435</v>
      </c>
      <c r="BA29" s="116"/>
      <c r="BB29" s="3">
        <v>358.11673601078093</v>
      </c>
      <c r="BC29" s="3">
        <v>346.0679696544467</v>
      </c>
      <c r="BD29" s="116"/>
      <c r="BE29" s="3">
        <v>174.15717794770134</v>
      </c>
      <c r="BF29" s="3">
        <v>1.0121794422031258</v>
      </c>
      <c r="BG29" s="116"/>
      <c r="BH29" s="93">
        <v>0.10325755879946219</v>
      </c>
      <c r="BI29" s="94">
        <v>8.5500414139955724E-2</v>
      </c>
      <c r="BJ29" s="114"/>
    </row>
    <row r="30" spans="2:62">
      <c r="B30" s="2" t="s">
        <v>110</v>
      </c>
      <c r="C30" s="116"/>
      <c r="D30" s="34">
        <v>2603050549.3831849</v>
      </c>
      <c r="E30" s="34">
        <v>2209876769.0000019</v>
      </c>
      <c r="F30" s="34">
        <v>393173780.383183</v>
      </c>
      <c r="G30" s="40"/>
      <c r="H30" s="34">
        <v>-30948095.442054562</v>
      </c>
      <c r="I30" s="34">
        <v>-26030278.686418477</v>
      </c>
      <c r="J30" s="34">
        <v>583201080.17899144</v>
      </c>
      <c r="K30" s="34">
        <v>26942726.055170555</v>
      </c>
      <c r="L30" s="34">
        <v>-101327731.01976985</v>
      </c>
      <c r="M30" s="34">
        <v>208392276.73082921</v>
      </c>
      <c r="N30" s="34">
        <v>-410906318.10827458</v>
      </c>
      <c r="O30" s="34">
        <v>-5769553.0242975606</v>
      </c>
      <c r="P30" s="34">
        <v>-10213513.764062846</v>
      </c>
      <c r="Q30" s="34">
        <v>42311401.903453685</v>
      </c>
      <c r="R30" s="34">
        <v>-51920217.112749033</v>
      </c>
      <c r="S30" s="34">
        <v>-15382066.526110927</v>
      </c>
      <c r="T30" s="34">
        <v>184824069.19848189</v>
      </c>
      <c r="U30" s="34">
        <v>-5.9306621551513672E-6</v>
      </c>
      <c r="V30" s="116"/>
      <c r="W30" s="3">
        <v>4751.1759970489347</v>
      </c>
      <c r="X30" s="3">
        <v>3929.5430433429683</v>
      </c>
      <c r="Y30" s="116"/>
      <c r="Z30" s="34">
        <v>547875</v>
      </c>
      <c r="AA30" s="34">
        <v>562375</v>
      </c>
      <c r="AB30" s="34">
        <v>-14500</v>
      </c>
      <c r="AC30" s="8">
        <v>-2.5783507446099134E-2</v>
      </c>
      <c r="AD30" s="116"/>
      <c r="AE30" s="3">
        <v>1219.1496762337849</v>
      </c>
      <c r="AF30" s="3">
        <v>1178.53601018976</v>
      </c>
      <c r="AG30" s="3">
        <v>40.613666044024967</v>
      </c>
      <c r="AH30" s="8">
        <v>3.4461115903862478E-2</v>
      </c>
      <c r="AI30" s="114"/>
      <c r="AJ30" s="3">
        <v>19638.51448712757</v>
      </c>
      <c r="AK30" s="3">
        <v>19453.567681707045</v>
      </c>
      <c r="AL30" s="116"/>
      <c r="AM30" s="3">
        <v>0</v>
      </c>
      <c r="AN30" s="3">
        <v>380.36463925316764</v>
      </c>
      <c r="AO30" s="116"/>
      <c r="AP30" s="3">
        <v>1022.0348093546492</v>
      </c>
      <c r="AQ30" s="3">
        <v>272.03468504112038</v>
      </c>
      <c r="AR30" s="116"/>
      <c r="AS30" s="3">
        <v>1385.9129288916188</v>
      </c>
      <c r="AT30" s="3">
        <v>1375.3821453656365</v>
      </c>
      <c r="AU30" s="116"/>
      <c r="AV30" s="3">
        <v>1283.6867099452857</v>
      </c>
      <c r="AW30" s="3">
        <v>1265.0446588130696</v>
      </c>
      <c r="AX30" s="116"/>
      <c r="AY30" s="3">
        <v>1948.5269173561323</v>
      </c>
      <c r="AZ30" s="3">
        <v>2025.7551206934879</v>
      </c>
      <c r="BA30" s="116"/>
      <c r="BB30" s="3">
        <v>404.22530450545958</v>
      </c>
      <c r="BC30" s="3">
        <v>376.14943587463881</v>
      </c>
      <c r="BD30" s="116"/>
      <c r="BE30" s="3">
        <v>224.37569618600253</v>
      </c>
      <c r="BF30" s="3">
        <v>561.7228450766836</v>
      </c>
      <c r="BG30" s="116"/>
      <c r="BH30" s="89">
        <v>0.14846072698290325</v>
      </c>
      <c r="BI30" s="90">
        <v>0.12721389523513407</v>
      </c>
      <c r="BJ30" s="114"/>
    </row>
    <row r="31" spans="2:62">
      <c r="B31" s="2" t="s">
        <v>111</v>
      </c>
      <c r="C31" s="116"/>
      <c r="D31" s="34">
        <v>-1387883396.8178833</v>
      </c>
      <c r="E31" s="34">
        <v>-3273353777.1722565</v>
      </c>
      <c r="F31" s="34">
        <v>1885470380.3543732</v>
      </c>
      <c r="G31" s="40"/>
      <c r="H31" s="34">
        <v>45841499.640443072</v>
      </c>
      <c r="I31" s="34">
        <v>491487441.99169958</v>
      </c>
      <c r="J31" s="34">
        <v>139512740.15663826</v>
      </c>
      <c r="K31" s="34">
        <v>5392539.9812026601</v>
      </c>
      <c r="L31" s="34">
        <v>130208644.94402629</v>
      </c>
      <c r="M31" s="34">
        <v>96519526.968376368</v>
      </c>
      <c r="N31" s="34">
        <v>-66020231.742438436</v>
      </c>
      <c r="O31" s="34">
        <v>279070201.97042763</v>
      </c>
      <c r="P31" s="34">
        <v>242013095.79631174</v>
      </c>
      <c r="Q31" s="34">
        <v>315579844.0614512</v>
      </c>
      <c r="R31" s="34">
        <v>116544263.82726315</v>
      </c>
      <c r="S31" s="34">
        <v>125769751.53428531</v>
      </c>
      <c r="T31" s="34">
        <v>-36448938.775313109</v>
      </c>
      <c r="U31" s="34">
        <v>-4.1723251342773438E-7</v>
      </c>
      <c r="V31" s="116"/>
      <c r="W31" s="3">
        <v>-7421.8363466196961</v>
      </c>
      <c r="X31" s="3">
        <v>-14631.148853155688</v>
      </c>
      <c r="Y31" s="116"/>
      <c r="Z31" s="34">
        <v>187000</v>
      </c>
      <c r="AA31" s="34">
        <v>223725</v>
      </c>
      <c r="AB31" s="34">
        <v>-36725</v>
      </c>
      <c r="AC31" s="8">
        <v>-0.16415241926472232</v>
      </c>
      <c r="AD31" s="116"/>
      <c r="AE31" s="3">
        <v>702.37207216812965</v>
      </c>
      <c r="AF31" s="3">
        <v>673.90655005074348</v>
      </c>
      <c r="AG31" s="3">
        <v>28.465522117386172</v>
      </c>
      <c r="AH31" s="8">
        <v>4.2239568847109124E-2</v>
      </c>
      <c r="AI31" s="114"/>
      <c r="AJ31" s="3">
        <v>15519.705019708183</v>
      </c>
      <c r="AK31" s="3">
        <v>16216.007933847355</v>
      </c>
      <c r="AL31" s="116"/>
      <c r="AM31" s="3">
        <v>0</v>
      </c>
      <c r="AN31" s="3">
        <v>516.1472030394458</v>
      </c>
      <c r="AO31" s="116"/>
      <c r="AP31" s="3">
        <v>699.16392789268809</v>
      </c>
      <c r="AQ31" s="3">
        <v>346.11456028606545</v>
      </c>
      <c r="AR31" s="116"/>
      <c r="AS31" s="3">
        <v>2167.210663090038</v>
      </c>
      <c r="AT31" s="3">
        <v>3659.5646843222703</v>
      </c>
      <c r="AU31" s="116"/>
      <c r="AV31" s="3">
        <v>2142.7882611559421</v>
      </c>
      <c r="AW31" s="3">
        <v>3436.9759392110846</v>
      </c>
      <c r="AX31" s="116"/>
      <c r="AY31" s="3">
        <v>2473.6303776146074</v>
      </c>
      <c r="AZ31" s="3">
        <v>4161.2231266063227</v>
      </c>
      <c r="BA31" s="116"/>
      <c r="BB31" s="3">
        <v>1151.6112543627682</v>
      </c>
      <c r="BC31" s="3">
        <v>1824.1767705888929</v>
      </c>
      <c r="BD31" s="116"/>
      <c r="BE31" s="3">
        <v>270.16729245897704</v>
      </c>
      <c r="BF31" s="3">
        <v>75.253181361045904</v>
      </c>
      <c r="BG31" s="116"/>
      <c r="BH31" s="89">
        <v>-0.40254203645117453</v>
      </c>
      <c r="BI31" s="90">
        <v>-0.82837244310764879</v>
      </c>
      <c r="BJ31" s="114"/>
    </row>
    <row r="32" spans="2:62">
      <c r="B32" s="2" t="s">
        <v>112</v>
      </c>
      <c r="C32" s="116"/>
      <c r="D32" s="34">
        <v>-111134566.48449945</v>
      </c>
      <c r="E32" s="34">
        <v>-85733154.126779974</v>
      </c>
      <c r="F32" s="34">
        <v>-25401412.357719481</v>
      </c>
      <c r="G32" s="40"/>
      <c r="H32" s="34">
        <v>1200645.1552792268</v>
      </c>
      <c r="I32" s="34">
        <v>-123792731.72012688</v>
      </c>
      <c r="J32" s="34">
        <v>305793951.76850986</v>
      </c>
      <c r="K32" s="34">
        <v>2046450.5511472758</v>
      </c>
      <c r="L32" s="34">
        <v>77536868.372476891</v>
      </c>
      <c r="M32" s="34">
        <v>9506491.0748155955</v>
      </c>
      <c r="N32" s="34">
        <v>-38648433.994957358</v>
      </c>
      <c r="O32" s="34">
        <v>-53746920.674955457</v>
      </c>
      <c r="P32" s="34">
        <v>-35440914.046997644</v>
      </c>
      <c r="Q32" s="34">
        <v>-96721244.37048313</v>
      </c>
      <c r="R32" s="34">
        <v>-45068725.213085182</v>
      </c>
      <c r="S32" s="34">
        <v>-15253232.814772455</v>
      </c>
      <c r="T32" s="34">
        <v>-12813616.444570325</v>
      </c>
      <c r="U32" s="34">
        <v>1.1734664440155029E-7</v>
      </c>
      <c r="V32" s="116"/>
      <c r="W32" s="3">
        <v>-1927.746166253243</v>
      </c>
      <c r="X32" s="3">
        <v>-3613.6208272615372</v>
      </c>
      <c r="Y32" s="116"/>
      <c r="Z32" s="34">
        <v>57650</v>
      </c>
      <c r="AA32" s="34">
        <v>23725</v>
      </c>
      <c r="AB32" s="34">
        <v>33925</v>
      </c>
      <c r="AC32" s="8">
        <v>1.4299262381454163</v>
      </c>
      <c r="AD32" s="116"/>
      <c r="AE32" s="3">
        <v>866.93786468600717</v>
      </c>
      <c r="AF32" s="3">
        <v>664.55372657221653</v>
      </c>
      <c r="AG32" s="3">
        <v>202.38413811379064</v>
      </c>
      <c r="AH32" s="8">
        <v>0.30454142384798999</v>
      </c>
      <c r="AI32" s="114"/>
      <c r="AJ32" s="3">
        <v>17004.124009415478</v>
      </c>
      <c r="AK32" s="3">
        <v>18349.082697576396</v>
      </c>
      <c r="AL32" s="116"/>
      <c r="AM32" s="3">
        <v>0</v>
      </c>
      <c r="AN32" s="3">
        <v>164.90010537407795</v>
      </c>
      <c r="AO32" s="116"/>
      <c r="AP32" s="3">
        <v>823.68717152787906</v>
      </c>
      <c r="AQ32" s="3">
        <v>153.28935721812434</v>
      </c>
      <c r="AR32" s="116"/>
      <c r="AS32" s="3">
        <v>1322.4401584455584</v>
      </c>
      <c r="AT32" s="3">
        <v>390.14318229715491</v>
      </c>
      <c r="AU32" s="116"/>
      <c r="AV32" s="3">
        <v>1155.5060492872994</v>
      </c>
      <c r="AW32" s="3">
        <v>540.74604847207581</v>
      </c>
      <c r="AX32" s="116"/>
      <c r="AY32" s="3">
        <v>2481.7302619836919</v>
      </c>
      <c r="AZ32" s="3">
        <v>803.99835616438372</v>
      </c>
      <c r="BA32" s="116"/>
      <c r="BB32" s="3">
        <v>641.52147880535335</v>
      </c>
      <c r="BC32" s="3">
        <v>376.93808219178084</v>
      </c>
      <c r="BD32" s="116"/>
      <c r="BE32" s="3">
        <v>222.50905184161971</v>
      </c>
      <c r="BF32" s="3">
        <v>0.24337197049525816</v>
      </c>
      <c r="BG32" s="116"/>
      <c r="BH32" s="89">
        <v>-8.4709243835584924E-2</v>
      </c>
      <c r="BI32" s="90">
        <v>-0.20747194330295698</v>
      </c>
      <c r="BJ32" s="114"/>
    </row>
    <row r="33" spans="2:62">
      <c r="B33" s="2" t="s">
        <v>113</v>
      </c>
      <c r="C33" s="116"/>
      <c r="D33" s="34">
        <v>-1500231676.0417762</v>
      </c>
      <c r="E33" s="34">
        <v>-4252037111.544982</v>
      </c>
      <c r="F33" s="34">
        <v>2751805435.5032058</v>
      </c>
      <c r="G33" s="40"/>
      <c r="H33" s="34">
        <v>59547415.583177924</v>
      </c>
      <c r="I33" s="34">
        <v>2374699965.1940184</v>
      </c>
      <c r="J33" s="34">
        <v>333623240.22840017</v>
      </c>
      <c r="K33" s="34">
        <v>4769535.5491071036</v>
      </c>
      <c r="L33" s="34">
        <v>7497931.5303036561</v>
      </c>
      <c r="M33" s="34">
        <v>11316472.535900963</v>
      </c>
      <c r="N33" s="34">
        <v>18930845.244919799</v>
      </c>
      <c r="O33" s="34">
        <v>-10766265.978057222</v>
      </c>
      <c r="P33" s="34">
        <v>-8820109.6267865561</v>
      </c>
      <c r="Q33" s="34">
        <v>-23525594.025056265</v>
      </c>
      <c r="R33" s="34">
        <v>-6739884.0908805784</v>
      </c>
      <c r="S33" s="34">
        <v>6849831.1458743727</v>
      </c>
      <c r="T33" s="34">
        <v>-15577947.787715783</v>
      </c>
      <c r="U33" s="34">
        <v>-2.9988586902618408E-7</v>
      </c>
      <c r="V33" s="116"/>
      <c r="W33" s="3">
        <v>-9654.000489329319</v>
      </c>
      <c r="X33" s="3">
        <v>-11697.488614979318</v>
      </c>
      <c r="Y33" s="116"/>
      <c r="Z33" s="34">
        <v>155400</v>
      </c>
      <c r="AA33" s="34">
        <v>363500</v>
      </c>
      <c r="AB33" s="34">
        <v>-208100</v>
      </c>
      <c r="AC33" s="8">
        <v>-0.57248968363136177</v>
      </c>
      <c r="AD33" s="116"/>
      <c r="AE33" s="3">
        <v>712.40588836416396</v>
      </c>
      <c r="AF33" s="3">
        <v>630.48668190682054</v>
      </c>
      <c r="AG33" s="3">
        <v>81.919206457343421</v>
      </c>
      <c r="AH33" s="8">
        <v>0.12993011400270979</v>
      </c>
      <c r="AI33" s="114"/>
      <c r="AJ33" s="3">
        <v>17942.208517511444</v>
      </c>
      <c r="AK33" s="3">
        <v>17990.457755158186</v>
      </c>
      <c r="AL33" s="116"/>
      <c r="AM33" s="3">
        <v>0</v>
      </c>
      <c r="AN33" s="3">
        <v>72.821573590096293</v>
      </c>
      <c r="AO33" s="116"/>
      <c r="AP33" s="3">
        <v>311.83322052814236</v>
      </c>
      <c r="AQ33" s="3">
        <v>433.65333149931223</v>
      </c>
      <c r="AR33" s="116"/>
      <c r="AS33" s="3">
        <v>1890.1326332156757</v>
      </c>
      <c r="AT33" s="3">
        <v>1820.8516423658866</v>
      </c>
      <c r="AU33" s="116"/>
      <c r="AV33" s="3">
        <v>1925.3784278179385</v>
      </c>
      <c r="AW33" s="3">
        <v>1868.6209656121048</v>
      </c>
      <c r="AX33" s="116"/>
      <c r="AY33" s="3">
        <v>4276.9191481132748</v>
      </c>
      <c r="AZ33" s="3">
        <v>4125.5317991746888</v>
      </c>
      <c r="BA33" s="116"/>
      <c r="BB33" s="3">
        <v>256.57091010419344</v>
      </c>
      <c r="BC33" s="3">
        <v>300.64961760660253</v>
      </c>
      <c r="BD33" s="116"/>
      <c r="BE33" s="3">
        <v>170.8349177794658</v>
      </c>
      <c r="BF33" s="3">
        <v>70.59072352132047</v>
      </c>
      <c r="BG33" s="116"/>
      <c r="BH33" s="89">
        <v>-0.5162343706922804</v>
      </c>
      <c r="BI33" s="90">
        <v>-0.70794116977558186</v>
      </c>
      <c r="BJ33" s="114"/>
    </row>
    <row r="34" spans="2:62">
      <c r="B34" s="2" t="s">
        <v>114</v>
      </c>
      <c r="C34" s="116"/>
      <c r="D34" s="34">
        <v>-530844787</v>
      </c>
      <c r="E34" s="34">
        <v>-787956466</v>
      </c>
      <c r="F34" s="34">
        <v>257111679</v>
      </c>
      <c r="G34" s="40"/>
      <c r="H34" s="34"/>
      <c r="I34" s="34"/>
      <c r="J34" s="34"/>
      <c r="K34" s="34"/>
      <c r="L34" s="34"/>
      <c r="M34" s="34"/>
      <c r="N34" s="34"/>
      <c r="O34" s="34"/>
      <c r="P34" s="34"/>
      <c r="Q34" s="34"/>
      <c r="R34" s="34"/>
      <c r="S34" s="34"/>
      <c r="T34" s="34"/>
      <c r="U34" s="34">
        <v>257111679</v>
      </c>
      <c r="V34" s="116"/>
      <c r="W34" s="3">
        <v>-4096.6567911714774</v>
      </c>
      <c r="X34" s="3">
        <v>-5080.3124822695036</v>
      </c>
      <c r="Y34" s="116"/>
      <c r="Z34" s="34">
        <v>129580</v>
      </c>
      <c r="AA34" s="34">
        <v>155100</v>
      </c>
      <c r="AB34" s="34">
        <v>-25520</v>
      </c>
      <c r="AC34" s="8">
        <v>-0.16453900709219857</v>
      </c>
      <c r="AD34" s="116"/>
      <c r="AE34" s="3">
        <v>653.32792975943607</v>
      </c>
      <c r="AF34" s="3">
        <v>616.8203815026103</v>
      </c>
      <c r="AG34" s="3">
        <v>36.507548256825771</v>
      </c>
      <c r="AH34" s="8">
        <v>5.9186676302574924E-2</v>
      </c>
      <c r="AI34" s="114"/>
      <c r="AJ34" s="3">
        <v>14789.124772341411</v>
      </c>
      <c r="AK34" s="3">
        <v>14789.12477111541</v>
      </c>
      <c r="AL34" s="116"/>
      <c r="AM34" s="3">
        <v>0</v>
      </c>
      <c r="AN34" s="3">
        <v>1.2959381044487428E-3</v>
      </c>
      <c r="AO34" s="116"/>
      <c r="AP34" s="3">
        <v>5000.001643772187</v>
      </c>
      <c r="AQ34" s="3">
        <v>6.6344294003868459E-3</v>
      </c>
      <c r="AR34" s="116"/>
      <c r="AS34" s="3">
        <v>497.0894196635283</v>
      </c>
      <c r="AT34" s="3">
        <v>497.0894390715668</v>
      </c>
      <c r="AU34" s="116"/>
      <c r="AV34" s="3">
        <v>379.93414878839326</v>
      </c>
      <c r="AW34" s="3">
        <v>379.93413926499034</v>
      </c>
      <c r="AX34" s="116"/>
      <c r="AY34" s="3">
        <v>285.45848124710602</v>
      </c>
      <c r="AZ34" s="3">
        <v>285.45849774339143</v>
      </c>
      <c r="BA34" s="116"/>
      <c r="BB34" s="3">
        <v>86.539527704892734</v>
      </c>
      <c r="BC34" s="3">
        <v>86.539503546099297</v>
      </c>
      <c r="BD34" s="116"/>
      <c r="BE34" s="3">
        <v>0</v>
      </c>
      <c r="BF34" s="3">
        <v>4999.9937137330753</v>
      </c>
      <c r="BG34" s="116"/>
      <c r="BH34" s="89">
        <v>-0.23887211610329312</v>
      </c>
      <c r="BI34" s="90">
        <v>-0.31425239929807769</v>
      </c>
      <c r="BJ34" s="114"/>
    </row>
    <row r="35" spans="2:62">
      <c r="B35" s="2" t="s">
        <v>115</v>
      </c>
      <c r="C35" s="116"/>
      <c r="D35" s="34">
        <v>484192210.96767867</v>
      </c>
      <c r="E35" s="34">
        <v>-219627079.74506223</v>
      </c>
      <c r="F35" s="34">
        <v>703819290.7127409</v>
      </c>
      <c r="G35" s="40"/>
      <c r="H35" s="34"/>
      <c r="I35" s="34"/>
      <c r="J35" s="34"/>
      <c r="K35" s="34"/>
      <c r="L35" s="34"/>
      <c r="M35" s="34"/>
      <c r="N35" s="34"/>
      <c r="O35" s="34"/>
      <c r="P35" s="34"/>
      <c r="Q35" s="34"/>
      <c r="R35" s="34"/>
      <c r="S35" s="34"/>
      <c r="T35" s="34"/>
      <c r="U35" s="34">
        <v>703819290.7127409</v>
      </c>
      <c r="V35" s="116"/>
      <c r="W35" s="3">
        <v>703.90279961806436</v>
      </c>
      <c r="X35" s="3">
        <v>-395.62182018550544</v>
      </c>
      <c r="Y35" s="116"/>
      <c r="Z35" s="34">
        <v>687868</v>
      </c>
      <c r="AA35" s="34">
        <v>555144</v>
      </c>
      <c r="AB35" s="34">
        <v>132724</v>
      </c>
      <c r="AC35" s="8">
        <v>0.23908031069416225</v>
      </c>
      <c r="AD35" s="116"/>
      <c r="AE35" s="3">
        <v>373.97505780266931</v>
      </c>
      <c r="AF35" s="3">
        <v>356.90057684526522</v>
      </c>
      <c r="AG35" s="3">
        <v>17.074480957404091</v>
      </c>
      <c r="AH35" s="8">
        <v>4.7841001290414721E-2</v>
      </c>
      <c r="AI35" s="114"/>
      <c r="AJ35" s="3">
        <v>8570.4016025157725</v>
      </c>
      <c r="AK35" s="3">
        <v>8754.7314192353715</v>
      </c>
      <c r="AL35" s="116"/>
      <c r="AM35" s="3">
        <v>0</v>
      </c>
      <c r="AN35" s="3">
        <v>0</v>
      </c>
      <c r="AO35" s="116"/>
      <c r="AP35" s="3">
        <v>5.8698628294189969E-5</v>
      </c>
      <c r="AQ35" s="3">
        <v>5.7282434827720372E-4</v>
      </c>
      <c r="AR35" s="116"/>
      <c r="AS35" s="3">
        <v>118.76197706743359</v>
      </c>
      <c r="AT35" s="3">
        <v>212.30694378395518</v>
      </c>
      <c r="AU35" s="116"/>
      <c r="AV35" s="3">
        <v>124.37265193112977</v>
      </c>
      <c r="AW35" s="3">
        <v>228.02484400443848</v>
      </c>
      <c r="AX35" s="116"/>
      <c r="AY35" s="3">
        <v>231.79681470217352</v>
      </c>
      <c r="AZ35" s="3">
        <v>430.66056374562277</v>
      </c>
      <c r="BA35" s="116"/>
      <c r="BB35" s="3">
        <v>12.477023438162028</v>
      </c>
      <c r="BC35" s="3">
        <v>22.068414681596128</v>
      </c>
      <c r="BD35" s="116"/>
      <c r="BE35" s="3">
        <v>1.2627884753262786E-5</v>
      </c>
      <c r="BF35" s="3">
        <v>1.801334428544666E-5</v>
      </c>
      <c r="BG35" s="116"/>
      <c r="BH35" s="89">
        <v>7.1702971639847304E-2</v>
      </c>
      <c r="BI35" s="90">
        <v>-4.2294108855775898E-2</v>
      </c>
      <c r="BJ35" s="114"/>
    </row>
    <row r="36" spans="2:62">
      <c r="B36" s="2" t="s">
        <v>116</v>
      </c>
      <c r="C36" s="116"/>
      <c r="D36" s="34"/>
      <c r="E36" s="34">
        <v>-220933324.99999991</v>
      </c>
      <c r="F36" s="34">
        <v>220933324.99999991</v>
      </c>
      <c r="G36" s="40"/>
      <c r="H36" s="34"/>
      <c r="I36" s="34"/>
      <c r="J36" s="34"/>
      <c r="K36" s="34"/>
      <c r="L36" s="34"/>
      <c r="M36" s="34"/>
      <c r="N36" s="34"/>
      <c r="O36" s="34"/>
      <c r="P36" s="34"/>
      <c r="Q36" s="34"/>
      <c r="R36" s="34"/>
      <c r="S36" s="34"/>
      <c r="T36" s="34"/>
      <c r="U36" s="34">
        <v>220933324.99999991</v>
      </c>
      <c r="V36" s="116"/>
      <c r="W36" s="3"/>
      <c r="X36" s="3"/>
      <c r="Y36" s="116"/>
      <c r="Z36" s="34"/>
      <c r="AA36" s="34">
        <v>0</v>
      </c>
      <c r="AB36" s="34">
        <v>0</v>
      </c>
      <c r="AC36" s="8"/>
      <c r="AD36" s="116"/>
      <c r="AE36" s="3"/>
      <c r="AF36" s="3"/>
      <c r="AG36" s="3"/>
      <c r="AH36" s="8"/>
      <c r="AI36" s="114"/>
      <c r="AJ36" s="3"/>
      <c r="AK36" s="3"/>
      <c r="AL36" s="116"/>
      <c r="AM36" s="3"/>
      <c r="AN36" s="3"/>
      <c r="AO36" s="116"/>
      <c r="AP36" s="3"/>
      <c r="AQ36" s="3"/>
      <c r="AR36" s="116"/>
      <c r="AS36" s="3"/>
      <c r="AT36" s="3"/>
      <c r="AU36" s="116"/>
      <c r="AV36" s="3"/>
      <c r="AW36" s="3"/>
      <c r="AX36" s="116"/>
      <c r="AY36" s="3"/>
      <c r="AZ36" s="3"/>
      <c r="BA36" s="116"/>
      <c r="BB36" s="3"/>
      <c r="BC36" s="3"/>
      <c r="BD36" s="116"/>
      <c r="BE36" s="3"/>
      <c r="BF36" s="3"/>
      <c r="BG36" s="116"/>
      <c r="BH36" s="89"/>
      <c r="BI36" s="90">
        <v>1</v>
      </c>
      <c r="BJ36" s="114"/>
    </row>
    <row r="37" spans="2:62">
      <c r="B37" s="2" t="s">
        <v>117</v>
      </c>
      <c r="C37" s="116"/>
      <c r="D37" s="34"/>
      <c r="E37" s="34">
        <v>-5085313</v>
      </c>
      <c r="F37" s="34">
        <v>5085313</v>
      </c>
      <c r="G37" s="40"/>
      <c r="H37" s="34"/>
      <c r="I37" s="34"/>
      <c r="J37" s="34"/>
      <c r="K37" s="34"/>
      <c r="L37" s="34"/>
      <c r="M37" s="34"/>
      <c r="N37" s="34"/>
      <c r="O37" s="34"/>
      <c r="P37" s="34"/>
      <c r="Q37" s="34"/>
      <c r="R37" s="34"/>
      <c r="S37" s="34"/>
      <c r="T37" s="34"/>
      <c r="U37" s="34">
        <v>5085313</v>
      </c>
      <c r="V37" s="116"/>
      <c r="W37" s="3"/>
      <c r="X37" s="3"/>
      <c r="Y37" s="116"/>
      <c r="Z37" s="34"/>
      <c r="AA37" s="34">
        <v>0</v>
      </c>
      <c r="AB37" s="34">
        <v>0</v>
      </c>
      <c r="AC37" s="8"/>
      <c r="AD37" s="116"/>
      <c r="AE37" s="3"/>
      <c r="AF37" s="3"/>
      <c r="AG37" s="3"/>
      <c r="AH37" s="8"/>
      <c r="AI37" s="114"/>
      <c r="AJ37" s="3"/>
      <c r="AK37" s="3"/>
      <c r="AL37" s="116"/>
      <c r="AM37" s="3"/>
      <c r="AN37" s="3"/>
      <c r="AO37" s="116"/>
      <c r="AP37" s="3"/>
      <c r="AQ37" s="3"/>
      <c r="AR37" s="116"/>
      <c r="AS37" s="3"/>
      <c r="AT37" s="3"/>
      <c r="AU37" s="116"/>
      <c r="AV37" s="3"/>
      <c r="AW37" s="3"/>
      <c r="AX37" s="116"/>
      <c r="AY37" s="3"/>
      <c r="AZ37" s="3"/>
      <c r="BA37" s="116"/>
      <c r="BB37" s="3"/>
      <c r="BC37" s="3"/>
      <c r="BD37" s="116"/>
      <c r="BE37" s="3"/>
      <c r="BF37" s="3"/>
      <c r="BG37" s="116"/>
      <c r="BH37" s="89"/>
      <c r="BI37" s="90">
        <v>1</v>
      </c>
      <c r="BJ37" s="114"/>
    </row>
    <row r="38" spans="2:62">
      <c r="B38" s="2" t="s">
        <v>119</v>
      </c>
      <c r="C38" s="116"/>
      <c r="D38" s="34"/>
      <c r="E38" s="34">
        <v>221481</v>
      </c>
      <c r="F38" s="34">
        <v>-221481</v>
      </c>
      <c r="G38" s="40"/>
      <c r="H38" s="34"/>
      <c r="I38" s="34"/>
      <c r="J38" s="34"/>
      <c r="K38" s="34"/>
      <c r="L38" s="34"/>
      <c r="M38" s="34"/>
      <c r="N38" s="34"/>
      <c r="O38" s="34"/>
      <c r="P38" s="34"/>
      <c r="Q38" s="34"/>
      <c r="R38" s="34"/>
      <c r="S38" s="34"/>
      <c r="T38" s="34"/>
      <c r="U38" s="34">
        <v>-221481</v>
      </c>
      <c r="V38" s="116"/>
      <c r="W38" s="3"/>
      <c r="X38" s="3"/>
      <c r="Y38" s="116"/>
      <c r="Z38" s="34"/>
      <c r="AA38" s="34">
        <v>0</v>
      </c>
      <c r="AB38" s="34">
        <v>0</v>
      </c>
      <c r="AC38" s="8"/>
      <c r="AD38" s="116"/>
      <c r="AE38" s="3"/>
      <c r="AF38" s="3"/>
      <c r="AG38" s="3"/>
      <c r="AH38" s="8"/>
      <c r="AI38" s="114"/>
      <c r="AJ38" s="3"/>
      <c r="AK38" s="3"/>
      <c r="AL38" s="116"/>
      <c r="AM38" s="3"/>
      <c r="AN38" s="3"/>
      <c r="AO38" s="116"/>
      <c r="AP38" s="3"/>
      <c r="AQ38" s="3"/>
      <c r="AR38" s="116"/>
      <c r="AS38" s="3"/>
      <c r="AT38" s="3"/>
      <c r="AU38" s="116"/>
      <c r="AV38" s="3"/>
      <c r="AW38" s="3"/>
      <c r="AX38" s="116"/>
      <c r="AY38" s="3"/>
      <c r="AZ38" s="3"/>
      <c r="BA38" s="116"/>
      <c r="BB38" s="3"/>
      <c r="BC38" s="3"/>
      <c r="BD38" s="116"/>
      <c r="BE38" s="3"/>
      <c r="BF38" s="3"/>
      <c r="BG38" s="116"/>
      <c r="BH38" s="89"/>
      <c r="BI38" s="90">
        <v>1</v>
      </c>
      <c r="BJ38" s="114"/>
    </row>
    <row r="39" spans="2:62">
      <c r="B39" s="2" t="s">
        <v>31</v>
      </c>
      <c r="C39" s="116"/>
      <c r="D39" s="34">
        <v>-1690147964</v>
      </c>
      <c r="E39" s="34">
        <v>-1839312552.4349999</v>
      </c>
      <c r="F39" s="34">
        <v>149164588.43499994</v>
      </c>
      <c r="G39" s="40"/>
      <c r="H39" s="34"/>
      <c r="I39" s="34"/>
      <c r="J39" s="34"/>
      <c r="K39" s="34"/>
      <c r="L39" s="34"/>
      <c r="M39" s="34"/>
      <c r="N39" s="34"/>
      <c r="O39" s="34"/>
      <c r="P39" s="34"/>
      <c r="Q39" s="34"/>
      <c r="R39" s="34"/>
      <c r="S39" s="34"/>
      <c r="T39" s="34"/>
      <c r="U39" s="34">
        <v>149164588.43499994</v>
      </c>
      <c r="V39" s="116"/>
      <c r="W39" s="41"/>
      <c r="X39" s="41">
        <v>-1707811.0978969359</v>
      </c>
      <c r="Y39" s="116"/>
      <c r="Z39" s="43">
        <v>0</v>
      </c>
      <c r="AA39" s="43">
        <v>1077</v>
      </c>
      <c r="AB39" s="43">
        <v>-1077</v>
      </c>
      <c r="AC39" s="42">
        <v>-1</v>
      </c>
      <c r="AD39" s="116"/>
      <c r="AE39" s="41"/>
      <c r="AF39" s="41">
        <v>6667.085203777985</v>
      </c>
      <c r="AG39" s="41">
        <v>-6667.085203777985</v>
      </c>
      <c r="AH39" s="42">
        <v>-1</v>
      </c>
      <c r="AI39" s="114"/>
      <c r="AJ39" s="3"/>
      <c r="AK39" s="3">
        <v>15296.842154131848</v>
      </c>
      <c r="AL39" s="116"/>
      <c r="AM39" s="3"/>
      <c r="AN39" s="3">
        <v>0</v>
      </c>
      <c r="AO39" s="116"/>
      <c r="AP39" s="3"/>
      <c r="AQ39" s="3">
        <v>0</v>
      </c>
      <c r="AR39" s="116"/>
      <c r="AS39" s="3"/>
      <c r="AT39" s="3">
        <v>0</v>
      </c>
      <c r="AU39" s="116"/>
      <c r="AV39" s="3"/>
      <c r="AW39" s="3">
        <v>0</v>
      </c>
      <c r="AX39" s="116"/>
      <c r="AY39" s="3"/>
      <c r="AZ39" s="3">
        <v>0</v>
      </c>
      <c r="BA39" s="116"/>
      <c r="BB39" s="3"/>
      <c r="BC39" s="3">
        <v>0</v>
      </c>
      <c r="BD39" s="116"/>
      <c r="BE39" s="3"/>
      <c r="BF39" s="3">
        <v>0</v>
      </c>
      <c r="BG39" s="116"/>
      <c r="BH39" s="89"/>
      <c r="BI39" s="90">
        <v>-9.7735135175461245</v>
      </c>
      <c r="BJ39" s="114"/>
    </row>
    <row r="40" spans="2:62" ht="15.75" thickBot="1">
      <c r="B40" s="2" t="s">
        <v>5</v>
      </c>
      <c r="C40" s="116"/>
      <c r="D40" s="34">
        <v>12129058353.940531</v>
      </c>
      <c r="E40" s="34">
        <v>2878088827.9999809</v>
      </c>
      <c r="F40" s="34">
        <v>9250969525.9405499</v>
      </c>
      <c r="G40" s="40"/>
      <c r="H40" s="34">
        <v>-83337394.396186709</v>
      </c>
      <c r="I40" s="34">
        <v>3236495414.7905507</v>
      </c>
      <c r="J40" s="34">
        <v>2271687878.4713836</v>
      </c>
      <c r="K40" s="34">
        <v>255183437.90660098</v>
      </c>
      <c r="L40" s="34">
        <v>1004653318.8259249</v>
      </c>
      <c r="M40" s="34">
        <v>511012719.60803419</v>
      </c>
      <c r="N40" s="34">
        <v>1403058913.2779536</v>
      </c>
      <c r="O40" s="34">
        <v>-154549514.70856869</v>
      </c>
      <c r="P40" s="34">
        <v>-314109166.16683</v>
      </c>
      <c r="Q40" s="34">
        <v>459117254.38494271</v>
      </c>
      <c r="R40" s="34">
        <v>-24601161.289869219</v>
      </c>
      <c r="S40" s="34">
        <v>45284032.689546131</v>
      </c>
      <c r="T40" s="34">
        <v>-694818922.60065746</v>
      </c>
      <c r="U40" s="34">
        <v>1335892715.1477292</v>
      </c>
      <c r="V40" s="116"/>
      <c r="W40" s="3">
        <v>1874.2934214680497</v>
      </c>
      <c r="X40" s="3">
        <v>446.53059353844247</v>
      </c>
      <c r="Y40" s="116"/>
      <c r="Z40" s="3">
        <v>6471269.7675908133</v>
      </c>
      <c r="AA40" s="3">
        <v>6445446</v>
      </c>
      <c r="AB40" s="3">
        <v>25823.767590813339</v>
      </c>
      <c r="AC40" s="8">
        <v>4.0065136828100548E-3</v>
      </c>
      <c r="AD40" s="116"/>
      <c r="AE40" s="3">
        <v>1014.2664083729538</v>
      </c>
      <c r="AF40" s="3">
        <v>995.54172041042125</v>
      </c>
      <c r="AG40" s="3">
        <v>18.724687962532585</v>
      </c>
      <c r="AH40" s="8">
        <v>1.88085417001039E-2</v>
      </c>
      <c r="AI40" s="114"/>
      <c r="AJ40" s="3">
        <v>17445.206271643052</v>
      </c>
      <c r="AK40" s="3">
        <v>17768.350927926476</v>
      </c>
      <c r="AL40" s="116"/>
      <c r="AM40" s="3">
        <v>0</v>
      </c>
      <c r="AN40" s="3">
        <v>83.676285240773097</v>
      </c>
      <c r="AO40" s="116"/>
      <c r="AP40" s="3">
        <v>492.22652845498749</v>
      </c>
      <c r="AQ40" s="3">
        <v>609.67595493003898</v>
      </c>
      <c r="AR40" s="116"/>
      <c r="AS40" s="3">
        <v>915.11258249705122</v>
      </c>
      <c r="AT40" s="3">
        <v>964.51047763025247</v>
      </c>
      <c r="AU40" s="116"/>
      <c r="AV40" s="3">
        <v>1210.4917573084856</v>
      </c>
      <c r="AW40" s="3">
        <v>1226.9959065672097</v>
      </c>
      <c r="AX40" s="116"/>
      <c r="AY40" s="3">
        <v>2815.4863032261442</v>
      </c>
      <c r="AZ40" s="3">
        <v>2992.6228323067166</v>
      </c>
      <c r="BA40" s="116"/>
      <c r="BB40" s="3">
        <v>342.85818443831675</v>
      </c>
      <c r="BC40" s="3">
        <v>363.34183856322744</v>
      </c>
      <c r="BD40" s="116"/>
      <c r="BE40" s="3">
        <v>159.53472159557725</v>
      </c>
      <c r="BF40" s="3">
        <v>176.63879086102023</v>
      </c>
      <c r="BG40" s="116"/>
      <c r="BH40" s="91">
        <v>7.0396755822282553E-2</v>
      </c>
      <c r="BI40" s="92">
        <v>1.7113491178448632E-2</v>
      </c>
      <c r="BJ40" s="114"/>
    </row>
    <row r="41" spans="2:62" ht="15.75" thickTop="1"/>
    <row r="42" spans="2:62" ht="15.75" thickTop="1"/>
    <row r="46" spans="2:62" ht="15.75" thickBot="1"/>
    <row r="47" spans="2:62" ht="15.75" thickTop="1"/>
  </sheetData>
  <mergeCells count="1">
    <mergeCell ref="B25:B26"/>
  </mergeCells>
  <conditionalFormatting pivot="1" sqref="H29:U40 F29:F40">
    <cfRule type="dataBar" priority="1">
      <dataBar>
        <cfvo type="min"/>
        <cfvo type="max"/>
        <color rgb="FF63C384"/>
      </dataBar>
      <extLst>
        <ext xmlns:x14="http://schemas.microsoft.com/office/spreadsheetml/2009/9/main" uri="{B025F937-C7B1-47D3-B67F-A62EFF666E3E}">
          <x14:id>{03F48B37-1708-4EF5-BD25-AE5C03896140}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3F48B37-1708-4EF5-BD25-AE5C03896140}">
            <x14:dataBar minLength="0" maxLength="100" border="1" negativeBarBorderColorSameAsPositive="0">
              <x14:cfvo type="autoMin"/>
              <x14:cfvo type="autoMax"/>
              <x14:borderColor rgb="FF63C384"/>
              <x14:negativeFillColor rgb="FFFF0000"/>
              <x14:negativeBorderColor rgb="FFFF0000"/>
              <x14:axisColor rgb="FF000000"/>
            </x14:dataBar>
          </x14:cfRule>
          <xm:sqref>H29:U40 F29:F40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0D80-E2A5-475D-B7B9-9AF27ABF9507}">
  <sheetPr codeName="Sheet6"/>
  <dimension ref="A3:Z235"/>
  <sheetViews>
    <sheetView showGridLines="0" zoomScale="85" zoomScaleNormal="85" workbookViewId="0">
      <pane xSplit="6" ySplit="3" topLeftCell="G4" activePane="bottomRight" state="frozen"/>
      <selection pane="topRight" activeCell="G1" sqref="G1"/>
      <selection pane="bottomLeft" activeCell="A4" sqref="A4"/>
      <selection pane="bottomRight" activeCell="G10" activeCellId="1" sqref="G8 G10"/>
    </sheetView>
  </sheetViews>
  <sheetFormatPr defaultRowHeight="15"/>
  <cols>
    <col min="1" max="2" width="4.28515625" customWidth="1"/>
    <col min="3" max="3" width="7" customWidth="1"/>
    <col min="4" max="4" width="12" customWidth="1"/>
    <col min="5" max="5" width="46.28515625" bestFit="1" customWidth="1"/>
    <col min="6" max="6" width="1.140625" bestFit="1" customWidth="1"/>
    <col min="7" max="10" width="13" customWidth="1"/>
    <col min="11" max="11" width="2.42578125" bestFit="1" customWidth="1"/>
    <col min="12" max="14" width="16.5703125" customWidth="1"/>
    <col min="15" max="15" width="2.42578125" bestFit="1" customWidth="1"/>
    <col min="16" max="19" width="15.5703125" customWidth="1"/>
    <col min="20" max="20" width="2.42578125" bestFit="1" customWidth="1"/>
    <col min="21" max="23" width="18.28515625" customWidth="1"/>
    <col min="24" max="24" width="2.42578125" bestFit="1" customWidth="1"/>
    <col min="25" max="25" width="14" customWidth="1"/>
    <col min="26" max="26" width="16.7109375" customWidth="1"/>
  </cols>
  <sheetData>
    <row r="3" spans="1:26" ht="25.5" customHeight="1">
      <c r="A3" s="48" t="s">
        <v>190</v>
      </c>
      <c r="B3" s="48" t="s">
        <v>191</v>
      </c>
      <c r="C3" s="48" t="s">
        <v>192</v>
      </c>
      <c r="D3" s="48" t="s">
        <v>22</v>
      </c>
      <c r="E3" s="48" t="s">
        <v>193</v>
      </c>
      <c r="F3" s="81" t="s">
        <v>89</v>
      </c>
      <c r="G3" s="50" t="s">
        <v>100</v>
      </c>
      <c r="H3" s="50" t="s">
        <v>101</v>
      </c>
      <c r="I3" s="50" t="s">
        <v>102</v>
      </c>
      <c r="J3" s="50" t="s">
        <v>103</v>
      </c>
      <c r="K3" s="82" t="s">
        <v>93</v>
      </c>
      <c r="L3" s="50" t="s">
        <v>90</v>
      </c>
      <c r="M3" s="50" t="s">
        <v>91</v>
      </c>
      <c r="N3" s="50" t="s">
        <v>92</v>
      </c>
      <c r="O3" s="82" t="s">
        <v>99</v>
      </c>
      <c r="P3" s="50" t="s">
        <v>105</v>
      </c>
      <c r="Q3" s="50" t="s">
        <v>106</v>
      </c>
      <c r="R3" s="50" t="s">
        <v>107</v>
      </c>
      <c r="S3" s="50" t="s">
        <v>108</v>
      </c>
      <c r="T3" s="24" t="s">
        <v>161</v>
      </c>
      <c r="U3" s="50" t="s">
        <v>142</v>
      </c>
      <c r="V3" s="50" t="s">
        <v>143</v>
      </c>
      <c r="W3" s="50" t="s">
        <v>144</v>
      </c>
      <c r="X3" s="24" t="s">
        <v>104</v>
      </c>
      <c r="Y3" s="50" t="s">
        <v>163</v>
      </c>
      <c r="Z3" s="50" t="s">
        <v>164</v>
      </c>
    </row>
    <row r="4" spans="1:26">
      <c r="A4" t="s">
        <v>194</v>
      </c>
      <c r="F4" s="115"/>
      <c r="G4" s="3">
        <v>2107000</v>
      </c>
      <c r="H4" s="3">
        <v>2813000</v>
      </c>
      <c r="I4" s="3">
        <v>-706000</v>
      </c>
      <c r="J4" s="8">
        <v>-0.25097760398151442</v>
      </c>
      <c r="K4" s="116"/>
      <c r="L4" s="3">
        <v>58382091119.375</v>
      </c>
      <c r="M4" s="3">
        <v>78189602521.52948</v>
      </c>
      <c r="N4" s="3">
        <v>-19807511402.15448</v>
      </c>
      <c r="O4" s="116"/>
      <c r="P4" s="3">
        <v>1055.5583135061263</v>
      </c>
      <c r="Q4" s="3">
        <v>1060.5376673228468</v>
      </c>
      <c r="R4" s="3">
        <v>-4.9793538167205043</v>
      </c>
      <c r="S4" s="8">
        <v>-4.6951220783039843E-3</v>
      </c>
      <c r="T4" s="116"/>
      <c r="U4" s="3">
        <v>5396287972.1289005</v>
      </c>
      <c r="V4" s="3">
        <v>5782034576.9660358</v>
      </c>
      <c r="W4" s="3">
        <v>-385746604.83713531</v>
      </c>
      <c r="X4" s="116"/>
      <c r="Y4" s="3">
        <v>18945.550707758317</v>
      </c>
      <c r="Z4" s="3">
        <v>19134.057867888321</v>
      </c>
    </row>
    <row r="5" spans="1:26">
      <c r="B5" t="s">
        <v>195</v>
      </c>
      <c r="F5" s="115"/>
      <c r="G5" s="3">
        <v>2107000</v>
      </c>
      <c r="H5" s="3">
        <v>2813000</v>
      </c>
      <c r="I5" s="3">
        <v>-706000</v>
      </c>
      <c r="J5" s="8">
        <v>-0.25097760398151442</v>
      </c>
      <c r="K5" s="116"/>
      <c r="L5" s="3">
        <v>58382091119.375</v>
      </c>
      <c r="M5" s="3">
        <v>78189602521.529465</v>
      </c>
      <c r="N5" s="3">
        <v>-19807511402.154465</v>
      </c>
      <c r="O5" s="116"/>
      <c r="P5" s="3">
        <v>1055.5583135061261</v>
      </c>
      <c r="Q5" s="3">
        <v>1060.5376673228475</v>
      </c>
      <c r="R5" s="3">
        <v>-4.9793538167214138</v>
      </c>
      <c r="S5" s="8">
        <v>-4.6951220783048395E-3</v>
      </c>
      <c r="T5" s="116"/>
      <c r="U5" s="3">
        <v>5396287972.1289005</v>
      </c>
      <c r="V5" s="3">
        <v>5782034576.9660263</v>
      </c>
      <c r="W5" s="3">
        <v>-385746604.83712578</v>
      </c>
      <c r="X5" s="116"/>
      <c r="Y5" s="3">
        <v>18945.550707758313</v>
      </c>
      <c r="Z5" s="3">
        <v>19134.057867888368</v>
      </c>
    </row>
    <row r="6" spans="1:26">
      <c r="C6" s="6" t="s">
        <v>109</v>
      </c>
      <c r="D6" s="6"/>
      <c r="E6" s="6"/>
      <c r="F6" s="121"/>
      <c r="G6" s="9">
        <v>2002000</v>
      </c>
      <c r="H6" s="9">
        <v>2684000</v>
      </c>
      <c r="I6" s="9">
        <v>-682000</v>
      </c>
      <c r="J6" s="11">
        <v>-0.25409836065573771</v>
      </c>
      <c r="K6" s="122"/>
      <c r="L6" s="9">
        <v>55800666119.375</v>
      </c>
      <c r="M6" s="9">
        <v>75762793261.553085</v>
      </c>
      <c r="N6" s="9">
        <v>-19962127142.178085</v>
      </c>
      <c r="O6" s="122"/>
      <c r="P6" s="9">
        <v>1061.7988843943097</v>
      </c>
      <c r="Q6" s="9">
        <v>1077.0113325233888</v>
      </c>
      <c r="R6" s="9">
        <v>-15.212448129079121</v>
      </c>
      <c r="S6" s="11">
        <v>-1.4124687150168647E-2</v>
      </c>
      <c r="T6" s="122"/>
      <c r="U6" s="9">
        <v>5110602564.7882214</v>
      </c>
      <c r="V6" s="9">
        <v>6099696478.6819544</v>
      </c>
      <c r="W6" s="9">
        <v>-989093913.89373302</v>
      </c>
      <c r="X6" s="122"/>
      <c r="Y6" s="9">
        <v>19167.41040070272</v>
      </c>
      <c r="Z6" s="9">
        <v>19376.727440517141</v>
      </c>
    </row>
    <row r="7" spans="1:26">
      <c r="D7" t="s">
        <v>48</v>
      </c>
      <c r="F7" s="115"/>
      <c r="G7" s="3">
        <v>880000</v>
      </c>
      <c r="H7" s="3">
        <v>572000</v>
      </c>
      <c r="I7" s="3">
        <v>308000</v>
      </c>
      <c r="J7" s="8">
        <v>0.53846153846153844</v>
      </c>
      <c r="K7" s="116"/>
      <c r="L7" s="3">
        <v>27320023500.000004</v>
      </c>
      <c r="M7" s="3">
        <v>15365953597.010828</v>
      </c>
      <c r="N7" s="3">
        <v>11954069902.989176</v>
      </c>
      <c r="O7" s="116"/>
      <c r="P7" s="3">
        <v>1182.6850000000002</v>
      </c>
      <c r="Q7" s="3">
        <v>1024.3150954846358</v>
      </c>
      <c r="R7" s="3">
        <v>158.3699045153644</v>
      </c>
      <c r="S7" s="8">
        <v>0.15461053460354854</v>
      </c>
      <c r="T7" s="116"/>
      <c r="U7" s="3">
        <v>5214650463.2532005</v>
      </c>
      <c r="V7" s="3">
        <v>800732497.14415526</v>
      </c>
      <c r="W7" s="3">
        <v>4413917966.109045</v>
      </c>
      <c r="X7" s="116"/>
      <c r="Y7" s="3">
        <v>18190.092522324077</v>
      </c>
      <c r="Z7" s="3">
        <v>18190.092534848482</v>
      </c>
    </row>
    <row r="8" spans="1:26">
      <c r="E8" t="s">
        <v>196</v>
      </c>
      <c r="F8" s="115"/>
      <c r="G8" s="3">
        <v>880000</v>
      </c>
      <c r="H8" s="3">
        <v>572000</v>
      </c>
      <c r="I8" s="3">
        <v>308000</v>
      </c>
      <c r="J8" s="8">
        <v>0.53846153846153844</v>
      </c>
      <c r="K8" s="116"/>
      <c r="L8" s="3">
        <v>27320023500.000004</v>
      </c>
      <c r="M8" s="3">
        <v>15365953597.010828</v>
      </c>
      <c r="N8" s="3">
        <v>11954069902.989176</v>
      </c>
      <c r="O8" s="116"/>
      <c r="P8" s="3">
        <v>1182.6850000000002</v>
      </c>
      <c r="Q8" s="3">
        <v>1024.3150954846358</v>
      </c>
      <c r="R8" s="3">
        <v>158.3699045153644</v>
      </c>
      <c r="S8" s="8">
        <v>0.15461053460354854</v>
      </c>
      <c r="T8" s="116"/>
      <c r="U8" s="3">
        <v>5214650463.2532005</v>
      </c>
      <c r="V8" s="3">
        <v>800732497.14415526</v>
      </c>
      <c r="W8" s="3">
        <v>4413917966.109045</v>
      </c>
      <c r="X8" s="116"/>
      <c r="Y8" s="3">
        <v>18190.092522324077</v>
      </c>
      <c r="Z8" s="3">
        <v>18190.092534848482</v>
      </c>
    </row>
    <row r="9" spans="1:26">
      <c r="D9" t="s">
        <v>50</v>
      </c>
      <c r="F9" s="115"/>
      <c r="G9" s="3">
        <v>440000</v>
      </c>
      <c r="H9" s="3">
        <v>726000</v>
      </c>
      <c r="I9" s="3">
        <v>-286000</v>
      </c>
      <c r="J9" s="8">
        <v>-0.39393939393939392</v>
      </c>
      <c r="K9" s="116"/>
      <c r="L9" s="3">
        <v>12713608359.374998</v>
      </c>
      <c r="M9" s="3">
        <v>20199047089.030483</v>
      </c>
      <c r="N9" s="3">
        <v>-7485438729.6554852</v>
      </c>
      <c r="O9" s="116"/>
      <c r="P9" s="3">
        <v>1100.7453125</v>
      </c>
      <c r="Q9" s="3">
        <v>1061.3386178321873</v>
      </c>
      <c r="R9" s="3">
        <v>39.406694667812644</v>
      </c>
      <c r="S9" s="8">
        <v>3.7129238497230863E-2</v>
      </c>
      <c r="T9" s="116"/>
      <c r="U9" s="3">
        <v>1660921841.0015965</v>
      </c>
      <c r="V9" s="3">
        <v>1712420308.4304655</v>
      </c>
      <c r="W9" s="3">
        <v>-51498467.428869009</v>
      </c>
      <c r="X9" s="116"/>
      <c r="Y9" s="3">
        <v>18190.092522324077</v>
      </c>
      <c r="Z9" s="3">
        <v>18190.092534848485</v>
      </c>
    </row>
    <row r="10" spans="1:26">
      <c r="E10" t="s">
        <v>196</v>
      </c>
      <c r="F10" s="115"/>
      <c r="G10" s="3">
        <v>440000</v>
      </c>
      <c r="H10" s="3">
        <v>726000</v>
      </c>
      <c r="I10" s="3">
        <v>-286000</v>
      </c>
      <c r="J10" s="8">
        <v>-0.39393939393939392</v>
      </c>
      <c r="K10" s="116"/>
      <c r="L10" s="3">
        <v>12713608359.374998</v>
      </c>
      <c r="M10" s="3">
        <v>20199047089.030483</v>
      </c>
      <c r="N10" s="3">
        <v>-7485438729.6554852</v>
      </c>
      <c r="O10" s="116"/>
      <c r="P10" s="3">
        <v>1100.7453125</v>
      </c>
      <c r="Q10" s="3">
        <v>1061.3386178321873</v>
      </c>
      <c r="R10" s="3">
        <v>39.406694667812644</v>
      </c>
      <c r="S10" s="8">
        <v>3.7129238497230863E-2</v>
      </c>
      <c r="T10" s="116"/>
      <c r="U10" s="3">
        <v>1660921841.0015965</v>
      </c>
      <c r="V10" s="3">
        <v>1712420308.4304655</v>
      </c>
      <c r="W10" s="3">
        <v>-51498467.428869009</v>
      </c>
      <c r="X10" s="116"/>
      <c r="Y10" s="3">
        <v>18190.092522324077</v>
      </c>
      <c r="Z10" s="3">
        <v>18190.092534848485</v>
      </c>
    </row>
    <row r="11" spans="1:26">
      <c r="D11" t="s">
        <v>199</v>
      </c>
      <c r="F11" s="115"/>
      <c r="G11" s="3">
        <v>220000</v>
      </c>
      <c r="H11" s="3"/>
      <c r="I11" s="3">
        <v>220000</v>
      </c>
      <c r="J11" s="8"/>
      <c r="K11" s="116"/>
      <c r="L11" s="3">
        <v>4273834400</v>
      </c>
      <c r="M11" s="3"/>
      <c r="N11" s="3">
        <v>4273834400</v>
      </c>
      <c r="O11" s="116"/>
      <c r="P11" s="3">
        <v>740.00151939838702</v>
      </c>
      <c r="Q11" s="3"/>
      <c r="R11" s="3">
        <v>740.00151939838702</v>
      </c>
      <c r="S11" s="8"/>
      <c r="T11" s="116"/>
      <c r="U11" s="3">
        <v>-1429667180.4597702</v>
      </c>
      <c r="V11" s="3"/>
      <c r="W11" s="3">
        <v>-1429667180.4597702</v>
      </c>
      <c r="X11" s="116"/>
      <c r="Y11" s="3">
        <v>22566.427442528737</v>
      </c>
      <c r="Z11" s="3"/>
    </row>
    <row r="12" spans="1:26">
      <c r="E12" t="s">
        <v>547</v>
      </c>
      <c r="F12" s="115"/>
      <c r="G12" s="3">
        <v>220000</v>
      </c>
      <c r="H12" s="3"/>
      <c r="I12" s="3">
        <v>220000</v>
      </c>
      <c r="J12" s="8"/>
      <c r="K12" s="116"/>
      <c r="L12" s="3">
        <v>4273834400</v>
      </c>
      <c r="M12" s="3"/>
      <c r="N12" s="3">
        <v>4273834400</v>
      </c>
      <c r="O12" s="116"/>
      <c r="P12" s="3">
        <v>740.00151939838702</v>
      </c>
      <c r="Q12" s="3"/>
      <c r="R12" s="3">
        <v>740.00151939838702</v>
      </c>
      <c r="S12" s="8"/>
      <c r="T12" s="116"/>
      <c r="U12" s="3">
        <v>-1429667180.4597702</v>
      </c>
      <c r="V12" s="3"/>
      <c r="W12" s="3">
        <v>-1429667180.4597702</v>
      </c>
      <c r="X12" s="116"/>
      <c r="Y12" s="3">
        <v>22566.427442528737</v>
      </c>
      <c r="Z12" s="3"/>
    </row>
    <row r="13" spans="1:26">
      <c r="D13" t="s">
        <v>53</v>
      </c>
      <c r="F13" s="115"/>
      <c r="G13" s="3">
        <v>220000</v>
      </c>
      <c r="H13" s="3">
        <v>990000</v>
      </c>
      <c r="I13" s="3">
        <v>-770000</v>
      </c>
      <c r="J13" s="8">
        <v>-0.77777777777777779</v>
      </c>
      <c r="K13" s="116"/>
      <c r="L13" s="3">
        <v>4273500000</v>
      </c>
      <c r="M13" s="3">
        <v>29036303987.937023</v>
      </c>
      <c r="N13" s="3">
        <v>-24762803987.937023</v>
      </c>
      <c r="O13" s="116"/>
      <c r="P13" s="3">
        <v>740</v>
      </c>
      <c r="Q13" s="3">
        <v>1119.5439480156913</v>
      </c>
      <c r="R13" s="3">
        <v>-379.54394801569129</v>
      </c>
      <c r="S13" s="8">
        <v>-0.33901656892380583</v>
      </c>
      <c r="T13" s="116"/>
      <c r="U13" s="3">
        <v>-1430001580.4597702</v>
      </c>
      <c r="V13" s="3">
        <v>2949926624.937007</v>
      </c>
      <c r="W13" s="3">
        <v>-4379928205.3967772</v>
      </c>
      <c r="X13" s="116"/>
      <c r="Y13" s="3">
        <v>22566.427442528737</v>
      </c>
      <c r="Z13" s="3">
        <v>21028.931545454547</v>
      </c>
    </row>
    <row r="14" spans="1:26">
      <c r="E14" t="s">
        <v>547</v>
      </c>
      <c r="F14" s="115"/>
      <c r="G14" s="3">
        <v>220000</v>
      </c>
      <c r="H14" s="3"/>
      <c r="I14" s="3">
        <v>220000</v>
      </c>
      <c r="J14" s="8"/>
      <c r="K14" s="116"/>
      <c r="L14" s="3">
        <v>4273500000</v>
      </c>
      <c r="M14" s="3"/>
      <c r="N14" s="3">
        <v>4273500000</v>
      </c>
      <c r="O14" s="116"/>
      <c r="P14" s="3">
        <v>740</v>
      </c>
      <c r="Q14" s="3"/>
      <c r="R14" s="3">
        <v>740</v>
      </c>
      <c r="S14" s="8"/>
      <c r="T14" s="116"/>
      <c r="U14" s="3">
        <v>-1430001580.4597702</v>
      </c>
      <c r="V14" s="3"/>
      <c r="W14" s="3">
        <v>-1430001580.4597702</v>
      </c>
      <c r="X14" s="116"/>
      <c r="Y14" s="3">
        <v>22566.427442528737</v>
      </c>
      <c r="Z14" s="3"/>
    </row>
    <row r="15" spans="1:26">
      <c r="E15" t="s">
        <v>13</v>
      </c>
      <c r="F15" s="115"/>
      <c r="G15" s="3"/>
      <c r="H15" s="3">
        <v>990000</v>
      </c>
      <c r="I15" s="3">
        <v>-990000</v>
      </c>
      <c r="J15" s="8">
        <v>-1</v>
      </c>
      <c r="K15" s="116"/>
      <c r="L15" s="3"/>
      <c r="M15" s="3">
        <v>29036303987.937023</v>
      </c>
      <c r="N15" s="3">
        <v>-29036303987.937023</v>
      </c>
      <c r="O15" s="116"/>
      <c r="P15" s="3"/>
      <c r="Q15" s="3">
        <v>1119.5439480156913</v>
      </c>
      <c r="R15" s="3">
        <v>-1119.5439480156913</v>
      </c>
      <c r="S15" s="8">
        <v>-1</v>
      </c>
      <c r="T15" s="116"/>
      <c r="U15" s="3"/>
      <c r="V15" s="3">
        <v>2949926624.937007</v>
      </c>
      <c r="W15" s="3">
        <v>-2949926624.937007</v>
      </c>
      <c r="X15" s="116"/>
      <c r="Y15" s="3"/>
      <c r="Z15" s="3">
        <v>21028.931545454547</v>
      </c>
    </row>
    <row r="16" spans="1:26">
      <c r="D16" t="s">
        <v>55</v>
      </c>
      <c r="F16" s="115"/>
      <c r="G16" s="3">
        <v>154000</v>
      </c>
      <c r="H16" s="3">
        <v>88000</v>
      </c>
      <c r="I16" s="3">
        <v>66000</v>
      </c>
      <c r="J16" s="8">
        <v>0.75</v>
      </c>
      <c r="K16" s="116"/>
      <c r="L16" s="3">
        <v>4365900000.0000019</v>
      </c>
      <c r="M16" s="3">
        <v>2488262001.9055119</v>
      </c>
      <c r="N16" s="3">
        <v>1877637998.0944901</v>
      </c>
      <c r="O16" s="116"/>
      <c r="P16" s="3">
        <v>1080.0000000000005</v>
      </c>
      <c r="Q16" s="3">
        <v>1078.0528979427872</v>
      </c>
      <c r="R16" s="3">
        <v>1.9471020572132147</v>
      </c>
      <c r="S16" s="8">
        <v>1.8061284941850305E-3</v>
      </c>
      <c r="T16" s="116"/>
      <c r="U16" s="3">
        <v>497459718.5693121</v>
      </c>
      <c r="V16" s="3">
        <v>247458755.77217793</v>
      </c>
      <c r="W16" s="3">
        <v>250000962.79713416</v>
      </c>
      <c r="X16" s="116"/>
      <c r="Y16" s="3">
        <v>18190.092522324077</v>
      </c>
      <c r="Z16" s="3">
        <v>18190.092534848485</v>
      </c>
    </row>
    <row r="17" spans="3:26">
      <c r="E17" t="s">
        <v>196</v>
      </c>
      <c r="F17" s="115"/>
      <c r="G17" s="3">
        <v>154000</v>
      </c>
      <c r="H17" s="3">
        <v>88000</v>
      </c>
      <c r="I17" s="3">
        <v>66000</v>
      </c>
      <c r="J17" s="8">
        <v>0.75</v>
      </c>
      <c r="K17" s="116"/>
      <c r="L17" s="3">
        <v>4365900000.0000019</v>
      </c>
      <c r="M17" s="3">
        <v>2488262001.9055119</v>
      </c>
      <c r="N17" s="3">
        <v>1877637998.0944901</v>
      </c>
      <c r="O17" s="116"/>
      <c r="P17" s="3">
        <v>1080.0000000000005</v>
      </c>
      <c r="Q17" s="3">
        <v>1078.0528979427872</v>
      </c>
      <c r="R17" s="3">
        <v>1.9471020572132147</v>
      </c>
      <c r="S17" s="8">
        <v>1.8061284941850305E-3</v>
      </c>
      <c r="T17" s="116"/>
      <c r="U17" s="3">
        <v>497459718.5693121</v>
      </c>
      <c r="V17" s="3">
        <v>247458755.77217793</v>
      </c>
      <c r="W17" s="3">
        <v>250000962.79713416</v>
      </c>
      <c r="X17" s="116"/>
      <c r="Y17" s="3">
        <v>18190.092522324077</v>
      </c>
      <c r="Z17" s="3">
        <v>18190.092534848485</v>
      </c>
    </row>
    <row r="18" spans="3:26">
      <c r="D18" t="s">
        <v>200</v>
      </c>
      <c r="F18" s="115"/>
      <c r="G18" s="3">
        <v>44000</v>
      </c>
      <c r="H18" s="3"/>
      <c r="I18" s="3">
        <v>44000</v>
      </c>
      <c r="J18" s="8"/>
      <c r="K18" s="116"/>
      <c r="L18" s="3">
        <v>1478400000</v>
      </c>
      <c r="M18" s="3"/>
      <c r="N18" s="3">
        <v>1478400000</v>
      </c>
      <c r="O18" s="116"/>
      <c r="P18" s="3">
        <v>1280</v>
      </c>
      <c r="Q18" s="3"/>
      <c r="R18" s="3">
        <v>1280</v>
      </c>
      <c r="S18" s="8"/>
      <c r="T18" s="116"/>
      <c r="U18" s="3">
        <v>373131348.16266012</v>
      </c>
      <c r="V18" s="3"/>
      <c r="W18" s="3">
        <v>373131348.16266012</v>
      </c>
      <c r="X18" s="116"/>
      <c r="Y18" s="3">
        <v>18190.092522324077</v>
      </c>
      <c r="Z18" s="3"/>
    </row>
    <row r="19" spans="3:26">
      <c r="E19" t="s">
        <v>196</v>
      </c>
      <c r="F19" s="115"/>
      <c r="G19" s="3">
        <v>44000</v>
      </c>
      <c r="H19" s="3"/>
      <c r="I19" s="3">
        <v>44000</v>
      </c>
      <c r="J19" s="8"/>
      <c r="K19" s="116"/>
      <c r="L19" s="3">
        <v>1478400000</v>
      </c>
      <c r="M19" s="3"/>
      <c r="N19" s="3">
        <v>1478400000</v>
      </c>
      <c r="O19" s="116"/>
      <c r="P19" s="3">
        <v>1280</v>
      </c>
      <c r="Q19" s="3"/>
      <c r="R19" s="3">
        <v>1280</v>
      </c>
      <c r="S19" s="8"/>
      <c r="T19" s="116"/>
      <c r="U19" s="3">
        <v>373131348.16266012</v>
      </c>
      <c r="V19" s="3"/>
      <c r="W19" s="3">
        <v>373131348.16266012</v>
      </c>
      <c r="X19" s="116"/>
      <c r="Y19" s="3">
        <v>18190.092522324077</v>
      </c>
      <c r="Z19" s="3"/>
    </row>
    <row r="20" spans="3:26">
      <c r="D20" t="s">
        <v>205</v>
      </c>
      <c r="F20" s="115"/>
      <c r="G20" s="3">
        <v>22000</v>
      </c>
      <c r="H20" s="3"/>
      <c r="I20" s="3">
        <v>22000</v>
      </c>
      <c r="J20" s="8"/>
      <c r="K20" s="116"/>
      <c r="L20" s="3">
        <v>698775000</v>
      </c>
      <c r="M20" s="3"/>
      <c r="N20" s="3">
        <v>698775000</v>
      </c>
      <c r="O20" s="116"/>
      <c r="P20" s="3">
        <v>1210</v>
      </c>
      <c r="Q20" s="3"/>
      <c r="R20" s="3">
        <v>1210</v>
      </c>
      <c r="S20" s="8"/>
      <c r="T20" s="116"/>
      <c r="U20" s="3">
        <v>100117420.6396631</v>
      </c>
      <c r="V20" s="3"/>
      <c r="W20" s="3">
        <v>100117420.6396631</v>
      </c>
      <c r="X20" s="116"/>
      <c r="Y20" s="3">
        <v>19599.321050687511</v>
      </c>
      <c r="Z20" s="3"/>
    </row>
    <row r="21" spans="3:26">
      <c r="E21" t="s">
        <v>197</v>
      </c>
      <c r="F21" s="115"/>
      <c r="G21" s="3">
        <v>22000</v>
      </c>
      <c r="H21" s="3"/>
      <c r="I21" s="3">
        <v>22000</v>
      </c>
      <c r="J21" s="8"/>
      <c r="K21" s="116"/>
      <c r="L21" s="3">
        <v>698775000</v>
      </c>
      <c r="M21" s="3"/>
      <c r="N21" s="3">
        <v>698775000</v>
      </c>
      <c r="O21" s="116"/>
      <c r="P21" s="3">
        <v>1210</v>
      </c>
      <c r="Q21" s="3"/>
      <c r="R21" s="3">
        <v>1210</v>
      </c>
      <c r="S21" s="8"/>
      <c r="T21" s="116"/>
      <c r="U21" s="3">
        <v>100117420.6396631</v>
      </c>
      <c r="V21" s="3"/>
      <c r="W21" s="3">
        <v>100117420.6396631</v>
      </c>
      <c r="X21" s="116"/>
      <c r="Y21" s="3">
        <v>19599.321050687511</v>
      </c>
      <c r="Z21" s="3"/>
    </row>
    <row r="22" spans="3:26">
      <c r="D22" t="s">
        <v>62</v>
      </c>
      <c r="F22" s="115"/>
      <c r="G22" s="3">
        <v>22000</v>
      </c>
      <c r="H22" s="3">
        <v>22000</v>
      </c>
      <c r="I22" s="3">
        <v>0</v>
      </c>
      <c r="J22" s="8">
        <v>0</v>
      </c>
      <c r="K22" s="116"/>
      <c r="L22" s="3">
        <v>676624860</v>
      </c>
      <c r="M22" s="3">
        <v>678411345.97637796</v>
      </c>
      <c r="N22" s="3">
        <v>-1786485.976377964</v>
      </c>
      <c r="O22" s="116"/>
      <c r="P22" s="3">
        <v>1171.3770358982883</v>
      </c>
      <c r="Q22" s="3">
        <v>1176.1720711939367</v>
      </c>
      <c r="R22" s="3">
        <v>-4.7950352956484039</v>
      </c>
      <c r="S22" s="8">
        <v>-4.0768144501007793E-3</v>
      </c>
      <c r="T22" s="116"/>
      <c r="U22" s="3">
        <v>123990534.08133006</v>
      </c>
      <c r="V22" s="3">
        <v>118210534.44304442</v>
      </c>
      <c r="W22" s="3">
        <v>5779999.6382856369</v>
      </c>
      <c r="X22" s="116"/>
      <c r="Y22" s="3">
        <v>18190.092522324077</v>
      </c>
      <c r="Z22" s="3">
        <v>18190.092534848485</v>
      </c>
    </row>
    <row r="23" spans="3:26">
      <c r="E23" t="s">
        <v>196</v>
      </c>
      <c r="F23" s="115"/>
      <c r="G23" s="3">
        <v>22000</v>
      </c>
      <c r="H23" s="3">
        <v>22000</v>
      </c>
      <c r="I23" s="3">
        <v>0</v>
      </c>
      <c r="J23" s="8">
        <v>0</v>
      </c>
      <c r="K23" s="116"/>
      <c r="L23" s="3">
        <v>676624860</v>
      </c>
      <c r="M23" s="3">
        <v>678411345.97637796</v>
      </c>
      <c r="N23" s="3">
        <v>-1786485.976377964</v>
      </c>
      <c r="O23" s="116"/>
      <c r="P23" s="3">
        <v>1171.3770358982883</v>
      </c>
      <c r="Q23" s="3">
        <v>1176.1720711939367</v>
      </c>
      <c r="R23" s="3">
        <v>-4.7950352956484039</v>
      </c>
      <c r="S23" s="8">
        <v>-4.0768144501007793E-3</v>
      </c>
      <c r="T23" s="116"/>
      <c r="U23" s="3">
        <v>123990534.08133006</v>
      </c>
      <c r="V23" s="3">
        <v>118210534.44304442</v>
      </c>
      <c r="W23" s="3">
        <v>5779999.6382856369</v>
      </c>
      <c r="X23" s="116"/>
      <c r="Y23" s="3">
        <v>18190.092522324077</v>
      </c>
      <c r="Z23" s="3">
        <v>18190.092534848485</v>
      </c>
    </row>
    <row r="24" spans="3:26">
      <c r="D24" t="s">
        <v>45</v>
      </c>
      <c r="F24" s="115"/>
      <c r="G24" s="3"/>
      <c r="H24" s="3">
        <v>220000</v>
      </c>
      <c r="I24" s="3">
        <v>-220000</v>
      </c>
      <c r="J24" s="8">
        <v>-1</v>
      </c>
      <c r="K24" s="116"/>
      <c r="L24" s="3"/>
      <c r="M24" s="3">
        <v>6057668748.7637796</v>
      </c>
      <c r="N24" s="3">
        <v>-6057668748.7637796</v>
      </c>
      <c r="O24" s="116"/>
      <c r="P24" s="3"/>
      <c r="Q24" s="3">
        <v>1050.7883509741364</v>
      </c>
      <c r="R24" s="3">
        <v>-1050.7883509741364</v>
      </c>
      <c r="S24" s="8">
        <v>-1</v>
      </c>
      <c r="T24" s="116"/>
      <c r="U24" s="3"/>
      <c r="V24" s="3">
        <v>71092955.504671335</v>
      </c>
      <c r="W24" s="3">
        <v>-71092955.504671335</v>
      </c>
      <c r="X24" s="116"/>
      <c r="Y24" s="3"/>
      <c r="Z24" s="3">
        <v>19599.321058850259</v>
      </c>
    </row>
    <row r="25" spans="3:26">
      <c r="E25" t="s">
        <v>197</v>
      </c>
      <c r="F25" s="115"/>
      <c r="G25" s="3"/>
      <c r="H25" s="3">
        <v>220000</v>
      </c>
      <c r="I25" s="3">
        <v>-220000</v>
      </c>
      <c r="J25" s="8">
        <v>-1</v>
      </c>
      <c r="K25" s="116"/>
      <c r="L25" s="3"/>
      <c r="M25" s="3">
        <v>6057668748.7637796</v>
      </c>
      <c r="N25" s="3">
        <v>-6057668748.7637796</v>
      </c>
      <c r="O25" s="116"/>
      <c r="P25" s="3"/>
      <c r="Q25" s="3">
        <v>1050.7883509741364</v>
      </c>
      <c r="R25" s="3">
        <v>-1050.7883509741364</v>
      </c>
      <c r="S25" s="8">
        <v>-1</v>
      </c>
      <c r="T25" s="116"/>
      <c r="U25" s="3"/>
      <c r="V25" s="3">
        <v>71092955.504671335</v>
      </c>
      <c r="W25" s="3">
        <v>-71092955.504671335</v>
      </c>
      <c r="X25" s="116"/>
      <c r="Y25" s="3"/>
      <c r="Z25" s="3">
        <v>19599.321058850259</v>
      </c>
    </row>
    <row r="26" spans="3:26">
      <c r="D26" t="s">
        <v>73</v>
      </c>
      <c r="F26" s="115"/>
      <c r="G26" s="3"/>
      <c r="H26" s="3">
        <v>0</v>
      </c>
      <c r="I26" s="3">
        <v>0</v>
      </c>
      <c r="J26" s="8"/>
      <c r="K26" s="116"/>
      <c r="L26" s="3"/>
      <c r="M26" s="3">
        <v>-66215160</v>
      </c>
      <c r="N26" s="3">
        <v>66215160</v>
      </c>
      <c r="O26" s="116"/>
      <c r="P26" s="3"/>
      <c r="Q26" s="3"/>
      <c r="R26" s="3"/>
      <c r="S26" s="8"/>
      <c r="T26" s="116"/>
      <c r="U26" s="3"/>
      <c r="V26" s="3">
        <v>-66215160</v>
      </c>
      <c r="W26" s="3">
        <v>66215160</v>
      </c>
      <c r="X26" s="116"/>
      <c r="Y26" s="3"/>
      <c r="Z26" s="3"/>
    </row>
    <row r="27" spans="3:26">
      <c r="E27" t="s">
        <v>197</v>
      </c>
      <c r="F27" s="115"/>
      <c r="G27" s="3"/>
      <c r="H27" s="3">
        <v>0</v>
      </c>
      <c r="I27" s="3">
        <v>0</v>
      </c>
      <c r="J27" s="8"/>
      <c r="K27" s="116"/>
      <c r="L27" s="3"/>
      <c r="M27" s="3">
        <v>-66215160</v>
      </c>
      <c r="N27" s="3">
        <v>66215160</v>
      </c>
      <c r="O27" s="116"/>
      <c r="P27" s="3"/>
      <c r="Q27" s="3"/>
      <c r="R27" s="3"/>
      <c r="S27" s="8"/>
      <c r="T27" s="116"/>
      <c r="U27" s="3"/>
      <c r="V27" s="3">
        <v>-66215160</v>
      </c>
      <c r="W27" s="3">
        <v>66215160</v>
      </c>
      <c r="X27" s="116"/>
      <c r="Y27" s="3"/>
      <c r="Z27" s="3"/>
    </row>
    <row r="28" spans="3:26">
      <c r="D28" t="s">
        <v>58</v>
      </c>
      <c r="F28" s="115"/>
      <c r="G28" s="3"/>
      <c r="H28" s="3">
        <v>44000</v>
      </c>
      <c r="I28" s="3">
        <v>-44000</v>
      </c>
      <c r="J28" s="8">
        <v>-1</v>
      </c>
      <c r="K28" s="116"/>
      <c r="L28" s="3"/>
      <c r="M28" s="3">
        <v>1349610959.9527559</v>
      </c>
      <c r="N28" s="3">
        <v>-1349610959.9527559</v>
      </c>
      <c r="O28" s="116"/>
      <c r="P28" s="3"/>
      <c r="Q28" s="3">
        <v>1171.8424589326698</v>
      </c>
      <c r="R28" s="3">
        <v>-1171.8424589326698</v>
      </c>
      <c r="S28" s="8">
        <v>-1</v>
      </c>
      <c r="T28" s="116"/>
      <c r="U28" s="3"/>
      <c r="V28" s="3">
        <v>172520083.00739694</v>
      </c>
      <c r="W28" s="3">
        <v>-172520083.00739694</v>
      </c>
      <c r="X28" s="116"/>
      <c r="Y28" s="3"/>
      <c r="Z28" s="3">
        <v>19654.801421988152</v>
      </c>
    </row>
    <row r="29" spans="3:26">
      <c r="E29" t="s">
        <v>13</v>
      </c>
      <c r="F29" s="115"/>
      <c r="G29" s="3"/>
      <c r="H29" s="3">
        <v>44000</v>
      </c>
      <c r="I29" s="3">
        <v>-44000</v>
      </c>
      <c r="J29" s="8">
        <v>-1</v>
      </c>
      <c r="K29" s="116"/>
      <c r="L29" s="3"/>
      <c r="M29" s="3">
        <v>1349610959.9527559</v>
      </c>
      <c r="N29" s="3">
        <v>-1349610959.9527559</v>
      </c>
      <c r="O29" s="116"/>
      <c r="P29" s="3"/>
      <c r="Q29" s="3">
        <v>1171.8424589326698</v>
      </c>
      <c r="R29" s="3">
        <v>-1171.8424589326698</v>
      </c>
      <c r="S29" s="8">
        <v>-1</v>
      </c>
      <c r="T29" s="116"/>
      <c r="U29" s="3"/>
      <c r="V29" s="3">
        <v>172520083.00739694</v>
      </c>
      <c r="W29" s="3">
        <v>-172520083.00739694</v>
      </c>
      <c r="X29" s="116"/>
      <c r="Y29" s="3"/>
      <c r="Z29" s="3">
        <v>19654.801421988152</v>
      </c>
    </row>
    <row r="30" spans="3:26">
      <c r="D30" t="s">
        <v>60</v>
      </c>
      <c r="F30" s="115"/>
      <c r="G30" s="3"/>
      <c r="H30" s="3">
        <v>22000</v>
      </c>
      <c r="I30" s="3">
        <v>-22000</v>
      </c>
      <c r="J30" s="8">
        <v>-1</v>
      </c>
      <c r="K30" s="116"/>
      <c r="L30" s="3"/>
      <c r="M30" s="3">
        <v>653750690.97637784</v>
      </c>
      <c r="N30" s="3">
        <v>-653750690.97637784</v>
      </c>
      <c r="O30" s="116"/>
      <c r="P30" s="3"/>
      <c r="Q30" s="3">
        <v>1134.58594551282</v>
      </c>
      <c r="R30" s="3">
        <v>-1134.58594551282</v>
      </c>
      <c r="S30" s="8">
        <v>-1</v>
      </c>
      <c r="T30" s="116"/>
      <c r="U30" s="3"/>
      <c r="V30" s="3">
        <v>93549879.443044305</v>
      </c>
      <c r="W30" s="3">
        <v>-93549879.443044305</v>
      </c>
      <c r="X30" s="116"/>
      <c r="Y30" s="3"/>
      <c r="Z30" s="3">
        <v>18190.092534848485</v>
      </c>
    </row>
    <row r="31" spans="3:26">
      <c r="E31" t="s">
        <v>196</v>
      </c>
      <c r="F31" s="115"/>
      <c r="G31" s="3"/>
      <c r="H31" s="3">
        <v>22000</v>
      </c>
      <c r="I31" s="3">
        <v>-22000</v>
      </c>
      <c r="J31" s="8">
        <v>-1</v>
      </c>
      <c r="K31" s="116"/>
      <c r="L31" s="3"/>
      <c r="M31" s="3">
        <v>653750690.97637784</v>
      </c>
      <c r="N31" s="3">
        <v>-653750690.97637784</v>
      </c>
      <c r="O31" s="116"/>
      <c r="P31" s="3"/>
      <c r="Q31" s="3">
        <v>1134.58594551282</v>
      </c>
      <c r="R31" s="3">
        <v>-1134.58594551282</v>
      </c>
      <c r="S31" s="8">
        <v>-1</v>
      </c>
      <c r="T31" s="116"/>
      <c r="U31" s="3"/>
      <c r="V31" s="3">
        <v>93549879.443044305</v>
      </c>
      <c r="W31" s="3">
        <v>-93549879.443044305</v>
      </c>
      <c r="X31" s="116"/>
      <c r="Y31" s="3"/>
      <c r="Z31" s="3">
        <v>18190.092534848485</v>
      </c>
    </row>
    <row r="32" spans="3:26">
      <c r="C32" s="6" t="s">
        <v>110</v>
      </c>
      <c r="D32" s="6"/>
      <c r="E32" s="6"/>
      <c r="F32" s="121"/>
      <c r="G32" s="9">
        <v>81000</v>
      </c>
      <c r="H32" s="9">
        <v>108000</v>
      </c>
      <c r="I32" s="9">
        <v>-27000</v>
      </c>
      <c r="J32" s="11">
        <v>-0.25</v>
      </c>
      <c r="K32" s="122"/>
      <c r="L32" s="9">
        <v>1913625000</v>
      </c>
      <c r="M32" s="9">
        <v>2071128419</v>
      </c>
      <c r="N32" s="9">
        <v>-157503419</v>
      </c>
      <c r="O32" s="122"/>
      <c r="P32" s="9">
        <v>900</v>
      </c>
      <c r="Q32" s="9">
        <v>731.53213773567586</v>
      </c>
      <c r="R32" s="9">
        <v>168.46786226432414</v>
      </c>
      <c r="S32" s="11">
        <v>0.23029454698434118</v>
      </c>
      <c r="T32" s="122"/>
      <c r="U32" s="9">
        <v>265308620.34320879</v>
      </c>
      <c r="V32" s="9">
        <v>-126626752.69230747</v>
      </c>
      <c r="W32" s="9">
        <v>391935373.03551626</v>
      </c>
      <c r="X32" s="122"/>
      <c r="Y32" s="9">
        <v>13172.623642722519</v>
      </c>
      <c r="Z32" s="9">
        <v>13172.623648351648</v>
      </c>
    </row>
    <row r="33" spans="1:26">
      <c r="D33" t="s">
        <v>43</v>
      </c>
      <c r="F33" s="115"/>
      <c r="G33" s="3">
        <v>81000</v>
      </c>
      <c r="H33" s="3">
        <v>108000</v>
      </c>
      <c r="I33" s="3">
        <v>-27000</v>
      </c>
      <c r="J33" s="8">
        <v>-0.25</v>
      </c>
      <c r="K33" s="116"/>
      <c r="L33" s="3">
        <v>1913625000</v>
      </c>
      <c r="M33" s="3">
        <v>2071128419</v>
      </c>
      <c r="N33" s="3">
        <v>-157503419</v>
      </c>
      <c r="O33" s="116"/>
      <c r="P33" s="3">
        <v>900</v>
      </c>
      <c r="Q33" s="3">
        <v>731.53213773567586</v>
      </c>
      <c r="R33" s="3">
        <v>168.46786226432414</v>
      </c>
      <c r="S33" s="8">
        <v>0.23029454698434118</v>
      </c>
      <c r="T33" s="116"/>
      <c r="U33" s="3">
        <v>265308620.34320879</v>
      </c>
      <c r="V33" s="3">
        <v>-126626752.69230747</v>
      </c>
      <c r="W33" s="3">
        <v>391935373.03551626</v>
      </c>
      <c r="X33" s="116"/>
      <c r="Y33" s="3">
        <v>13172.623642722519</v>
      </c>
      <c r="Z33" s="3">
        <v>13172.623648351648</v>
      </c>
    </row>
    <row r="34" spans="1:26">
      <c r="E34" t="s">
        <v>209</v>
      </c>
      <c r="F34" s="115"/>
      <c r="G34" s="3">
        <v>81000</v>
      </c>
      <c r="H34" s="3">
        <v>108000</v>
      </c>
      <c r="I34" s="3">
        <v>-27000</v>
      </c>
      <c r="J34" s="8">
        <v>-0.25</v>
      </c>
      <c r="K34" s="116"/>
      <c r="L34" s="3">
        <v>1913625000</v>
      </c>
      <c r="M34" s="3">
        <v>2071128419</v>
      </c>
      <c r="N34" s="3">
        <v>-157503419</v>
      </c>
      <c r="O34" s="116"/>
      <c r="P34" s="3">
        <v>900</v>
      </c>
      <c r="Q34" s="3">
        <v>731.53213773567586</v>
      </c>
      <c r="R34" s="3">
        <v>168.46786226432414</v>
      </c>
      <c r="S34" s="8">
        <v>0.23029454698434118</v>
      </c>
      <c r="T34" s="116"/>
      <c r="U34" s="3">
        <v>265308620.34320879</v>
      </c>
      <c r="V34" s="3">
        <v>-126626752.69230747</v>
      </c>
      <c r="W34" s="3">
        <v>391935373.03551626</v>
      </c>
      <c r="X34" s="116"/>
      <c r="Y34" s="3">
        <v>13172.623642722519</v>
      </c>
      <c r="Z34" s="3">
        <v>13172.623648351648</v>
      </c>
    </row>
    <row r="35" spans="1:26">
      <c r="C35" s="6" t="s">
        <v>112</v>
      </c>
      <c r="D35" s="6"/>
      <c r="E35" s="6"/>
      <c r="F35" s="121"/>
      <c r="G35" s="9">
        <v>24000</v>
      </c>
      <c r="H35" s="9"/>
      <c r="I35" s="9">
        <v>24000</v>
      </c>
      <c r="J35" s="11"/>
      <c r="K35" s="122"/>
      <c r="L35" s="9">
        <v>667800000.00000012</v>
      </c>
      <c r="M35" s="9"/>
      <c r="N35" s="9">
        <v>667800000.00000012</v>
      </c>
      <c r="O35" s="122"/>
      <c r="P35" s="9">
        <v>1060</v>
      </c>
      <c r="Q35" s="9"/>
      <c r="R35" s="9">
        <v>1060</v>
      </c>
      <c r="S35" s="11"/>
      <c r="T35" s="122"/>
      <c r="U35" s="9">
        <v>20376786.997470289</v>
      </c>
      <c r="V35" s="9"/>
      <c r="W35" s="9">
        <v>20376786.997470289</v>
      </c>
      <c r="X35" s="122"/>
      <c r="Y35" s="9">
        <v>19922.383499141495</v>
      </c>
      <c r="Z35" s="9"/>
    </row>
    <row r="36" spans="1:26">
      <c r="D36" t="s">
        <v>70</v>
      </c>
      <c r="F36" s="115"/>
      <c r="G36" s="3">
        <v>24000</v>
      </c>
      <c r="H36" s="3"/>
      <c r="I36" s="3">
        <v>24000</v>
      </c>
      <c r="J36" s="8"/>
      <c r="K36" s="116"/>
      <c r="L36" s="3">
        <v>667800000.00000012</v>
      </c>
      <c r="M36" s="3"/>
      <c r="N36" s="3">
        <v>667800000.00000012</v>
      </c>
      <c r="O36" s="116"/>
      <c r="P36" s="3">
        <v>1060</v>
      </c>
      <c r="Q36" s="3"/>
      <c r="R36" s="3">
        <v>1060</v>
      </c>
      <c r="S36" s="8"/>
      <c r="T36" s="116"/>
      <c r="U36" s="3">
        <v>20376786.997470289</v>
      </c>
      <c r="V36" s="3"/>
      <c r="W36" s="3">
        <v>20376786.997470289</v>
      </c>
      <c r="X36" s="116"/>
      <c r="Y36" s="3">
        <v>19922.383499141495</v>
      </c>
      <c r="Z36" s="3"/>
    </row>
    <row r="37" spans="1:26">
      <c r="E37" t="s">
        <v>212</v>
      </c>
      <c r="F37" s="115"/>
      <c r="G37" s="3">
        <v>20000</v>
      </c>
      <c r="H37" s="3"/>
      <c r="I37" s="3">
        <v>20000</v>
      </c>
      <c r="J37" s="8"/>
      <c r="K37" s="116"/>
      <c r="L37" s="3">
        <v>556500000.00000012</v>
      </c>
      <c r="M37" s="3"/>
      <c r="N37" s="3">
        <v>556500000.00000012</v>
      </c>
      <c r="O37" s="116"/>
      <c r="P37" s="3">
        <v>1060.0000000000002</v>
      </c>
      <c r="Q37" s="3"/>
      <c r="R37" s="3">
        <v>1060.0000000000002</v>
      </c>
      <c r="S37" s="8"/>
      <c r="T37" s="116"/>
      <c r="U37" s="3">
        <v>38146198.006644607</v>
      </c>
      <c r="V37" s="3"/>
      <c r="W37" s="3">
        <v>38146198.006644607</v>
      </c>
      <c r="X37" s="116"/>
      <c r="Y37" s="3">
        <v>19726.47388704319</v>
      </c>
      <c r="Z37" s="3"/>
    </row>
    <row r="38" spans="1:26">
      <c r="E38" t="s">
        <v>213</v>
      </c>
      <c r="F38" s="115"/>
      <c r="G38" s="3">
        <v>4000</v>
      </c>
      <c r="H38" s="3"/>
      <c r="I38" s="3">
        <v>4000</v>
      </c>
      <c r="J38" s="8"/>
      <c r="K38" s="116"/>
      <c r="L38" s="3">
        <v>111300000.00000001</v>
      </c>
      <c r="M38" s="3"/>
      <c r="N38" s="3">
        <v>111300000.00000001</v>
      </c>
      <c r="O38" s="116"/>
      <c r="P38" s="3">
        <v>1060.0000000000002</v>
      </c>
      <c r="Q38" s="3"/>
      <c r="R38" s="3">
        <v>1060.0000000000002</v>
      </c>
      <c r="S38" s="8"/>
      <c r="T38" s="116"/>
      <c r="U38" s="3">
        <v>-17769411.009174317</v>
      </c>
      <c r="V38" s="3"/>
      <c r="W38" s="3">
        <v>-17769411.009174317</v>
      </c>
      <c r="X38" s="116"/>
      <c r="Y38" s="3">
        <v>20901.931559633027</v>
      </c>
      <c r="Z38" s="3"/>
    </row>
    <row r="39" spans="1:26">
      <c r="C39" s="6" t="s">
        <v>113</v>
      </c>
      <c r="D39" s="6"/>
      <c r="E39" s="6"/>
      <c r="F39" s="121"/>
      <c r="G39" s="9"/>
      <c r="H39" s="9">
        <v>21000</v>
      </c>
      <c r="I39" s="9">
        <v>-21000</v>
      </c>
      <c r="J39" s="11">
        <v>-1</v>
      </c>
      <c r="K39" s="122"/>
      <c r="L39" s="9"/>
      <c r="M39" s="9">
        <v>355680840.97637796</v>
      </c>
      <c r="N39" s="9">
        <v>-355680840.97637796</v>
      </c>
      <c r="O39" s="122"/>
      <c r="P39" s="9"/>
      <c r="Q39" s="9">
        <v>647.07480052099504</v>
      </c>
      <c r="R39" s="9">
        <v>-647.07480052099504</v>
      </c>
      <c r="S39" s="11">
        <v>-1</v>
      </c>
      <c r="T39" s="122"/>
      <c r="U39" s="9"/>
      <c r="V39" s="9">
        <v>-191035149.02362204</v>
      </c>
      <c r="W39" s="9">
        <v>191035149.02362204</v>
      </c>
      <c r="X39" s="122"/>
      <c r="Y39" s="9"/>
      <c r="Z39" s="9">
        <v>18777.379904761903</v>
      </c>
    </row>
    <row r="40" spans="1:26">
      <c r="D40" t="s">
        <v>35</v>
      </c>
      <c r="F40" s="115"/>
      <c r="G40" s="3"/>
      <c r="H40" s="3">
        <v>21000</v>
      </c>
      <c r="I40" s="3">
        <v>-21000</v>
      </c>
      <c r="J40" s="8">
        <v>-1</v>
      </c>
      <c r="K40" s="116"/>
      <c r="L40" s="3"/>
      <c r="M40" s="3">
        <v>355680840.97637796</v>
      </c>
      <c r="N40" s="3">
        <v>-355680840.97637796</v>
      </c>
      <c r="O40" s="116"/>
      <c r="P40" s="3"/>
      <c r="Q40" s="3">
        <v>647.07480052099504</v>
      </c>
      <c r="R40" s="3">
        <v>-647.07480052099504</v>
      </c>
      <c r="S40" s="8">
        <v>-1</v>
      </c>
      <c r="T40" s="116"/>
      <c r="U40" s="3"/>
      <c r="V40" s="3">
        <v>-191035149.02362204</v>
      </c>
      <c r="W40" s="3">
        <v>191035149.02362204</v>
      </c>
      <c r="X40" s="116"/>
      <c r="Y40" s="3"/>
      <c r="Z40" s="3">
        <v>18777.379904761903</v>
      </c>
    </row>
    <row r="41" spans="1:26">
      <c r="E41" t="s">
        <v>214</v>
      </c>
      <c r="F41" s="115"/>
      <c r="G41" s="3"/>
      <c r="H41" s="3">
        <v>21000</v>
      </c>
      <c r="I41" s="3">
        <v>-21000</v>
      </c>
      <c r="J41" s="8">
        <v>-1</v>
      </c>
      <c r="K41" s="116"/>
      <c r="L41" s="3"/>
      <c r="M41" s="3">
        <v>355680840.97637796</v>
      </c>
      <c r="N41" s="3">
        <v>-355680840.97637796</v>
      </c>
      <c r="O41" s="116"/>
      <c r="P41" s="3"/>
      <c r="Q41" s="3">
        <v>647.07480052099504</v>
      </c>
      <c r="R41" s="3">
        <v>-647.07480052099504</v>
      </c>
      <c r="S41" s="8">
        <v>-1</v>
      </c>
      <c r="T41" s="116"/>
      <c r="U41" s="3"/>
      <c r="V41" s="3">
        <v>-191035149.02362204</v>
      </c>
      <c r="W41" s="3">
        <v>191035149.02362204</v>
      </c>
      <c r="X41" s="116"/>
      <c r="Y41" s="3"/>
      <c r="Z41" s="3">
        <v>18777.379904761903</v>
      </c>
    </row>
    <row r="42" spans="1:26">
      <c r="A42" t="s">
        <v>216</v>
      </c>
      <c r="F42" s="115"/>
      <c r="G42" s="3">
        <v>4364269.7675908133</v>
      </c>
      <c r="H42" s="3">
        <v>3632446</v>
      </c>
      <c r="I42" s="3">
        <v>731823.76759081334</v>
      </c>
      <c r="J42" s="8">
        <v>0.20146858827104749</v>
      </c>
      <c r="K42" s="116"/>
      <c r="L42" s="3">
        <v>113913609332.51059</v>
      </c>
      <c r="M42" s="3">
        <v>89987001421.470581</v>
      </c>
      <c r="N42" s="3">
        <v>23926607911.040009</v>
      </c>
      <c r="O42" s="116"/>
      <c r="P42" s="3">
        <v>994.33133360702755</v>
      </c>
      <c r="Q42" s="3">
        <v>945.20825401762352</v>
      </c>
      <c r="R42" s="3">
        <v>49.123079589404028</v>
      </c>
      <c r="S42" s="8">
        <v>5.1970641793071058E-2</v>
      </c>
      <c r="T42" s="116"/>
      <c r="U42" s="3">
        <v>6732770381.8116341</v>
      </c>
      <c r="V42" s="3">
        <v>-2903945748.9660568</v>
      </c>
      <c r="W42" s="3">
        <v>9636716130.7776909</v>
      </c>
      <c r="X42" s="116"/>
      <c r="Y42" s="3">
        <v>16720.863851206486</v>
      </c>
      <c r="Z42" s="3">
        <v>16710.734759065981</v>
      </c>
    </row>
    <row r="43" spans="1:26">
      <c r="B43" t="s">
        <v>195</v>
      </c>
      <c r="F43" s="115"/>
      <c r="G43" s="3">
        <v>3546821.7675908129</v>
      </c>
      <c r="H43" s="3">
        <v>2921125</v>
      </c>
      <c r="I43" s="3">
        <v>625696.76759081287</v>
      </c>
      <c r="J43" s="8">
        <v>0.21419719032592335</v>
      </c>
      <c r="K43" s="116"/>
      <c r="L43" s="3">
        <v>104938562761.68806</v>
      </c>
      <c r="M43" s="3">
        <v>82324352236.650604</v>
      </c>
      <c r="N43" s="3">
        <v>22614210525.03746</v>
      </c>
      <c r="O43" s="116"/>
      <c r="P43" s="3">
        <v>1127.1010307196714</v>
      </c>
      <c r="Q43" s="3">
        <v>1075.2886766754953</v>
      </c>
      <c r="R43" s="3">
        <v>51.812354044176118</v>
      </c>
      <c r="S43" s="8">
        <v>4.8184599324867856E-2</v>
      </c>
      <c r="T43" s="116"/>
      <c r="U43" s="3">
        <v>8469570921.8439541</v>
      </c>
      <c r="V43" s="3">
        <v>168747506.21400428</v>
      </c>
      <c r="W43" s="3">
        <v>8300823415.6299496</v>
      </c>
      <c r="X43" s="116"/>
      <c r="Y43" s="3">
        <v>18372.132874487561</v>
      </c>
      <c r="Z43" s="3">
        <v>18325.281205915577</v>
      </c>
    </row>
    <row r="44" spans="1:26">
      <c r="C44" s="6" t="s">
        <v>109</v>
      </c>
      <c r="D44" s="6"/>
      <c r="E44" s="6"/>
      <c r="F44" s="121"/>
      <c r="G44" s="9">
        <v>2703896.7675908129</v>
      </c>
      <c r="H44" s="9">
        <v>1876800</v>
      </c>
      <c r="I44" s="9">
        <v>827096.76759081287</v>
      </c>
      <c r="J44" s="11">
        <v>0.44069520864813133</v>
      </c>
      <c r="K44" s="122"/>
      <c r="L44" s="9">
        <v>82320534398.568161</v>
      </c>
      <c r="M44" s="9">
        <v>57008836808.470963</v>
      </c>
      <c r="N44" s="9">
        <v>25311697590.097198</v>
      </c>
      <c r="O44" s="122"/>
      <c r="P44" s="9">
        <v>1159.8055289336348</v>
      </c>
      <c r="Q44" s="9">
        <v>1158.9670181497629</v>
      </c>
      <c r="R44" s="9">
        <v>0.83851078387192501</v>
      </c>
      <c r="S44" s="11">
        <v>7.234984005071763E-4</v>
      </c>
      <c r="T44" s="122"/>
      <c r="U44" s="9">
        <v>9151455419.1456089</v>
      </c>
      <c r="V44" s="9">
        <v>5252332878.3420887</v>
      </c>
      <c r="W44" s="9">
        <v>3899122540.8035202</v>
      </c>
      <c r="X44" s="122"/>
      <c r="Y44" s="9">
        <v>18224.68157435067</v>
      </c>
      <c r="Z44" s="9">
        <v>18011.730346148859</v>
      </c>
    </row>
    <row r="45" spans="1:26">
      <c r="D45" t="s">
        <v>11</v>
      </c>
      <c r="F45" s="115"/>
      <c r="G45" s="3">
        <v>924000</v>
      </c>
      <c r="H45" s="3">
        <v>594000</v>
      </c>
      <c r="I45" s="3">
        <v>330000</v>
      </c>
      <c r="J45" s="8">
        <v>0.55555555555555558</v>
      </c>
      <c r="K45" s="116"/>
      <c r="L45" s="3">
        <v>27862641939.908257</v>
      </c>
      <c r="M45" s="3">
        <v>17494914244.998165</v>
      </c>
      <c r="N45" s="3">
        <v>10367727694.910091</v>
      </c>
      <c r="O45" s="116"/>
      <c r="P45" s="3">
        <v>1148.7285711905836</v>
      </c>
      <c r="Q45" s="3">
        <v>1123.7566246375063</v>
      </c>
      <c r="R45" s="3">
        <v>24.97194655307726</v>
      </c>
      <c r="S45" s="8">
        <v>2.2221845910036384E-2</v>
      </c>
      <c r="T45" s="116"/>
      <c r="U45" s="3">
        <v>1819677248.9319038</v>
      </c>
      <c r="V45" s="3">
        <v>408884188.07508147</v>
      </c>
      <c r="W45" s="3">
        <v>1410793060.8568225</v>
      </c>
      <c r="X45" s="116"/>
      <c r="Y45" s="3">
        <v>16730.180435787803</v>
      </c>
      <c r="Z45" s="3">
        <v>16730.180453250454</v>
      </c>
    </row>
    <row r="46" spans="1:26">
      <c r="E46" t="s">
        <v>12</v>
      </c>
      <c r="F46" s="115"/>
      <c r="G46" s="3">
        <v>924000</v>
      </c>
      <c r="H46" s="3">
        <v>594000</v>
      </c>
      <c r="I46" s="3">
        <v>330000</v>
      </c>
      <c r="J46" s="8">
        <v>0.55555555555555558</v>
      </c>
      <c r="K46" s="116"/>
      <c r="L46" s="3">
        <v>27862641939.908257</v>
      </c>
      <c r="M46" s="3">
        <v>17494914244.998165</v>
      </c>
      <c r="N46" s="3">
        <v>10367727694.910091</v>
      </c>
      <c r="O46" s="116"/>
      <c r="P46" s="3">
        <v>1148.7285711905836</v>
      </c>
      <c r="Q46" s="3">
        <v>1123.7566246375063</v>
      </c>
      <c r="R46" s="3">
        <v>24.97194655307726</v>
      </c>
      <c r="S46" s="8">
        <v>2.2221845910036384E-2</v>
      </c>
      <c r="T46" s="116"/>
      <c r="U46" s="3">
        <v>1819677248.9319038</v>
      </c>
      <c r="V46" s="3">
        <v>408884188.07508147</v>
      </c>
      <c r="W46" s="3">
        <v>1410793060.8568225</v>
      </c>
      <c r="X46" s="116"/>
      <c r="Y46" s="3">
        <v>16730.180435787803</v>
      </c>
      <c r="Z46" s="3">
        <v>16730.180453250454</v>
      </c>
    </row>
    <row r="47" spans="1:26">
      <c r="D47" t="s">
        <v>47</v>
      </c>
      <c r="F47" s="115"/>
      <c r="G47" s="3">
        <v>869000</v>
      </c>
      <c r="H47" s="3">
        <v>440150</v>
      </c>
      <c r="I47" s="3">
        <v>428850</v>
      </c>
      <c r="J47" s="8">
        <v>0.97432693399977277</v>
      </c>
      <c r="K47" s="116"/>
      <c r="L47" s="3">
        <v>25500053936.873486</v>
      </c>
      <c r="M47" s="3">
        <v>12471592659.232889</v>
      </c>
      <c r="N47" s="3">
        <v>13028461277.640596</v>
      </c>
      <c r="O47" s="116"/>
      <c r="P47" s="3">
        <v>1117.8625911175347</v>
      </c>
      <c r="Q47" s="3">
        <v>1081.1055662980348</v>
      </c>
      <c r="R47" s="3">
        <v>36.757024819499975</v>
      </c>
      <c r="S47" s="8">
        <v>3.3999477909789015E-2</v>
      </c>
      <c r="T47" s="116"/>
      <c r="U47" s="3">
        <v>1853079552.1401787</v>
      </c>
      <c r="V47" s="3">
        <v>494359316.49199539</v>
      </c>
      <c r="W47" s="3">
        <v>1358720235.6481833</v>
      </c>
      <c r="X47" s="116"/>
      <c r="Y47" s="3">
        <v>19599.321050687511</v>
      </c>
      <c r="Z47" s="3">
        <v>19599.321058850266</v>
      </c>
    </row>
    <row r="48" spans="1:26">
      <c r="E48" t="s">
        <v>197</v>
      </c>
      <c r="F48" s="115"/>
      <c r="G48" s="3">
        <v>869000</v>
      </c>
      <c r="H48" s="3">
        <v>440150</v>
      </c>
      <c r="I48" s="3">
        <v>428850</v>
      </c>
      <c r="J48" s="8">
        <v>0.97432693399977277</v>
      </c>
      <c r="K48" s="116"/>
      <c r="L48" s="3">
        <v>25500053936.873486</v>
      </c>
      <c r="M48" s="3">
        <v>12471592659.232889</v>
      </c>
      <c r="N48" s="3">
        <v>13028461277.640596</v>
      </c>
      <c r="O48" s="116"/>
      <c r="P48" s="3">
        <v>1117.8625911175347</v>
      </c>
      <c r="Q48" s="3">
        <v>1081.1055662980348</v>
      </c>
      <c r="R48" s="3">
        <v>36.757024819499975</v>
      </c>
      <c r="S48" s="8">
        <v>3.3999477909789015E-2</v>
      </c>
      <c r="T48" s="116"/>
      <c r="U48" s="3">
        <v>1853079552.1401787</v>
      </c>
      <c r="V48" s="3">
        <v>494359316.49199539</v>
      </c>
      <c r="W48" s="3">
        <v>1358720235.6481833</v>
      </c>
      <c r="X48" s="116"/>
      <c r="Y48" s="3">
        <v>19599.321050687511</v>
      </c>
      <c r="Z48" s="3">
        <v>19599.321058850266</v>
      </c>
    </row>
    <row r="49" spans="4:26">
      <c r="D49" t="s">
        <v>64</v>
      </c>
      <c r="F49" s="115"/>
      <c r="G49" s="3">
        <v>352000</v>
      </c>
      <c r="H49" s="3">
        <v>330000</v>
      </c>
      <c r="I49" s="3">
        <v>22000</v>
      </c>
      <c r="J49" s="8">
        <v>6.6666666666666666E-2</v>
      </c>
      <c r="K49" s="116"/>
      <c r="L49" s="3">
        <v>11235826455.290865</v>
      </c>
      <c r="M49" s="3">
        <v>10870744231.924667</v>
      </c>
      <c r="N49" s="3">
        <v>365082223.36619759</v>
      </c>
      <c r="O49" s="116"/>
      <c r="P49" s="3">
        <v>1215.9884768704419</v>
      </c>
      <c r="Q49" s="3">
        <v>1256.8754104035827</v>
      </c>
      <c r="R49" s="3">
        <v>-40.886933533140791</v>
      </c>
      <c r="S49" s="8">
        <v>-3.2530617748351046E-2</v>
      </c>
      <c r="T49" s="116"/>
      <c r="U49" s="3">
        <v>2393677240.5921469</v>
      </c>
      <c r="V49" s="3">
        <v>2467732058.9246631</v>
      </c>
      <c r="W49" s="3">
        <v>-74054818.332516193</v>
      </c>
      <c r="X49" s="116"/>
      <c r="Y49" s="3">
        <v>18190.092522324077</v>
      </c>
      <c r="Z49" s="3">
        <v>18190.092534848489</v>
      </c>
    </row>
    <row r="50" spans="4:26">
      <c r="E50" t="s">
        <v>196</v>
      </c>
      <c r="F50" s="115"/>
      <c r="G50" s="3">
        <v>352000</v>
      </c>
      <c r="H50" s="3">
        <v>330000</v>
      </c>
      <c r="I50" s="3">
        <v>22000</v>
      </c>
      <c r="J50" s="8">
        <v>6.6666666666666666E-2</v>
      </c>
      <c r="K50" s="116"/>
      <c r="L50" s="3">
        <v>11235826455.290865</v>
      </c>
      <c r="M50" s="3">
        <v>10870744231.924667</v>
      </c>
      <c r="N50" s="3">
        <v>365082223.36619759</v>
      </c>
      <c r="O50" s="116"/>
      <c r="P50" s="3">
        <v>1215.9884768704419</v>
      </c>
      <c r="Q50" s="3">
        <v>1256.8754104035827</v>
      </c>
      <c r="R50" s="3">
        <v>-40.886933533140791</v>
      </c>
      <c r="S50" s="8">
        <v>-3.2530617748351046E-2</v>
      </c>
      <c r="T50" s="116"/>
      <c r="U50" s="3">
        <v>2393677240.5921469</v>
      </c>
      <c r="V50" s="3">
        <v>2467732058.9246631</v>
      </c>
      <c r="W50" s="3">
        <v>-74054818.332516193</v>
      </c>
      <c r="X50" s="116"/>
      <c r="Y50" s="3">
        <v>18190.092522324077</v>
      </c>
      <c r="Z50" s="3">
        <v>18190.092534848489</v>
      </c>
    </row>
    <row r="51" spans="4:26">
      <c r="D51" t="s">
        <v>55</v>
      </c>
      <c r="F51" s="115"/>
      <c r="G51" s="3">
        <v>134900</v>
      </c>
      <c r="H51" s="3">
        <v>110000</v>
      </c>
      <c r="I51" s="3">
        <v>24900</v>
      </c>
      <c r="J51" s="8">
        <v>0.22636363636363635</v>
      </c>
      <c r="K51" s="116"/>
      <c r="L51" s="3">
        <v>4168969300</v>
      </c>
      <c r="M51" s="3">
        <v>3160859077.3082213</v>
      </c>
      <c r="N51" s="3">
        <v>1008110222.6917787</v>
      </c>
      <c r="O51" s="116"/>
      <c r="P51" s="3">
        <v>1177.2910641073704</v>
      </c>
      <c r="Q51" s="3">
        <v>1096.3755466767</v>
      </c>
      <c r="R51" s="3">
        <v>80.915517430670434</v>
      </c>
      <c r="S51" s="8">
        <v>7.380273819125123E-2</v>
      </c>
      <c r="T51" s="116"/>
      <c r="U51" s="3">
        <v>780316092.43506432</v>
      </c>
      <c r="V51" s="3">
        <v>359855019.64155436</v>
      </c>
      <c r="W51" s="3">
        <v>420461072.79350996</v>
      </c>
      <c r="X51" s="116"/>
      <c r="Y51" s="3">
        <v>18190.092522324077</v>
      </c>
      <c r="Z51" s="3">
        <v>18190.092534848485</v>
      </c>
    </row>
    <row r="52" spans="4:26">
      <c r="E52" t="s">
        <v>196</v>
      </c>
      <c r="F52" s="115"/>
      <c r="G52" s="3">
        <v>134900</v>
      </c>
      <c r="H52" s="3">
        <v>110000</v>
      </c>
      <c r="I52" s="3">
        <v>24900</v>
      </c>
      <c r="J52" s="8">
        <v>0.22636363636363635</v>
      </c>
      <c r="K52" s="116"/>
      <c r="L52" s="3">
        <v>4168969300</v>
      </c>
      <c r="M52" s="3">
        <v>3160859077.3082213</v>
      </c>
      <c r="N52" s="3">
        <v>1008110222.6917787</v>
      </c>
      <c r="O52" s="116"/>
      <c r="P52" s="3">
        <v>1177.2910641073704</v>
      </c>
      <c r="Q52" s="3">
        <v>1096.3755466767</v>
      </c>
      <c r="R52" s="3">
        <v>80.915517430670434</v>
      </c>
      <c r="S52" s="8">
        <v>7.380273819125123E-2</v>
      </c>
      <c r="T52" s="116"/>
      <c r="U52" s="3">
        <v>780316092.43506432</v>
      </c>
      <c r="V52" s="3">
        <v>359855019.64155436</v>
      </c>
      <c r="W52" s="3">
        <v>420461072.79350996</v>
      </c>
      <c r="X52" s="116"/>
      <c r="Y52" s="3">
        <v>18190.092522324077</v>
      </c>
      <c r="Z52" s="3">
        <v>18190.092534848485</v>
      </c>
    </row>
    <row r="53" spans="4:26">
      <c r="D53" t="s">
        <v>552</v>
      </c>
      <c r="F53" s="115"/>
      <c r="G53" s="3">
        <v>121050</v>
      </c>
      <c r="H53" s="3"/>
      <c r="I53" s="3">
        <v>121050</v>
      </c>
      <c r="J53" s="8"/>
      <c r="K53" s="116"/>
      <c r="L53" s="3">
        <v>4228906800</v>
      </c>
      <c r="M53" s="3"/>
      <c r="N53" s="3">
        <v>4228906800</v>
      </c>
      <c r="O53" s="116"/>
      <c r="P53" s="3">
        <v>1330.8540189713194</v>
      </c>
      <c r="Q53" s="3"/>
      <c r="R53" s="3">
        <v>1330.8540189713194</v>
      </c>
      <c r="S53" s="8"/>
      <c r="T53" s="116"/>
      <c r="U53" s="3">
        <v>1038145339.3866464</v>
      </c>
      <c r="V53" s="3"/>
      <c r="W53" s="3">
        <v>1038145339.3866464</v>
      </c>
      <c r="X53" s="116"/>
      <c r="Y53" s="3">
        <v>19654.63069726888</v>
      </c>
      <c r="Z53" s="3"/>
    </row>
    <row r="54" spans="4:26">
      <c r="E54" t="s">
        <v>13</v>
      </c>
      <c r="F54" s="115"/>
      <c r="G54" s="3">
        <v>121000</v>
      </c>
      <c r="H54" s="3"/>
      <c r="I54" s="3">
        <v>121000</v>
      </c>
      <c r="J54" s="8"/>
      <c r="K54" s="116"/>
      <c r="L54" s="3">
        <v>4227588750</v>
      </c>
      <c r="M54" s="3"/>
      <c r="N54" s="3">
        <v>4227588750</v>
      </c>
      <c r="O54" s="116"/>
      <c r="P54" s="3">
        <v>1330.9889915966471</v>
      </c>
      <c r="Q54" s="3"/>
      <c r="R54" s="3">
        <v>1330.9889915966471</v>
      </c>
      <c r="S54" s="8"/>
      <c r="T54" s="116"/>
      <c r="U54" s="3">
        <v>1037951839.3866464</v>
      </c>
      <c r="V54" s="3"/>
      <c r="W54" s="3">
        <v>1037951839.3866464</v>
      </c>
      <c r="X54" s="116"/>
      <c r="Y54" s="3">
        <v>19654.801349209894</v>
      </c>
      <c r="Z54" s="3"/>
    </row>
    <row r="55" spans="4:26">
      <c r="E55" t="s">
        <v>546</v>
      </c>
      <c r="F55" s="115"/>
      <c r="G55" s="3">
        <v>50</v>
      </c>
      <c r="H55" s="3"/>
      <c r="I55" s="3">
        <v>50</v>
      </c>
      <c r="J55" s="8"/>
      <c r="K55" s="116"/>
      <c r="L55" s="3">
        <v>1318050</v>
      </c>
      <c r="M55" s="3"/>
      <c r="N55" s="3">
        <v>1318050</v>
      </c>
      <c r="O55" s="116"/>
      <c r="P55" s="3">
        <v>1004.2202656786294</v>
      </c>
      <c r="Q55" s="3"/>
      <c r="R55" s="3">
        <v>1004.2202656786294</v>
      </c>
      <c r="S55" s="8"/>
      <c r="T55" s="116"/>
      <c r="U55" s="3">
        <v>193500.00000000023</v>
      </c>
      <c r="V55" s="3"/>
      <c r="W55" s="3">
        <v>193500.00000000023</v>
      </c>
      <c r="X55" s="116"/>
      <c r="Y55" s="3">
        <v>19241.652999999998</v>
      </c>
      <c r="Z55" s="3"/>
    </row>
    <row r="56" spans="4:26">
      <c r="D56" t="s">
        <v>59</v>
      </c>
      <c r="F56" s="115"/>
      <c r="G56" s="3">
        <v>66000</v>
      </c>
      <c r="H56" s="3">
        <v>176000</v>
      </c>
      <c r="I56" s="3">
        <v>-110000</v>
      </c>
      <c r="J56" s="8">
        <v>-0.625</v>
      </c>
      <c r="K56" s="116"/>
      <c r="L56" s="3">
        <v>2213871000</v>
      </c>
      <c r="M56" s="3">
        <v>5841175752.722621</v>
      </c>
      <c r="N56" s="3">
        <v>-3627304752.722621</v>
      </c>
      <c r="O56" s="116"/>
      <c r="P56" s="3">
        <v>1277.8370502557227</v>
      </c>
      <c r="Q56" s="3">
        <v>1266.2938505193656</v>
      </c>
      <c r="R56" s="3">
        <v>11.54319973635711</v>
      </c>
      <c r="S56" s="8">
        <v>9.1157354445200144E-3</v>
      </c>
      <c r="T56" s="116"/>
      <c r="U56" s="3">
        <v>353659236.35883188</v>
      </c>
      <c r="V56" s="3">
        <v>778648328.44911718</v>
      </c>
      <c r="W56" s="3">
        <v>-424989092.0902853</v>
      </c>
      <c r="X56" s="116"/>
      <c r="Y56" s="3">
        <v>16730.180435787803</v>
      </c>
      <c r="Z56" s="3">
        <v>16730.180453250443</v>
      </c>
    </row>
    <row r="57" spans="4:26">
      <c r="E57" t="s">
        <v>12</v>
      </c>
      <c r="F57" s="115"/>
      <c r="G57" s="3">
        <v>66000</v>
      </c>
      <c r="H57" s="3">
        <v>176000</v>
      </c>
      <c r="I57" s="3">
        <v>-110000</v>
      </c>
      <c r="J57" s="8">
        <v>-0.625</v>
      </c>
      <c r="K57" s="116"/>
      <c r="L57" s="3">
        <v>2213871000</v>
      </c>
      <c r="M57" s="3">
        <v>5841175752.722621</v>
      </c>
      <c r="N57" s="3">
        <v>-3627304752.722621</v>
      </c>
      <c r="O57" s="116"/>
      <c r="P57" s="3">
        <v>1277.8370502557227</v>
      </c>
      <c r="Q57" s="3">
        <v>1266.2938505193656</v>
      </c>
      <c r="R57" s="3">
        <v>11.54319973635711</v>
      </c>
      <c r="S57" s="8">
        <v>9.1157354445200144E-3</v>
      </c>
      <c r="T57" s="116"/>
      <c r="U57" s="3">
        <v>353659236.35883188</v>
      </c>
      <c r="V57" s="3">
        <v>778648328.44911718</v>
      </c>
      <c r="W57" s="3">
        <v>-424989092.0902853</v>
      </c>
      <c r="X57" s="116"/>
      <c r="Y57" s="3">
        <v>16730.180435787803</v>
      </c>
      <c r="Z57" s="3">
        <v>16730.180453250443</v>
      </c>
    </row>
    <row r="58" spans="4:26">
      <c r="D58" t="s">
        <v>32</v>
      </c>
      <c r="F58" s="115"/>
      <c r="G58" s="3">
        <v>60396.767590812829</v>
      </c>
      <c r="H58" s="3"/>
      <c r="I58" s="3">
        <v>60396.767590812829</v>
      </c>
      <c r="J58" s="8"/>
      <c r="K58" s="116"/>
      <c r="L58" s="3">
        <v>1700791641.051311</v>
      </c>
      <c r="M58" s="3"/>
      <c r="N58" s="3">
        <v>1700791641.051311</v>
      </c>
      <c r="O58" s="116"/>
      <c r="P58" s="3">
        <v>1072.7648054700906</v>
      </c>
      <c r="Q58" s="3"/>
      <c r="R58" s="3">
        <v>1072.7648054700906</v>
      </c>
      <c r="S58" s="8"/>
      <c r="T58" s="116"/>
      <c r="U58" s="3">
        <v>328221231.06546688</v>
      </c>
      <c r="V58" s="3"/>
      <c r="W58" s="3">
        <v>328221231.06546688</v>
      </c>
      <c r="X58" s="116"/>
      <c r="Y58" s="3">
        <v>19147.690562404841</v>
      </c>
      <c r="Z58" s="3"/>
    </row>
    <row r="59" spans="4:26">
      <c r="E59" t="s">
        <v>546</v>
      </c>
      <c r="F59" s="115"/>
      <c r="G59" s="3">
        <v>55000</v>
      </c>
      <c r="H59" s="3"/>
      <c r="I59" s="3">
        <v>55000</v>
      </c>
      <c r="J59" s="8"/>
      <c r="K59" s="116"/>
      <c r="L59" s="3">
        <v>1519460250</v>
      </c>
      <c r="M59" s="3"/>
      <c r="N59" s="3">
        <v>1519460250</v>
      </c>
      <c r="O59" s="116"/>
      <c r="P59" s="3">
        <v>1052.4312955041137</v>
      </c>
      <c r="Q59" s="3"/>
      <c r="R59" s="3">
        <v>1052.4312955041137</v>
      </c>
      <c r="S59" s="8"/>
      <c r="T59" s="116"/>
      <c r="U59" s="3">
        <v>282455250</v>
      </c>
      <c r="V59" s="3"/>
      <c r="W59" s="3">
        <v>282455250</v>
      </c>
      <c r="X59" s="116"/>
      <c r="Y59" s="3">
        <v>19241.652999999998</v>
      </c>
      <c r="Z59" s="3"/>
    </row>
    <row r="60" spans="4:26">
      <c r="E60" t="s">
        <v>196</v>
      </c>
      <c r="F60" s="115"/>
      <c r="G60" s="3">
        <v>5396.7675908128303</v>
      </c>
      <c r="H60" s="3"/>
      <c r="I60" s="3">
        <v>5396.7675908128303</v>
      </c>
      <c r="J60" s="8"/>
      <c r="K60" s="116"/>
      <c r="L60" s="3">
        <v>181331391.05131111</v>
      </c>
      <c r="M60" s="3"/>
      <c r="N60" s="3">
        <v>181331391.05131111</v>
      </c>
      <c r="O60" s="116"/>
      <c r="P60" s="3">
        <v>1279.9894134062422</v>
      </c>
      <c r="Q60" s="3"/>
      <c r="R60" s="3">
        <v>1279.9894134062422</v>
      </c>
      <c r="S60" s="8"/>
      <c r="T60" s="116"/>
      <c r="U60" s="3">
        <v>45765981.065466881</v>
      </c>
      <c r="V60" s="3"/>
      <c r="W60" s="3">
        <v>45765981.065466881</v>
      </c>
      <c r="X60" s="116"/>
      <c r="Y60" s="3">
        <v>18190.092522324077</v>
      </c>
      <c r="Z60" s="3"/>
    </row>
    <row r="61" spans="4:26">
      <c r="D61" t="s">
        <v>63</v>
      </c>
      <c r="F61" s="115"/>
      <c r="G61" s="3">
        <v>44000</v>
      </c>
      <c r="H61" s="3">
        <v>33000</v>
      </c>
      <c r="I61" s="3">
        <v>11000</v>
      </c>
      <c r="J61" s="8">
        <v>0.33333333333333331</v>
      </c>
      <c r="K61" s="116"/>
      <c r="L61" s="3">
        <v>1396472000</v>
      </c>
      <c r="M61" s="3">
        <v>1042700423.1924666</v>
      </c>
      <c r="N61" s="3">
        <v>353771576.80753338</v>
      </c>
      <c r="O61" s="116"/>
      <c r="P61" s="3">
        <v>1209.0566667466462</v>
      </c>
      <c r="Q61" s="3">
        <v>1205.570193142139</v>
      </c>
      <c r="R61" s="3">
        <v>3.4864736045071822</v>
      </c>
      <c r="S61" s="8">
        <v>2.8919706412284534E-3</v>
      </c>
      <c r="T61" s="116"/>
      <c r="U61" s="3">
        <v>291203348.16266012</v>
      </c>
      <c r="V61" s="3">
        <v>202399205.89246631</v>
      </c>
      <c r="W61" s="3">
        <v>88804142.270193815</v>
      </c>
      <c r="X61" s="116"/>
      <c r="Y61" s="3">
        <v>18190.092522324077</v>
      </c>
      <c r="Z61" s="3">
        <v>18190.092534848489</v>
      </c>
    </row>
    <row r="62" spans="4:26">
      <c r="E62" t="s">
        <v>196</v>
      </c>
      <c r="F62" s="115"/>
      <c r="G62" s="3">
        <v>44000</v>
      </c>
      <c r="H62" s="3">
        <v>33000</v>
      </c>
      <c r="I62" s="3">
        <v>11000</v>
      </c>
      <c r="J62" s="8">
        <v>0.33333333333333331</v>
      </c>
      <c r="K62" s="116"/>
      <c r="L62" s="3">
        <v>1396472000</v>
      </c>
      <c r="M62" s="3">
        <v>1042700423.1924666</v>
      </c>
      <c r="N62" s="3">
        <v>353771576.80753338</v>
      </c>
      <c r="O62" s="116"/>
      <c r="P62" s="3">
        <v>1209.0566667466462</v>
      </c>
      <c r="Q62" s="3">
        <v>1205.570193142139</v>
      </c>
      <c r="R62" s="3">
        <v>3.4864736045071822</v>
      </c>
      <c r="S62" s="8">
        <v>2.8919706412284534E-3</v>
      </c>
      <c r="T62" s="116"/>
      <c r="U62" s="3">
        <v>291203348.16266012</v>
      </c>
      <c r="V62" s="3">
        <v>202399205.89246631</v>
      </c>
      <c r="W62" s="3">
        <v>88804142.270193815</v>
      </c>
      <c r="X62" s="116"/>
      <c r="Y62" s="3">
        <v>18190.092522324077</v>
      </c>
      <c r="Z62" s="3">
        <v>18190.092534848489</v>
      </c>
    </row>
    <row r="63" spans="4:26">
      <c r="D63" t="s">
        <v>44</v>
      </c>
      <c r="F63" s="115"/>
      <c r="G63" s="3">
        <v>33000</v>
      </c>
      <c r="H63" s="3">
        <v>77000</v>
      </c>
      <c r="I63" s="3">
        <v>-44000</v>
      </c>
      <c r="J63" s="8">
        <v>-0.5714285714285714</v>
      </c>
      <c r="K63" s="116"/>
      <c r="L63" s="3">
        <v>1116483390</v>
      </c>
      <c r="M63" s="3">
        <v>2597190393.1452227</v>
      </c>
      <c r="N63" s="3">
        <v>-1480707003.1452227</v>
      </c>
      <c r="O63" s="116"/>
      <c r="P63" s="3">
        <v>1288.8590543325331</v>
      </c>
      <c r="Q63" s="3">
        <v>1286.9449039300803</v>
      </c>
      <c r="R63" s="3">
        <v>1.9141504024528331</v>
      </c>
      <c r="S63" s="8">
        <v>1.4873600234224392E-3</v>
      </c>
      <c r="T63" s="116"/>
      <c r="U63" s="3">
        <v>38266155.581781864</v>
      </c>
      <c r="V63" s="3">
        <v>36215886.145222962</v>
      </c>
      <c r="W63" s="3">
        <v>2050269.4365589023</v>
      </c>
      <c r="X63" s="116"/>
      <c r="Y63" s="3">
        <v>19746.811628348019</v>
      </c>
      <c r="Z63" s="3">
        <v>19746.81161038961</v>
      </c>
    </row>
    <row r="64" spans="4:26">
      <c r="E64" t="s">
        <v>218</v>
      </c>
      <c r="F64" s="115"/>
      <c r="G64" s="3">
        <v>33000</v>
      </c>
      <c r="H64" s="3">
        <v>77000</v>
      </c>
      <c r="I64" s="3">
        <v>-44000</v>
      </c>
      <c r="J64" s="8">
        <v>-0.5714285714285714</v>
      </c>
      <c r="K64" s="116"/>
      <c r="L64" s="3">
        <v>1116483390</v>
      </c>
      <c r="M64" s="3">
        <v>2597190393.1452227</v>
      </c>
      <c r="N64" s="3">
        <v>-1480707003.1452227</v>
      </c>
      <c r="O64" s="116"/>
      <c r="P64" s="3">
        <v>1288.8590543325331</v>
      </c>
      <c r="Q64" s="3">
        <v>1286.9449039300803</v>
      </c>
      <c r="R64" s="3">
        <v>1.9141504024528331</v>
      </c>
      <c r="S64" s="8">
        <v>1.4873600234224392E-3</v>
      </c>
      <c r="T64" s="116"/>
      <c r="U64" s="3">
        <v>38266155.581781864</v>
      </c>
      <c r="V64" s="3">
        <v>36215886.145222962</v>
      </c>
      <c r="W64" s="3">
        <v>2050269.4365589023</v>
      </c>
      <c r="X64" s="116"/>
      <c r="Y64" s="3">
        <v>19746.811628348019</v>
      </c>
      <c r="Z64" s="3">
        <v>19746.81161038961</v>
      </c>
    </row>
    <row r="65" spans="3:26">
      <c r="D65" t="s">
        <v>42</v>
      </c>
      <c r="F65" s="115"/>
      <c r="G65" s="3">
        <v>28600</v>
      </c>
      <c r="H65" s="3">
        <v>5500</v>
      </c>
      <c r="I65" s="3">
        <v>23100</v>
      </c>
      <c r="J65" s="8">
        <v>4.2</v>
      </c>
      <c r="K65" s="116"/>
      <c r="L65" s="3">
        <v>700700000</v>
      </c>
      <c r="M65" s="3">
        <v>133974403.86541112</v>
      </c>
      <c r="N65" s="3">
        <v>566725596.13458884</v>
      </c>
      <c r="O65" s="116"/>
      <c r="P65" s="3">
        <v>933.32561394205163</v>
      </c>
      <c r="Q65" s="3">
        <v>929.40720662379533</v>
      </c>
      <c r="R65" s="3">
        <v>3.9184073182562997</v>
      </c>
      <c r="S65" s="8">
        <v>4.2160285505967558E-3</v>
      </c>
      <c r="T65" s="116"/>
      <c r="U65" s="3">
        <v>-62182783.624255061</v>
      </c>
      <c r="V65" s="3">
        <v>-12733825.134588882</v>
      </c>
      <c r="W65" s="3">
        <v>-49448958.489666179</v>
      </c>
      <c r="X65" s="116"/>
      <c r="Y65" s="3">
        <v>19218.674132492113</v>
      </c>
      <c r="Z65" s="3">
        <v>19218.674545454545</v>
      </c>
    </row>
    <row r="66" spans="3:26">
      <c r="E66" t="s">
        <v>208</v>
      </c>
      <c r="F66" s="115"/>
      <c r="G66" s="3">
        <v>28600</v>
      </c>
      <c r="H66" s="3">
        <v>5500</v>
      </c>
      <c r="I66" s="3">
        <v>23100</v>
      </c>
      <c r="J66" s="8">
        <v>4.2</v>
      </c>
      <c r="K66" s="116"/>
      <c r="L66" s="3">
        <v>700700000</v>
      </c>
      <c r="M66" s="3">
        <v>133974403.86541112</v>
      </c>
      <c r="N66" s="3">
        <v>566725596.13458884</v>
      </c>
      <c r="O66" s="116"/>
      <c r="P66" s="3">
        <v>933.32561394205163</v>
      </c>
      <c r="Q66" s="3">
        <v>929.40720662379533</v>
      </c>
      <c r="R66" s="3">
        <v>3.9184073182562997</v>
      </c>
      <c r="S66" s="8">
        <v>4.2160285505967558E-3</v>
      </c>
      <c r="T66" s="116"/>
      <c r="U66" s="3">
        <v>-62182783.624255061</v>
      </c>
      <c r="V66" s="3">
        <v>-12733825.134588882</v>
      </c>
      <c r="W66" s="3">
        <v>-49448958.489666179</v>
      </c>
      <c r="X66" s="116"/>
      <c r="Y66" s="3">
        <v>19218.674132492113</v>
      </c>
      <c r="Z66" s="3">
        <v>19218.674545454545</v>
      </c>
    </row>
    <row r="67" spans="3:26">
      <c r="D67" t="s">
        <v>56</v>
      </c>
      <c r="F67" s="115"/>
      <c r="G67" s="3">
        <v>28049.999999999996</v>
      </c>
      <c r="H67" s="3">
        <v>45100</v>
      </c>
      <c r="I67" s="3">
        <v>-17050.000000000004</v>
      </c>
      <c r="J67" s="8">
        <v>-0.37804878048780494</v>
      </c>
      <c r="K67" s="116"/>
      <c r="L67" s="3">
        <v>811766999.99999988</v>
      </c>
      <c r="M67" s="3">
        <v>1293434111.6963713</v>
      </c>
      <c r="N67" s="3">
        <v>-481667111.69637144</v>
      </c>
      <c r="O67" s="116"/>
      <c r="P67" s="3">
        <v>1102.4670721421621</v>
      </c>
      <c r="Q67" s="3">
        <v>1094.2452256805846</v>
      </c>
      <c r="R67" s="3">
        <v>8.2218464615775702</v>
      </c>
      <c r="S67" s="8">
        <v>7.513714721911491E-3</v>
      </c>
      <c r="T67" s="116"/>
      <c r="U67" s="3">
        <v>107158234.45369565</v>
      </c>
      <c r="V67" s="3">
        <v>145022448.05303782</v>
      </c>
      <c r="W67" s="3">
        <v>-37864213.599342167</v>
      </c>
      <c r="X67" s="116"/>
      <c r="Y67" s="3">
        <v>18190.092522324077</v>
      </c>
      <c r="Z67" s="3">
        <v>18190.092534848482</v>
      </c>
    </row>
    <row r="68" spans="3:26">
      <c r="E68" t="s">
        <v>196</v>
      </c>
      <c r="F68" s="115"/>
      <c r="G68" s="3">
        <v>28049.999999999996</v>
      </c>
      <c r="H68" s="3">
        <v>45100</v>
      </c>
      <c r="I68" s="3">
        <v>-17050.000000000004</v>
      </c>
      <c r="J68" s="8">
        <v>-0.37804878048780494</v>
      </c>
      <c r="K68" s="116"/>
      <c r="L68" s="3">
        <v>811766999.99999988</v>
      </c>
      <c r="M68" s="3">
        <v>1293434111.6963713</v>
      </c>
      <c r="N68" s="3">
        <v>-481667111.69637144</v>
      </c>
      <c r="O68" s="116"/>
      <c r="P68" s="3">
        <v>1102.4670721421621</v>
      </c>
      <c r="Q68" s="3">
        <v>1094.2452256805846</v>
      </c>
      <c r="R68" s="3">
        <v>8.2218464615775702</v>
      </c>
      <c r="S68" s="8">
        <v>7.513714721911491E-3</v>
      </c>
      <c r="T68" s="116"/>
      <c r="U68" s="3">
        <v>107158234.45369565</v>
      </c>
      <c r="V68" s="3">
        <v>145022448.05303782</v>
      </c>
      <c r="W68" s="3">
        <v>-37864213.599342167</v>
      </c>
      <c r="X68" s="116"/>
      <c r="Y68" s="3">
        <v>18190.092522324077</v>
      </c>
      <c r="Z68" s="3">
        <v>18190.092534848482</v>
      </c>
    </row>
    <row r="69" spans="3:26">
      <c r="D69" t="s">
        <v>49</v>
      </c>
      <c r="F69" s="115"/>
      <c r="G69" s="3">
        <v>22000</v>
      </c>
      <c r="H69" s="3">
        <v>2200</v>
      </c>
      <c r="I69" s="3">
        <v>19800</v>
      </c>
      <c r="J69" s="8">
        <v>9</v>
      </c>
      <c r="K69" s="116"/>
      <c r="L69" s="3">
        <v>694815000</v>
      </c>
      <c r="M69" s="3">
        <v>68128561.546164453</v>
      </c>
      <c r="N69" s="3">
        <v>626686438.45383549</v>
      </c>
      <c r="O69" s="116"/>
      <c r="P69" s="3">
        <v>1203.1329062173406</v>
      </c>
      <c r="Q69" s="3">
        <v>1181.5536074623553</v>
      </c>
      <c r="R69" s="3">
        <v>21.579298754985302</v>
      </c>
      <c r="S69" s="8">
        <v>1.8263495298644607E-2</v>
      </c>
      <c r="T69" s="116"/>
      <c r="U69" s="3">
        <v>74744412.119610667</v>
      </c>
      <c r="V69" s="3">
        <v>4846968.7427456528</v>
      </c>
      <c r="W69" s="3">
        <v>69897443.376865014</v>
      </c>
      <c r="X69" s="116"/>
      <c r="Y69" s="3">
        <v>16730.180435787803</v>
      </c>
      <c r="Z69" s="3">
        <v>16730.18045325045</v>
      </c>
    </row>
    <row r="70" spans="3:26">
      <c r="E70" t="s">
        <v>12</v>
      </c>
      <c r="F70" s="115"/>
      <c r="G70" s="3">
        <v>22000</v>
      </c>
      <c r="H70" s="3">
        <v>2200</v>
      </c>
      <c r="I70" s="3">
        <v>19800</v>
      </c>
      <c r="J70" s="8">
        <v>9</v>
      </c>
      <c r="K70" s="116"/>
      <c r="L70" s="3">
        <v>694815000</v>
      </c>
      <c r="M70" s="3">
        <v>68128561.546164453</v>
      </c>
      <c r="N70" s="3">
        <v>626686438.45383549</v>
      </c>
      <c r="O70" s="116"/>
      <c r="P70" s="3">
        <v>1203.1329062173406</v>
      </c>
      <c r="Q70" s="3">
        <v>1181.5536074623553</v>
      </c>
      <c r="R70" s="3">
        <v>21.579298754985302</v>
      </c>
      <c r="S70" s="8">
        <v>1.8263495298644607E-2</v>
      </c>
      <c r="T70" s="116"/>
      <c r="U70" s="3">
        <v>74744412.119610667</v>
      </c>
      <c r="V70" s="3">
        <v>4846968.7427456528</v>
      </c>
      <c r="W70" s="3">
        <v>69897443.376865014</v>
      </c>
      <c r="X70" s="116"/>
      <c r="Y70" s="3">
        <v>16730.180435787803</v>
      </c>
      <c r="Z70" s="3">
        <v>16730.18045325045</v>
      </c>
    </row>
    <row r="71" spans="3:26">
      <c r="D71" t="s">
        <v>65</v>
      </c>
      <c r="F71" s="115"/>
      <c r="G71" s="3">
        <v>17600</v>
      </c>
      <c r="H71" s="3">
        <v>31900</v>
      </c>
      <c r="I71" s="3">
        <v>-14300</v>
      </c>
      <c r="J71" s="8">
        <v>-0.44827586206896552</v>
      </c>
      <c r="K71" s="116"/>
      <c r="L71" s="3">
        <v>585691835.44423294</v>
      </c>
      <c r="M71" s="3">
        <v>1061776906.4193844</v>
      </c>
      <c r="N71" s="3">
        <v>-476085070.97515142</v>
      </c>
      <c r="O71" s="116"/>
      <c r="P71" s="3">
        <v>1267.7207604286543</v>
      </c>
      <c r="Q71" s="3">
        <v>1269.9583679872476</v>
      </c>
      <c r="R71" s="3">
        <v>-2.237607558593254</v>
      </c>
      <c r="S71" s="8">
        <v>-1.7619534742226472E-3</v>
      </c>
      <c r="T71" s="116"/>
      <c r="U71" s="3">
        <v>121744648.4459269</v>
      </c>
      <c r="V71" s="3">
        <v>208386020.63399917</v>
      </c>
      <c r="W71" s="3">
        <v>-86641372.188072264</v>
      </c>
      <c r="X71" s="116"/>
      <c r="Y71" s="3">
        <v>19654.801349209898</v>
      </c>
      <c r="Z71" s="3">
        <v>19654.801421988152</v>
      </c>
    </row>
    <row r="72" spans="3:26">
      <c r="E72" t="s">
        <v>13</v>
      </c>
      <c r="F72" s="115"/>
      <c r="G72" s="3">
        <v>17600</v>
      </c>
      <c r="H72" s="3">
        <v>31900</v>
      </c>
      <c r="I72" s="3">
        <v>-14300</v>
      </c>
      <c r="J72" s="8">
        <v>-0.44827586206896552</v>
      </c>
      <c r="K72" s="116"/>
      <c r="L72" s="3">
        <v>585691835.44423294</v>
      </c>
      <c r="M72" s="3">
        <v>1061776906.4193844</v>
      </c>
      <c r="N72" s="3">
        <v>-476085070.97515142</v>
      </c>
      <c r="O72" s="116"/>
      <c r="P72" s="3">
        <v>1267.7207604286543</v>
      </c>
      <c r="Q72" s="3">
        <v>1269.9583679872476</v>
      </c>
      <c r="R72" s="3">
        <v>-2.237607558593254</v>
      </c>
      <c r="S72" s="8">
        <v>-1.7619534742226472E-3</v>
      </c>
      <c r="T72" s="116"/>
      <c r="U72" s="3">
        <v>121744648.4459269</v>
      </c>
      <c r="V72" s="3">
        <v>208386020.63399917</v>
      </c>
      <c r="W72" s="3">
        <v>-86641372.188072264</v>
      </c>
      <c r="X72" s="116"/>
      <c r="Y72" s="3">
        <v>19654.801349209898</v>
      </c>
      <c r="Z72" s="3">
        <v>19654.801421988152</v>
      </c>
    </row>
    <row r="73" spans="3:26">
      <c r="D73" t="s">
        <v>219</v>
      </c>
      <c r="F73" s="115"/>
      <c r="G73" s="3">
        <v>3300</v>
      </c>
      <c r="H73" s="3"/>
      <c r="I73" s="3">
        <v>3300</v>
      </c>
      <c r="J73" s="8"/>
      <c r="K73" s="116"/>
      <c r="L73" s="3">
        <v>103544100</v>
      </c>
      <c r="M73" s="3"/>
      <c r="N73" s="3">
        <v>103544100</v>
      </c>
      <c r="O73" s="116"/>
      <c r="P73" s="3">
        <v>1195.3043995371329</v>
      </c>
      <c r="Q73" s="3"/>
      <c r="R73" s="3">
        <v>1195.3043995371329</v>
      </c>
      <c r="S73" s="8"/>
      <c r="T73" s="116"/>
      <c r="U73" s="3">
        <v>13745463.095949456</v>
      </c>
      <c r="V73" s="3"/>
      <c r="W73" s="3">
        <v>13745463.095949456</v>
      </c>
      <c r="X73" s="116"/>
      <c r="Y73" s="3">
        <v>19599.321050687511</v>
      </c>
      <c r="Z73" s="3"/>
    </row>
    <row r="74" spans="3:26">
      <c r="E74" t="s">
        <v>197</v>
      </c>
      <c r="F74" s="115"/>
      <c r="G74" s="3">
        <v>3300</v>
      </c>
      <c r="H74" s="3"/>
      <c r="I74" s="3">
        <v>3300</v>
      </c>
      <c r="J74" s="8"/>
      <c r="K74" s="116"/>
      <c r="L74" s="3">
        <v>103544100</v>
      </c>
      <c r="M74" s="3"/>
      <c r="N74" s="3">
        <v>103544100</v>
      </c>
      <c r="O74" s="116"/>
      <c r="P74" s="3">
        <v>1195.3043995371329</v>
      </c>
      <c r="Q74" s="3"/>
      <c r="R74" s="3">
        <v>1195.3043995371329</v>
      </c>
      <c r="S74" s="8"/>
      <c r="T74" s="116"/>
      <c r="U74" s="3">
        <v>13745463.095949456</v>
      </c>
      <c r="V74" s="3"/>
      <c r="W74" s="3">
        <v>13745463.095949456</v>
      </c>
      <c r="X74" s="116"/>
      <c r="Y74" s="3">
        <v>19599.321050687511</v>
      </c>
      <c r="Z74" s="3"/>
    </row>
    <row r="75" spans="3:26">
      <c r="D75" t="s">
        <v>67</v>
      </c>
      <c r="F75" s="115"/>
      <c r="G75" s="3"/>
      <c r="H75" s="3">
        <v>50</v>
      </c>
      <c r="I75" s="3">
        <v>-50</v>
      </c>
      <c r="J75" s="8">
        <v>-1</v>
      </c>
      <c r="K75" s="116"/>
      <c r="L75" s="3"/>
      <c r="M75" s="3">
        <v>1726400</v>
      </c>
      <c r="N75" s="3">
        <v>-1726400</v>
      </c>
      <c r="O75" s="116"/>
      <c r="P75" s="3"/>
      <c r="Q75" s="3">
        <v>1317.4019892933643</v>
      </c>
      <c r="R75" s="3">
        <v>-1317.4019892933643</v>
      </c>
      <c r="S75" s="8">
        <v>-1</v>
      </c>
      <c r="T75" s="116"/>
      <c r="U75" s="3"/>
      <c r="V75" s="3">
        <v>388796.73074391065</v>
      </c>
      <c r="W75" s="3">
        <v>-388796.73074391065</v>
      </c>
      <c r="X75" s="116"/>
      <c r="Y75" s="3"/>
      <c r="Z75" s="3">
        <v>19654.801421988152</v>
      </c>
    </row>
    <row r="76" spans="3:26">
      <c r="E76" t="s">
        <v>13</v>
      </c>
      <c r="F76" s="115"/>
      <c r="G76" s="3"/>
      <c r="H76" s="3">
        <v>50</v>
      </c>
      <c r="I76" s="3">
        <v>-50</v>
      </c>
      <c r="J76" s="8">
        <v>-1</v>
      </c>
      <c r="K76" s="116"/>
      <c r="L76" s="3"/>
      <c r="M76" s="3">
        <v>1726400</v>
      </c>
      <c r="N76" s="3">
        <v>-1726400</v>
      </c>
      <c r="O76" s="116"/>
      <c r="P76" s="3"/>
      <c r="Q76" s="3">
        <v>1317.4019892933643</v>
      </c>
      <c r="R76" s="3">
        <v>-1317.4019892933643</v>
      </c>
      <c r="S76" s="8">
        <v>-1</v>
      </c>
      <c r="T76" s="116"/>
      <c r="U76" s="3"/>
      <c r="V76" s="3">
        <v>388796.73074391065</v>
      </c>
      <c r="W76" s="3">
        <v>-388796.73074391065</v>
      </c>
      <c r="X76" s="116"/>
      <c r="Y76" s="3"/>
      <c r="Z76" s="3">
        <v>19654.801421988152</v>
      </c>
    </row>
    <row r="77" spans="3:26">
      <c r="D77" t="s">
        <v>61</v>
      </c>
      <c r="F77" s="115"/>
      <c r="G77" s="3"/>
      <c r="H77" s="3">
        <v>31900</v>
      </c>
      <c r="I77" s="3">
        <v>-31900</v>
      </c>
      <c r="J77" s="8">
        <v>-1</v>
      </c>
      <c r="K77" s="116"/>
      <c r="L77" s="3"/>
      <c r="M77" s="3">
        <v>970619642.41938448</v>
      </c>
      <c r="N77" s="3">
        <v>-970619642.41938448</v>
      </c>
      <c r="O77" s="116"/>
      <c r="P77" s="3"/>
      <c r="Q77" s="3">
        <v>1160.92799680502</v>
      </c>
      <c r="R77" s="3">
        <v>-1160.92799680502</v>
      </c>
      <c r="S77" s="8">
        <v>-1</v>
      </c>
      <c r="T77" s="116"/>
      <c r="U77" s="3"/>
      <c r="V77" s="3">
        <v>158328465.69605091</v>
      </c>
      <c r="W77" s="3">
        <v>-158328465.69605091</v>
      </c>
      <c r="X77" s="116"/>
      <c r="Y77" s="3"/>
      <c r="Z77" s="3">
        <v>18190.092534848485</v>
      </c>
    </row>
    <row r="78" spans="3:26">
      <c r="E78" t="s">
        <v>196</v>
      </c>
      <c r="F78" s="115"/>
      <c r="G78" s="3"/>
      <c r="H78" s="3">
        <v>31900</v>
      </c>
      <c r="I78" s="3">
        <v>-31900</v>
      </c>
      <c r="J78" s="8">
        <v>-1</v>
      </c>
      <c r="K78" s="116"/>
      <c r="L78" s="3"/>
      <c r="M78" s="3">
        <v>970619642.41938448</v>
      </c>
      <c r="N78" s="3">
        <v>-970619642.41938448</v>
      </c>
      <c r="O78" s="116"/>
      <c r="P78" s="3"/>
      <c r="Q78" s="3">
        <v>1160.92799680502</v>
      </c>
      <c r="R78" s="3">
        <v>-1160.92799680502</v>
      </c>
      <c r="S78" s="8">
        <v>-1</v>
      </c>
      <c r="T78" s="116"/>
      <c r="U78" s="3"/>
      <c r="V78" s="3">
        <v>158328465.69605091</v>
      </c>
      <c r="W78" s="3">
        <v>-158328465.69605091</v>
      </c>
      <c r="X78" s="116"/>
      <c r="Y78" s="3"/>
      <c r="Z78" s="3">
        <v>18190.092534848485</v>
      </c>
    </row>
    <row r="79" spans="3:26">
      <c r="C79" s="6" t="s">
        <v>110</v>
      </c>
      <c r="D79" s="6"/>
      <c r="E79" s="6"/>
      <c r="F79" s="121"/>
      <c r="G79" s="9">
        <v>466875</v>
      </c>
      <c r="H79" s="9">
        <v>454375</v>
      </c>
      <c r="I79" s="9">
        <v>12500</v>
      </c>
      <c r="J79" s="11">
        <v>2.7510316368638238E-2</v>
      </c>
      <c r="K79" s="122"/>
      <c r="L79" s="9">
        <v>15619971947.042784</v>
      </c>
      <c r="M79" s="9">
        <v>15300218987</v>
      </c>
      <c r="N79" s="9">
        <v>319752960.04278374</v>
      </c>
      <c r="O79" s="122"/>
      <c r="P79" s="9">
        <v>1274.5202224719353</v>
      </c>
      <c r="Q79" s="9">
        <v>1284.7839732710054</v>
      </c>
      <c r="R79" s="9">
        <v>-10.263750799070067</v>
      </c>
      <c r="S79" s="11">
        <v>-7.9886977208619703E-3</v>
      </c>
      <c r="T79" s="122"/>
      <c r="U79" s="9">
        <v>2337741929.0399766</v>
      </c>
      <c r="V79" s="9">
        <v>2336503521.6923089</v>
      </c>
      <c r="W79" s="9">
        <v>1238407.3476676941</v>
      </c>
      <c r="X79" s="122"/>
      <c r="Y79" s="9">
        <v>20760.30759748218</v>
      </c>
      <c r="Z79" s="9">
        <v>20946.47982608643</v>
      </c>
    </row>
    <row r="80" spans="3:26">
      <c r="D80" t="s">
        <v>64</v>
      </c>
      <c r="F80" s="115"/>
      <c r="G80" s="3">
        <v>356000</v>
      </c>
      <c r="H80" s="3">
        <v>391875</v>
      </c>
      <c r="I80" s="3">
        <v>-35875</v>
      </c>
      <c r="J80" s="8">
        <v>-9.154704944178628E-2</v>
      </c>
      <c r="K80" s="116"/>
      <c r="L80" s="3">
        <v>12461754037.5</v>
      </c>
      <c r="M80" s="3">
        <v>13762586875</v>
      </c>
      <c r="N80" s="3">
        <v>-1300832837.5</v>
      </c>
      <c r="O80" s="116"/>
      <c r="P80" s="3">
        <v>1333.5100020459217</v>
      </c>
      <c r="Q80" s="3">
        <v>1339.9833657003971</v>
      </c>
      <c r="R80" s="3">
        <v>-6.4733636544754063</v>
      </c>
      <c r="S80" s="8">
        <v>-4.8309283683471982E-3</v>
      </c>
      <c r="T80" s="116"/>
      <c r="U80" s="3">
        <v>2046991947.8865068</v>
      </c>
      <c r="V80" s="3">
        <v>2327379151.0000014</v>
      </c>
      <c r="W80" s="3">
        <v>-280387203.11349463</v>
      </c>
      <c r="X80" s="116"/>
      <c r="Y80" s="3">
        <v>21494.950743750189</v>
      </c>
      <c r="Z80" s="3">
        <v>21567.685759489632</v>
      </c>
    </row>
    <row r="81" spans="4:26">
      <c r="E81" t="s">
        <v>220</v>
      </c>
      <c r="F81" s="115"/>
      <c r="G81" s="3">
        <v>257375</v>
      </c>
      <c r="H81" s="3">
        <v>277750</v>
      </c>
      <c r="I81" s="3">
        <v>-20375</v>
      </c>
      <c r="J81" s="8">
        <v>-7.3357335733573351E-2</v>
      </c>
      <c r="K81" s="116"/>
      <c r="L81" s="3">
        <v>9103700725</v>
      </c>
      <c r="M81" s="3">
        <v>9815733750</v>
      </c>
      <c r="N81" s="3">
        <v>-712033025</v>
      </c>
      <c r="O81" s="116"/>
      <c r="P81" s="3">
        <v>1347.4687840628521</v>
      </c>
      <c r="Q81" s="3">
        <v>1348.3902203660602</v>
      </c>
      <c r="R81" s="3">
        <v>-0.92143630320811098</v>
      </c>
      <c r="S81" s="8">
        <v>-6.8336026863051555E-4</v>
      </c>
      <c r="T81" s="116"/>
      <c r="U81" s="3">
        <v>1385473976.0666163</v>
      </c>
      <c r="V81" s="3">
        <v>1425165216.9999998</v>
      </c>
      <c r="W81" s="3">
        <v>-39691240.933383465</v>
      </c>
      <c r="X81" s="116"/>
      <c r="Y81" s="3">
        <v>21744.898905360602</v>
      </c>
      <c r="Z81" s="3">
        <v>21744.898855085514</v>
      </c>
    </row>
    <row r="82" spans="4:26">
      <c r="E82" t="s">
        <v>222</v>
      </c>
      <c r="F82" s="115"/>
      <c r="G82" s="3">
        <v>69750</v>
      </c>
      <c r="H82" s="3">
        <v>48125</v>
      </c>
      <c r="I82" s="3">
        <v>21625</v>
      </c>
      <c r="J82" s="8">
        <v>0.44935064935064933</v>
      </c>
      <c r="K82" s="116"/>
      <c r="L82" s="3">
        <v>2398464875</v>
      </c>
      <c r="M82" s="3">
        <v>1700279125</v>
      </c>
      <c r="N82" s="3">
        <v>698185750</v>
      </c>
      <c r="O82" s="116"/>
      <c r="P82" s="3">
        <v>1309.9546204244436</v>
      </c>
      <c r="Q82" s="3">
        <v>1348.0201133980365</v>
      </c>
      <c r="R82" s="3">
        <v>-38.065492973592882</v>
      </c>
      <c r="S82" s="8">
        <v>-2.8238074933198788E-2</v>
      </c>
      <c r="T82" s="116"/>
      <c r="U82" s="3">
        <v>443979584.20484793</v>
      </c>
      <c r="V82" s="3">
        <v>351754328</v>
      </c>
      <c r="W82" s="3">
        <v>92225256.204847932</v>
      </c>
      <c r="X82" s="116"/>
      <c r="Y82" s="3">
        <v>20541.514094428228</v>
      </c>
      <c r="Z82" s="3">
        <v>20541.514057142856</v>
      </c>
    </row>
    <row r="83" spans="4:26">
      <c r="E83" t="s">
        <v>221</v>
      </c>
      <c r="F83" s="115"/>
      <c r="G83" s="3">
        <v>28875</v>
      </c>
      <c r="H83" s="3">
        <v>66000</v>
      </c>
      <c r="I83" s="3">
        <v>-37125</v>
      </c>
      <c r="J83" s="8">
        <v>-0.5625</v>
      </c>
      <c r="K83" s="116"/>
      <c r="L83" s="3">
        <v>959588437.5</v>
      </c>
      <c r="M83" s="3">
        <v>2246574000</v>
      </c>
      <c r="N83" s="3">
        <v>-1286985562.5</v>
      </c>
      <c r="O83" s="116"/>
      <c r="P83" s="3">
        <v>1265.9895291971113</v>
      </c>
      <c r="Q83" s="3">
        <v>1298.7443904528736</v>
      </c>
      <c r="R83" s="3">
        <v>-32.754861255762307</v>
      </c>
      <c r="S83" s="8">
        <v>-2.5220406337493902E-2</v>
      </c>
      <c r="T83" s="116"/>
      <c r="U83" s="3">
        <v>217538387.61504245</v>
      </c>
      <c r="V83" s="3">
        <v>550459606.00000012</v>
      </c>
      <c r="W83" s="3">
        <v>-332921218.38495767</v>
      </c>
      <c r="X83" s="116"/>
      <c r="Y83" s="3">
        <v>21570.164534078365</v>
      </c>
      <c r="Z83" s="3">
        <v>21570.164181818182</v>
      </c>
    </row>
    <row r="84" spans="4:26">
      <c r="D84" t="s">
        <v>57</v>
      </c>
      <c r="F84" s="115"/>
      <c r="G84" s="3">
        <v>55000</v>
      </c>
      <c r="H84" s="3">
        <v>33000</v>
      </c>
      <c r="I84" s="3">
        <v>22000</v>
      </c>
      <c r="J84" s="8">
        <v>0.66666666666666663</v>
      </c>
      <c r="K84" s="116"/>
      <c r="L84" s="3">
        <v>1780779000</v>
      </c>
      <c r="M84" s="3">
        <v>1039896000</v>
      </c>
      <c r="N84" s="3">
        <v>740883000</v>
      </c>
      <c r="O84" s="116"/>
      <c r="P84" s="3">
        <v>1233.4297984935902</v>
      </c>
      <c r="Q84" s="3">
        <v>1202.3277191442453</v>
      </c>
      <c r="R84" s="3">
        <v>31.102079349344876</v>
      </c>
      <c r="S84" s="8">
        <v>2.5868221163096637E-2</v>
      </c>
      <c r="T84" s="116"/>
      <c r="U84" s="3">
        <v>246368666.62111688</v>
      </c>
      <c r="V84" s="3">
        <v>119249798.73529422</v>
      </c>
      <c r="W84" s="3">
        <v>127118867.88582265</v>
      </c>
      <c r="X84" s="116"/>
      <c r="Y84" s="3">
        <v>20302.945245637678</v>
      </c>
      <c r="Z84" s="3">
        <v>20302.94529411765</v>
      </c>
    </row>
    <row r="85" spans="4:26">
      <c r="E85" t="s">
        <v>224</v>
      </c>
      <c r="F85" s="115"/>
      <c r="G85" s="3">
        <v>55000</v>
      </c>
      <c r="H85" s="3">
        <v>33000</v>
      </c>
      <c r="I85" s="3">
        <v>22000</v>
      </c>
      <c r="J85" s="8">
        <v>0.66666666666666663</v>
      </c>
      <c r="K85" s="116"/>
      <c r="L85" s="3">
        <v>1780779000</v>
      </c>
      <c r="M85" s="3">
        <v>1039896000</v>
      </c>
      <c r="N85" s="3">
        <v>740883000</v>
      </c>
      <c r="O85" s="116"/>
      <c r="P85" s="3">
        <v>1233.4297984935902</v>
      </c>
      <c r="Q85" s="3">
        <v>1202.3277191442453</v>
      </c>
      <c r="R85" s="3">
        <v>31.102079349344876</v>
      </c>
      <c r="S85" s="8">
        <v>2.5868221163096637E-2</v>
      </c>
      <c r="T85" s="116"/>
      <c r="U85" s="3">
        <v>246368666.62111688</v>
      </c>
      <c r="V85" s="3">
        <v>119249798.73529422</v>
      </c>
      <c r="W85" s="3">
        <v>127118867.88582265</v>
      </c>
      <c r="X85" s="116"/>
      <c r="Y85" s="3">
        <v>20302.945245637678</v>
      </c>
      <c r="Z85" s="3">
        <v>20302.94529411765</v>
      </c>
    </row>
    <row r="86" spans="4:26">
      <c r="D86" t="s">
        <v>39</v>
      </c>
      <c r="F86" s="115"/>
      <c r="G86" s="3">
        <v>30000</v>
      </c>
      <c r="H86" s="3">
        <v>27500</v>
      </c>
      <c r="I86" s="3">
        <v>2500</v>
      </c>
      <c r="J86" s="8">
        <v>9.0909090909090912E-2</v>
      </c>
      <c r="K86" s="116"/>
      <c r="L86" s="3">
        <v>486111110.37037033</v>
      </c>
      <c r="M86" s="3">
        <v>439236112</v>
      </c>
      <c r="N86" s="3">
        <v>46874998.370370328</v>
      </c>
      <c r="O86" s="116"/>
      <c r="P86" s="3">
        <v>617.27884425915408</v>
      </c>
      <c r="Q86" s="3">
        <v>609.41373295800292</v>
      </c>
      <c r="R86" s="3">
        <v>7.8651113011511598</v>
      </c>
      <c r="S86" s="8">
        <v>1.2906028984570283E-2</v>
      </c>
      <c r="T86" s="116"/>
      <c r="U86" s="3">
        <v>-124376437.65066344</v>
      </c>
      <c r="V86" s="3">
        <v>-120377473.38461542</v>
      </c>
      <c r="W86" s="3">
        <v>-3998964.2660480142</v>
      </c>
      <c r="X86" s="116"/>
      <c r="Y86" s="3">
        <v>13172.623642722519</v>
      </c>
      <c r="Z86" s="3">
        <v>13172.623648351648</v>
      </c>
    </row>
    <row r="87" spans="4:26">
      <c r="E87" t="s">
        <v>209</v>
      </c>
      <c r="F87" s="115"/>
      <c r="G87" s="3">
        <v>30000</v>
      </c>
      <c r="H87" s="3">
        <v>27500</v>
      </c>
      <c r="I87" s="3">
        <v>2500</v>
      </c>
      <c r="J87" s="8">
        <v>9.0909090909090912E-2</v>
      </c>
      <c r="K87" s="116"/>
      <c r="L87" s="3">
        <v>486111110.37037033</v>
      </c>
      <c r="M87" s="3">
        <v>439236112</v>
      </c>
      <c r="N87" s="3">
        <v>46874998.370370328</v>
      </c>
      <c r="O87" s="116"/>
      <c r="P87" s="3">
        <v>617.27884425915408</v>
      </c>
      <c r="Q87" s="3">
        <v>609.41373295800292</v>
      </c>
      <c r="R87" s="3">
        <v>7.8651113011511598</v>
      </c>
      <c r="S87" s="8">
        <v>1.2906028984570283E-2</v>
      </c>
      <c r="T87" s="116"/>
      <c r="U87" s="3">
        <v>-124376437.65066344</v>
      </c>
      <c r="V87" s="3">
        <v>-120377473.38461542</v>
      </c>
      <c r="W87" s="3">
        <v>-3998964.2660480142</v>
      </c>
      <c r="X87" s="116"/>
      <c r="Y87" s="3">
        <v>13172.623642722519</v>
      </c>
      <c r="Z87" s="3">
        <v>13172.623648351648</v>
      </c>
    </row>
    <row r="88" spans="4:26">
      <c r="D88" t="s">
        <v>32</v>
      </c>
      <c r="F88" s="115"/>
      <c r="G88" s="3">
        <v>11000</v>
      </c>
      <c r="H88" s="3"/>
      <c r="I88" s="3">
        <v>11000</v>
      </c>
      <c r="J88" s="8"/>
      <c r="K88" s="116"/>
      <c r="L88" s="3">
        <v>369179155.17241377</v>
      </c>
      <c r="M88" s="3"/>
      <c r="N88" s="3">
        <v>369179155.17241377</v>
      </c>
      <c r="O88" s="116"/>
      <c r="P88" s="3">
        <v>1278.5319541962931</v>
      </c>
      <c r="Q88" s="3"/>
      <c r="R88" s="3">
        <v>1278.5319541962931</v>
      </c>
      <c r="S88" s="8"/>
      <c r="T88" s="116"/>
      <c r="U88" s="3">
        <v>86493421.882906139</v>
      </c>
      <c r="V88" s="3"/>
      <c r="W88" s="3">
        <v>86493421.882906139</v>
      </c>
      <c r="X88" s="116"/>
      <c r="Y88" s="3">
        <v>21570.164534078369</v>
      </c>
      <c r="Z88" s="3"/>
    </row>
    <row r="89" spans="4:26">
      <c r="E89" t="s">
        <v>221</v>
      </c>
      <c r="F89" s="115"/>
      <c r="G89" s="3">
        <v>11000</v>
      </c>
      <c r="H89" s="3"/>
      <c r="I89" s="3">
        <v>11000</v>
      </c>
      <c r="J89" s="8"/>
      <c r="K89" s="116"/>
      <c r="L89" s="3">
        <v>369179155.17241377</v>
      </c>
      <c r="M89" s="3"/>
      <c r="N89" s="3">
        <v>369179155.17241377</v>
      </c>
      <c r="O89" s="116"/>
      <c r="P89" s="3">
        <v>1278.5319541962931</v>
      </c>
      <c r="Q89" s="3"/>
      <c r="R89" s="3">
        <v>1278.5319541962931</v>
      </c>
      <c r="S89" s="8"/>
      <c r="T89" s="116"/>
      <c r="U89" s="3">
        <v>86493421.882906139</v>
      </c>
      <c r="V89" s="3"/>
      <c r="W89" s="3">
        <v>86493421.882906139</v>
      </c>
      <c r="X89" s="116"/>
      <c r="Y89" s="3">
        <v>21570.164534078369</v>
      </c>
      <c r="Z89" s="3"/>
    </row>
    <row r="90" spans="4:26">
      <c r="D90" t="s">
        <v>545</v>
      </c>
      <c r="F90" s="115"/>
      <c r="G90" s="3">
        <v>8000</v>
      </c>
      <c r="H90" s="3"/>
      <c r="I90" s="3">
        <v>8000</v>
      </c>
      <c r="J90" s="8"/>
      <c r="K90" s="116"/>
      <c r="L90" s="3">
        <v>283500000</v>
      </c>
      <c r="M90" s="3"/>
      <c r="N90" s="3">
        <v>283500000</v>
      </c>
      <c r="O90" s="116"/>
      <c r="P90" s="3">
        <v>1349.9888344518961</v>
      </c>
      <c r="Q90" s="3"/>
      <c r="R90" s="3">
        <v>1349.9888344518961</v>
      </c>
      <c r="S90" s="8"/>
      <c r="T90" s="116"/>
      <c r="U90" s="3">
        <v>46911338.977985859</v>
      </c>
      <c r="V90" s="3"/>
      <c r="W90" s="3">
        <v>46911338.977985859</v>
      </c>
      <c r="X90" s="116"/>
      <c r="Y90" s="3">
        <v>17955.017930072718</v>
      </c>
      <c r="Z90" s="3"/>
    </row>
    <row r="91" spans="4:26">
      <c r="E91" t="s">
        <v>225</v>
      </c>
      <c r="F91" s="115"/>
      <c r="G91" s="3">
        <v>8000</v>
      </c>
      <c r="H91" s="3"/>
      <c r="I91" s="3">
        <v>8000</v>
      </c>
      <c r="J91" s="8"/>
      <c r="K91" s="116"/>
      <c r="L91" s="3">
        <v>283500000</v>
      </c>
      <c r="M91" s="3"/>
      <c r="N91" s="3">
        <v>283500000</v>
      </c>
      <c r="O91" s="116"/>
      <c r="P91" s="3">
        <v>1349.9888344518961</v>
      </c>
      <c r="Q91" s="3"/>
      <c r="R91" s="3">
        <v>1349.9888344518961</v>
      </c>
      <c r="S91" s="8"/>
      <c r="T91" s="116"/>
      <c r="U91" s="3">
        <v>46911338.977985859</v>
      </c>
      <c r="V91" s="3"/>
      <c r="W91" s="3">
        <v>46911338.977985859</v>
      </c>
      <c r="X91" s="116"/>
      <c r="Y91" s="3">
        <v>17955.017930072718</v>
      </c>
      <c r="Z91" s="3"/>
    </row>
    <row r="92" spans="4:26">
      <c r="D92" t="s">
        <v>552</v>
      </c>
      <c r="F92" s="115"/>
      <c r="G92" s="3">
        <v>5500</v>
      </c>
      <c r="H92" s="3"/>
      <c r="I92" s="3">
        <v>5500</v>
      </c>
      <c r="J92" s="8"/>
      <c r="K92" s="116"/>
      <c r="L92" s="3">
        <v>187687500</v>
      </c>
      <c r="M92" s="3"/>
      <c r="N92" s="3">
        <v>187687500</v>
      </c>
      <c r="O92" s="116"/>
      <c r="P92" s="3">
        <v>1299.9892479907146</v>
      </c>
      <c r="Q92" s="3"/>
      <c r="R92" s="3">
        <v>1299.9892479907146</v>
      </c>
      <c r="S92" s="8"/>
      <c r="T92" s="116"/>
      <c r="U92" s="3">
        <v>22752105.656596005</v>
      </c>
      <c r="V92" s="3"/>
      <c r="W92" s="3">
        <v>22752105.656596005</v>
      </c>
      <c r="X92" s="116"/>
      <c r="Y92" s="3">
        <v>21744.898905360606</v>
      </c>
      <c r="Z92" s="3"/>
    </row>
    <row r="93" spans="4:26">
      <c r="E93" t="s">
        <v>548</v>
      </c>
      <c r="F93" s="115"/>
      <c r="G93" s="3">
        <v>5500</v>
      </c>
      <c r="H93" s="3"/>
      <c r="I93" s="3">
        <v>5500</v>
      </c>
      <c r="J93" s="8"/>
      <c r="K93" s="116"/>
      <c r="L93" s="3">
        <v>187687500</v>
      </c>
      <c r="M93" s="3"/>
      <c r="N93" s="3">
        <v>187687500</v>
      </c>
      <c r="O93" s="116"/>
      <c r="P93" s="3">
        <v>1299.9892479907146</v>
      </c>
      <c r="Q93" s="3"/>
      <c r="R93" s="3">
        <v>1299.9892479907146</v>
      </c>
      <c r="S93" s="8"/>
      <c r="T93" s="116"/>
      <c r="U93" s="3">
        <v>22752105.656596005</v>
      </c>
      <c r="V93" s="3"/>
      <c r="W93" s="3">
        <v>22752105.656596005</v>
      </c>
      <c r="X93" s="116"/>
      <c r="Y93" s="3">
        <v>21744.898905360606</v>
      </c>
      <c r="Z93" s="3"/>
    </row>
    <row r="94" spans="4:26">
      <c r="D94" t="s">
        <v>237</v>
      </c>
      <c r="F94" s="115"/>
      <c r="G94" s="3">
        <v>1375</v>
      </c>
      <c r="H94" s="3"/>
      <c r="I94" s="3">
        <v>1375</v>
      </c>
      <c r="J94" s="8"/>
      <c r="K94" s="116"/>
      <c r="L94" s="3">
        <v>50961143.999999993</v>
      </c>
      <c r="M94" s="3"/>
      <c r="N94" s="3">
        <v>50961143.999999993</v>
      </c>
      <c r="O94" s="116"/>
      <c r="P94" s="3">
        <v>1411.8988055210179</v>
      </c>
      <c r="Q94" s="3"/>
      <c r="R94" s="3">
        <v>1411.8988055210179</v>
      </c>
      <c r="S94" s="8"/>
      <c r="T94" s="116"/>
      <c r="U94" s="3">
        <v>12600885.665527925</v>
      </c>
      <c r="V94" s="3"/>
      <c r="W94" s="3">
        <v>12600885.665527925</v>
      </c>
      <c r="X94" s="116"/>
      <c r="Y94" s="3">
        <v>20302.945245637675</v>
      </c>
      <c r="Z94" s="3"/>
    </row>
    <row r="95" spans="4:26">
      <c r="E95" t="s">
        <v>224</v>
      </c>
      <c r="F95" s="115"/>
      <c r="G95" s="3">
        <v>1375</v>
      </c>
      <c r="H95" s="3"/>
      <c r="I95" s="3">
        <v>1375</v>
      </c>
      <c r="J95" s="8"/>
      <c r="K95" s="116"/>
      <c r="L95" s="3">
        <v>50961143.999999993</v>
      </c>
      <c r="M95" s="3"/>
      <c r="N95" s="3">
        <v>50961143.999999993</v>
      </c>
      <c r="O95" s="116"/>
      <c r="P95" s="3">
        <v>1411.8988055210179</v>
      </c>
      <c r="Q95" s="3"/>
      <c r="R95" s="3">
        <v>1411.8988055210179</v>
      </c>
      <c r="S95" s="8"/>
      <c r="T95" s="116"/>
      <c r="U95" s="3">
        <v>12600885.665527925</v>
      </c>
      <c r="V95" s="3"/>
      <c r="W95" s="3">
        <v>12600885.665527925</v>
      </c>
      <c r="X95" s="116"/>
      <c r="Y95" s="3">
        <v>20302.945245637675</v>
      </c>
      <c r="Z95" s="3"/>
    </row>
    <row r="96" spans="4:26">
      <c r="D96" t="s">
        <v>51</v>
      </c>
      <c r="F96" s="115"/>
      <c r="G96" s="3"/>
      <c r="H96" s="3">
        <v>2000</v>
      </c>
      <c r="I96" s="3">
        <v>-2000</v>
      </c>
      <c r="J96" s="8">
        <v>-1</v>
      </c>
      <c r="K96" s="116"/>
      <c r="L96" s="3"/>
      <c r="M96" s="3">
        <v>58500000</v>
      </c>
      <c r="N96" s="3">
        <v>-58500000</v>
      </c>
      <c r="O96" s="116"/>
      <c r="P96" s="3"/>
      <c r="Q96" s="3">
        <v>1116.0220165324058</v>
      </c>
      <c r="R96" s="3">
        <v>-1116.0220165324058</v>
      </c>
      <c r="S96" s="8">
        <v>-1</v>
      </c>
      <c r="T96" s="116"/>
      <c r="U96" s="3"/>
      <c r="V96" s="3">
        <v>10252045.341628954</v>
      </c>
      <c r="W96" s="3">
        <v>-10252045.341628954</v>
      </c>
      <c r="X96" s="116"/>
      <c r="Y96" s="3"/>
      <c r="Z96" s="3">
        <v>16737.784471234649</v>
      </c>
    </row>
    <row r="97" spans="3:26">
      <c r="E97" t="s">
        <v>224</v>
      </c>
      <c r="F97" s="115"/>
      <c r="G97" s="3"/>
      <c r="H97" s="3">
        <v>1000</v>
      </c>
      <c r="I97" s="3">
        <v>-1000</v>
      </c>
      <c r="J97" s="8">
        <v>-1</v>
      </c>
      <c r="K97" s="116"/>
      <c r="L97" s="3"/>
      <c r="M97" s="3">
        <v>33500000</v>
      </c>
      <c r="N97" s="3">
        <v>-33500000</v>
      </c>
      <c r="O97" s="116"/>
      <c r="P97" s="3"/>
      <c r="Q97" s="3">
        <v>1278.179061669593</v>
      </c>
      <c r="R97" s="3">
        <v>-1278.179061669593</v>
      </c>
      <c r="S97" s="8">
        <v>-1</v>
      </c>
      <c r="T97" s="116"/>
      <c r="U97" s="3"/>
      <c r="V97" s="3">
        <v>5601630.2647058778</v>
      </c>
      <c r="W97" s="3">
        <v>-5601630.2647058778</v>
      </c>
      <c r="X97" s="116"/>
      <c r="Y97" s="3"/>
      <c r="Z97" s="3">
        <v>20302.94529411765</v>
      </c>
    </row>
    <row r="98" spans="3:26">
      <c r="E98" t="s">
        <v>209</v>
      </c>
      <c r="F98" s="115"/>
      <c r="G98" s="3"/>
      <c r="H98" s="3">
        <v>1000</v>
      </c>
      <c r="I98" s="3">
        <v>-1000</v>
      </c>
      <c r="J98" s="8">
        <v>-1</v>
      </c>
      <c r="K98" s="116"/>
      <c r="L98" s="3"/>
      <c r="M98" s="3">
        <v>25000000</v>
      </c>
      <c r="N98" s="3">
        <v>-25000000</v>
      </c>
      <c r="O98" s="116"/>
      <c r="P98" s="3"/>
      <c r="Q98" s="3">
        <v>953.86497139521862</v>
      </c>
      <c r="R98" s="3">
        <v>-953.86497139521862</v>
      </c>
      <c r="S98" s="8">
        <v>-1</v>
      </c>
      <c r="T98" s="116"/>
      <c r="U98" s="3"/>
      <c r="V98" s="3">
        <v>4650415.0769230761</v>
      </c>
      <c r="W98" s="3">
        <v>-4650415.0769230761</v>
      </c>
      <c r="X98" s="116"/>
      <c r="Y98" s="3"/>
      <c r="Z98" s="3">
        <v>13172.62364835165</v>
      </c>
    </row>
    <row r="99" spans="3:26">
      <c r="C99" s="6" t="s">
        <v>111</v>
      </c>
      <c r="D99" s="6"/>
      <c r="E99" s="6"/>
      <c r="F99" s="121"/>
      <c r="G99" s="9">
        <v>187000</v>
      </c>
      <c r="H99" s="9">
        <v>223725</v>
      </c>
      <c r="I99" s="9">
        <v>-36725</v>
      </c>
      <c r="J99" s="11">
        <v>-0.16415241926472232</v>
      </c>
      <c r="K99" s="122"/>
      <c r="L99" s="9">
        <v>3447797425.2167912</v>
      </c>
      <c r="M99" s="9">
        <v>3951548369.8277454</v>
      </c>
      <c r="N99" s="9">
        <v>-503750944.61095428</v>
      </c>
      <c r="O99" s="122"/>
      <c r="P99" s="9">
        <v>702.37207216812965</v>
      </c>
      <c r="Q99" s="9">
        <v>673.90655005074348</v>
      </c>
      <c r="R99" s="9">
        <v>28.465522117386172</v>
      </c>
      <c r="S99" s="11">
        <v>4.2239568847109124E-2</v>
      </c>
      <c r="T99" s="122"/>
      <c r="U99" s="9">
        <v>-1387883396.8178833</v>
      </c>
      <c r="V99" s="9">
        <v>-3273353777.1722565</v>
      </c>
      <c r="W99" s="9">
        <v>1885470380.3543732</v>
      </c>
      <c r="X99" s="122"/>
      <c r="Y99" s="9">
        <v>15519.705019708183</v>
      </c>
      <c r="Z99" s="9">
        <v>16216.007933847355</v>
      </c>
    </row>
    <row r="100" spans="3:26">
      <c r="D100" t="s">
        <v>36</v>
      </c>
      <c r="F100" s="115"/>
      <c r="G100" s="3">
        <v>99000</v>
      </c>
      <c r="H100" s="3">
        <v>60500</v>
      </c>
      <c r="I100" s="3">
        <v>38500</v>
      </c>
      <c r="J100" s="8">
        <v>0.63636363636363635</v>
      </c>
      <c r="K100" s="116"/>
      <c r="L100" s="3">
        <v>2163647104.5223465</v>
      </c>
      <c r="M100" s="3">
        <v>1135750000</v>
      </c>
      <c r="N100" s="3">
        <v>1027897104.5223465</v>
      </c>
      <c r="O100" s="116"/>
      <c r="P100" s="3">
        <v>832.56535237363903</v>
      </c>
      <c r="Q100" s="3">
        <v>716.26587852040973</v>
      </c>
      <c r="R100" s="3">
        <v>116.2994738532293</v>
      </c>
      <c r="S100" s="8">
        <v>0.16236913880843953</v>
      </c>
      <c r="T100" s="116"/>
      <c r="U100" s="3">
        <v>-244813583.31111676</v>
      </c>
      <c r="V100" s="3">
        <v>-592925706.83797479</v>
      </c>
      <c r="W100" s="3">
        <v>348112123.52685803</v>
      </c>
      <c r="X100" s="116"/>
      <c r="Y100" s="3">
        <v>14904.676315772766</v>
      </c>
      <c r="Z100" s="3">
        <v>16061.512214959726</v>
      </c>
    </row>
    <row r="101" spans="3:26">
      <c r="E101" t="s">
        <v>226</v>
      </c>
      <c r="F101" s="115"/>
      <c r="G101" s="3">
        <v>44000</v>
      </c>
      <c r="H101" s="3">
        <v>38500</v>
      </c>
      <c r="I101" s="3">
        <v>5500</v>
      </c>
      <c r="J101" s="8">
        <v>0.14285714285714285</v>
      </c>
      <c r="K101" s="116"/>
      <c r="L101" s="3">
        <v>871220402.11318457</v>
      </c>
      <c r="M101" s="3">
        <v>728750000</v>
      </c>
      <c r="N101" s="3">
        <v>142470402.11318457</v>
      </c>
      <c r="O101" s="116"/>
      <c r="P101" s="3">
        <v>754.29713977841277</v>
      </c>
      <c r="Q101" s="3">
        <v>722.21204977066566</v>
      </c>
      <c r="R101" s="3">
        <v>32.085090007747112</v>
      </c>
      <c r="S101" s="8">
        <v>4.4426134980627301E-2</v>
      </c>
      <c r="T101" s="116"/>
      <c r="U101" s="3">
        <v>-227804249.38106835</v>
      </c>
      <c r="V101" s="3">
        <v>-232896569.03797483</v>
      </c>
      <c r="W101" s="3">
        <v>5092319.6569064856</v>
      </c>
      <c r="X101" s="116"/>
      <c r="Y101" s="3">
        <v>16526.76551724138</v>
      </c>
      <c r="Z101" s="3">
        <v>16526.765594936707</v>
      </c>
    </row>
    <row r="102" spans="3:26">
      <c r="E102" t="s">
        <v>231</v>
      </c>
      <c r="F102" s="115"/>
      <c r="G102" s="3">
        <v>22000</v>
      </c>
      <c r="H102" s="3"/>
      <c r="I102" s="3">
        <v>22000</v>
      </c>
      <c r="J102" s="8"/>
      <c r="K102" s="116"/>
      <c r="L102" s="3">
        <v>654500000</v>
      </c>
      <c r="M102" s="3"/>
      <c r="N102" s="3">
        <v>654500000</v>
      </c>
      <c r="O102" s="116"/>
      <c r="P102" s="3">
        <v>1133.3239597867771</v>
      </c>
      <c r="Q102" s="3"/>
      <c r="R102" s="3">
        <v>1133.3239597867771</v>
      </c>
      <c r="S102" s="8"/>
      <c r="T102" s="116"/>
      <c r="U102" s="3">
        <v>311595798.1078108</v>
      </c>
      <c r="V102" s="3"/>
      <c r="W102" s="3">
        <v>311595798.1078108</v>
      </c>
      <c r="X102" s="116"/>
      <c r="Y102" s="3">
        <v>14693.849548954897</v>
      </c>
      <c r="Z102" s="3"/>
    </row>
    <row r="103" spans="3:26">
      <c r="E103" t="s">
        <v>228</v>
      </c>
      <c r="F103" s="115"/>
      <c r="G103" s="3">
        <v>22000</v>
      </c>
      <c r="H103" s="3"/>
      <c r="I103" s="3">
        <v>22000</v>
      </c>
      <c r="J103" s="8"/>
      <c r="K103" s="116"/>
      <c r="L103" s="3">
        <v>435610201.05659229</v>
      </c>
      <c r="M103" s="3"/>
      <c r="N103" s="3">
        <v>435610201.05659229</v>
      </c>
      <c r="O103" s="116"/>
      <c r="P103" s="3">
        <v>754.29713977841277</v>
      </c>
      <c r="Q103" s="3"/>
      <c r="R103" s="3">
        <v>754.29713977841277</v>
      </c>
      <c r="S103" s="8"/>
      <c r="T103" s="116"/>
      <c r="U103" s="3">
        <v>-5268104.7918542624</v>
      </c>
      <c r="V103" s="3"/>
      <c r="W103" s="3">
        <v>-5268104.7918542624</v>
      </c>
      <c r="X103" s="116"/>
      <c r="Y103" s="3">
        <v>13022.212006185857</v>
      </c>
      <c r="Z103" s="3"/>
    </row>
    <row r="104" spans="3:26">
      <c r="E104" t="s">
        <v>211</v>
      </c>
      <c r="F104" s="115"/>
      <c r="G104" s="3">
        <v>11000</v>
      </c>
      <c r="H104" s="3">
        <v>11000</v>
      </c>
      <c r="I104" s="3">
        <v>0</v>
      </c>
      <c r="J104" s="8">
        <v>0</v>
      </c>
      <c r="K104" s="116"/>
      <c r="L104" s="3">
        <v>202316501.35256988</v>
      </c>
      <c r="M104" s="3">
        <v>203500000</v>
      </c>
      <c r="N104" s="3">
        <v>-1183498.6474301219</v>
      </c>
      <c r="O104" s="116"/>
      <c r="P104" s="3">
        <v>700.65741311872057</v>
      </c>
      <c r="Q104" s="3">
        <v>705.8600788324618</v>
      </c>
      <c r="R104" s="3">
        <v>-5.2026657137412258</v>
      </c>
      <c r="S104" s="8">
        <v>-7.3706756760444237E-3</v>
      </c>
      <c r="T104" s="116"/>
      <c r="U104" s="3">
        <v>-323337027.246005</v>
      </c>
      <c r="V104" s="3">
        <v>-322153526.79999995</v>
      </c>
      <c r="W104" s="3">
        <v>-1183500.4460050464</v>
      </c>
      <c r="X104" s="116"/>
      <c r="Y104" s="3">
        <v>12602.901662707838</v>
      </c>
      <c r="Z104" s="3">
        <v>12602.901599999992</v>
      </c>
    </row>
    <row r="105" spans="3:26">
      <c r="E105" t="s">
        <v>227</v>
      </c>
      <c r="F105" s="115"/>
      <c r="G105" s="3"/>
      <c r="H105" s="3">
        <v>11000</v>
      </c>
      <c r="I105" s="3">
        <v>-11000</v>
      </c>
      <c r="J105" s="8">
        <v>-1</v>
      </c>
      <c r="K105" s="116"/>
      <c r="L105" s="3"/>
      <c r="M105" s="3">
        <v>203500000</v>
      </c>
      <c r="N105" s="3">
        <v>-203500000</v>
      </c>
      <c r="O105" s="116"/>
      <c r="P105" s="3"/>
      <c r="Q105" s="3">
        <v>705.8600788324618</v>
      </c>
      <c r="R105" s="3">
        <v>-705.8600788324618</v>
      </c>
      <c r="S105" s="8">
        <v>-1</v>
      </c>
      <c r="T105" s="116"/>
      <c r="U105" s="3"/>
      <c r="V105" s="3">
        <v>-37875611</v>
      </c>
      <c r="W105" s="3">
        <v>37875611</v>
      </c>
      <c r="X105" s="116"/>
      <c r="Y105" s="3"/>
      <c r="Z105" s="3">
        <v>17891.736000000001</v>
      </c>
    </row>
    <row r="106" spans="3:26">
      <c r="D106" t="s">
        <v>32</v>
      </c>
      <c r="F106" s="115"/>
      <c r="G106" s="3">
        <v>38500</v>
      </c>
      <c r="H106" s="3">
        <v>39875</v>
      </c>
      <c r="I106" s="3">
        <v>-1375</v>
      </c>
      <c r="J106" s="8">
        <v>-3.4482758620689655E-2</v>
      </c>
      <c r="K106" s="116"/>
      <c r="L106" s="3">
        <v>476984626.25</v>
      </c>
      <c r="M106" s="3">
        <v>770745000</v>
      </c>
      <c r="N106" s="3">
        <v>-293760373.75</v>
      </c>
      <c r="O106" s="116"/>
      <c r="P106" s="3">
        <v>471.9660420203565</v>
      </c>
      <c r="Q106" s="3">
        <v>737.49131774596401</v>
      </c>
      <c r="R106" s="3">
        <v>-265.52527572560751</v>
      </c>
      <c r="S106" s="8">
        <v>-0.36003851074090915</v>
      </c>
      <c r="T106" s="116"/>
      <c r="U106" s="3">
        <v>-583238252.90696359</v>
      </c>
      <c r="V106" s="3">
        <v>-555213039.67826068</v>
      </c>
      <c r="W106" s="3">
        <v>-28025213.228702903</v>
      </c>
      <c r="X106" s="116"/>
      <c r="Y106" s="3">
        <v>16134.010400928268</v>
      </c>
      <c r="Z106" s="3">
        <v>15240.407515006129</v>
      </c>
    </row>
    <row r="107" spans="3:26">
      <c r="E107" t="s">
        <v>211</v>
      </c>
      <c r="F107" s="115"/>
      <c r="G107" s="3">
        <v>6875</v>
      </c>
      <c r="H107" s="3">
        <v>16500</v>
      </c>
      <c r="I107" s="3">
        <v>-9625</v>
      </c>
      <c r="J107" s="8">
        <v>-0.58333333333333337</v>
      </c>
      <c r="K107" s="116"/>
      <c r="L107" s="3">
        <v>215613750</v>
      </c>
      <c r="M107" s="3">
        <v>321007500</v>
      </c>
      <c r="N107" s="3">
        <v>-105393750</v>
      </c>
      <c r="O107" s="116"/>
      <c r="P107" s="3">
        <v>1194.7329756918621</v>
      </c>
      <c r="Q107" s="3">
        <v>742.29772073975914</v>
      </c>
      <c r="R107" s="3">
        <v>452.43525495210292</v>
      </c>
      <c r="S107" s="8">
        <v>0.60950645854228802</v>
      </c>
      <c r="T107" s="116"/>
      <c r="U107" s="3">
        <v>-112919705.37410921</v>
      </c>
      <c r="V107" s="3">
        <v>-467472790.19999993</v>
      </c>
      <c r="W107" s="3">
        <v>354553084.82589072</v>
      </c>
      <c r="X107" s="116"/>
      <c r="Y107" s="3">
        <v>12602.901662707838</v>
      </c>
      <c r="Z107" s="3">
        <v>12602.901599999992</v>
      </c>
    </row>
    <row r="108" spans="3:26">
      <c r="E108" t="s">
        <v>227</v>
      </c>
      <c r="F108" s="115"/>
      <c r="G108" s="3">
        <v>5500</v>
      </c>
      <c r="H108" s="3"/>
      <c r="I108" s="3">
        <v>5500</v>
      </c>
      <c r="J108" s="8"/>
      <c r="K108" s="116"/>
      <c r="L108" s="3">
        <v>172551500</v>
      </c>
      <c r="M108" s="3"/>
      <c r="N108" s="3">
        <v>172551500</v>
      </c>
      <c r="O108" s="116"/>
      <c r="P108" s="3">
        <v>1195.1520198450607</v>
      </c>
      <c r="Q108" s="3"/>
      <c r="R108" s="3">
        <v>1195.1520198450607</v>
      </c>
      <c r="S108" s="8"/>
      <c r="T108" s="116"/>
      <c r="U108" s="3">
        <v>51863695.205753103</v>
      </c>
      <c r="V108" s="3"/>
      <c r="W108" s="3">
        <v>51863695.205753103</v>
      </c>
      <c r="X108" s="116"/>
      <c r="Y108" s="3">
        <v>17891.736076707952</v>
      </c>
      <c r="Z108" s="3"/>
    </row>
    <row r="109" spans="3:26">
      <c r="E109" t="s">
        <v>226</v>
      </c>
      <c r="F109" s="115"/>
      <c r="G109" s="3">
        <v>1375</v>
      </c>
      <c r="H109" s="3"/>
      <c r="I109" s="3">
        <v>1375</v>
      </c>
      <c r="J109" s="8"/>
      <c r="K109" s="116"/>
      <c r="L109" s="3">
        <v>44395312.5</v>
      </c>
      <c r="M109" s="3"/>
      <c r="N109" s="3">
        <v>44395312.5</v>
      </c>
      <c r="O109" s="116"/>
      <c r="P109" s="3">
        <v>1229.9898269450609</v>
      </c>
      <c r="Q109" s="3"/>
      <c r="R109" s="3">
        <v>1229.9898269450609</v>
      </c>
      <c r="S109" s="8"/>
      <c r="T109" s="116"/>
      <c r="U109" s="3">
        <v>10050792.140804596</v>
      </c>
      <c r="V109" s="3"/>
      <c r="W109" s="3">
        <v>10050792.140804596</v>
      </c>
      <c r="X109" s="116"/>
      <c r="Y109" s="3">
        <v>16526.76551724138</v>
      </c>
      <c r="Z109" s="3"/>
    </row>
    <row r="110" spans="3:26">
      <c r="E110" t="s">
        <v>236</v>
      </c>
      <c r="F110" s="115"/>
      <c r="G110" s="3">
        <v>1375</v>
      </c>
      <c r="H110" s="3">
        <v>1375</v>
      </c>
      <c r="I110" s="3">
        <v>0</v>
      </c>
      <c r="J110" s="8">
        <v>0</v>
      </c>
      <c r="K110" s="116"/>
      <c r="L110" s="3">
        <v>44395312.5</v>
      </c>
      <c r="M110" s="3">
        <v>25987500</v>
      </c>
      <c r="N110" s="3">
        <v>18407812.5</v>
      </c>
      <c r="O110" s="116"/>
      <c r="P110" s="3">
        <v>1229.9898269450609</v>
      </c>
      <c r="Q110" s="3">
        <v>721.12191837478531</v>
      </c>
      <c r="R110" s="3">
        <v>508.86790857027563</v>
      </c>
      <c r="S110" s="8">
        <v>0.70566140843025116</v>
      </c>
      <c r="T110" s="116"/>
      <c r="U110" s="3">
        <v>18746407.911868297</v>
      </c>
      <c r="V110" s="3">
        <v>338596</v>
      </c>
      <c r="W110" s="3">
        <v>18407811.911868297</v>
      </c>
      <c r="X110" s="116"/>
      <c r="Y110" s="3">
        <v>14522.554180209578</v>
      </c>
      <c r="Z110" s="3">
        <v>14522.55490909091</v>
      </c>
    </row>
    <row r="111" spans="3:26">
      <c r="E111" t="s">
        <v>549</v>
      </c>
      <c r="F111" s="115"/>
      <c r="G111" s="3">
        <v>23375</v>
      </c>
      <c r="H111" s="3"/>
      <c r="I111" s="3">
        <v>23375</v>
      </c>
      <c r="J111" s="8"/>
      <c r="K111" s="116"/>
      <c r="L111" s="3">
        <v>28751.25</v>
      </c>
      <c r="M111" s="3"/>
      <c r="N111" s="3">
        <v>28751.25</v>
      </c>
      <c r="O111" s="116"/>
      <c r="P111" s="3">
        <v>4.6856755312192792E-2</v>
      </c>
      <c r="Q111" s="3"/>
      <c r="R111" s="3">
        <v>4.6856755312192792E-2</v>
      </c>
      <c r="S111" s="8"/>
      <c r="T111" s="116"/>
      <c r="U111" s="3">
        <v>-550979442.79128051</v>
      </c>
      <c r="V111" s="3"/>
      <c r="W111" s="3">
        <v>-550979442.79128051</v>
      </c>
      <c r="X111" s="116"/>
      <c r="Y111" s="3">
        <v>16830.677582833501</v>
      </c>
      <c r="Z111" s="3"/>
    </row>
    <row r="112" spans="3:26">
      <c r="E112" t="s">
        <v>235</v>
      </c>
      <c r="F112" s="115"/>
      <c r="G112" s="3"/>
      <c r="H112" s="3">
        <v>22000</v>
      </c>
      <c r="I112" s="3">
        <v>-22000</v>
      </c>
      <c r="J112" s="8">
        <v>-1</v>
      </c>
      <c r="K112" s="116"/>
      <c r="L112" s="3"/>
      <c r="M112" s="3">
        <v>423750000</v>
      </c>
      <c r="N112" s="3">
        <v>-423750000</v>
      </c>
      <c r="O112" s="116"/>
      <c r="P112" s="3"/>
      <c r="Q112" s="3">
        <v>734.9096029613163</v>
      </c>
      <c r="R112" s="3">
        <v>-734.9096029613163</v>
      </c>
      <c r="S112" s="8">
        <v>-1</v>
      </c>
      <c r="T112" s="116"/>
      <c r="U112" s="3"/>
      <c r="V112" s="3">
        <v>-88078845.478260756</v>
      </c>
      <c r="W112" s="3">
        <v>88078845.478260756</v>
      </c>
      <c r="X112" s="116"/>
      <c r="Y112" s="3"/>
      <c r="Z112" s="3">
        <v>17263.402739130433</v>
      </c>
    </row>
    <row r="113" spans="4:26">
      <c r="D113" t="s">
        <v>54</v>
      </c>
      <c r="F113" s="115"/>
      <c r="G113" s="3">
        <v>30000</v>
      </c>
      <c r="H113" s="3">
        <v>36100</v>
      </c>
      <c r="I113" s="3">
        <v>-6100</v>
      </c>
      <c r="J113" s="8">
        <v>-0.16897506925207756</v>
      </c>
      <c r="K113" s="116"/>
      <c r="L113" s="3">
        <v>478157361.11111104</v>
      </c>
      <c r="M113" s="3">
        <v>572878350.10794675</v>
      </c>
      <c r="N113" s="3">
        <v>-94720988.996835709</v>
      </c>
      <c r="O113" s="116"/>
      <c r="P113" s="3">
        <v>607.17892873461085</v>
      </c>
      <c r="Q113" s="3">
        <v>605.48320336693257</v>
      </c>
      <c r="R113" s="3">
        <v>1.6957253676782784</v>
      </c>
      <c r="S113" s="8">
        <v>2.800615043074352E-3</v>
      </c>
      <c r="T113" s="116"/>
      <c r="U113" s="3">
        <v>-130625792.45560801</v>
      </c>
      <c r="V113" s="3">
        <v>-158764479.98969927</v>
      </c>
      <c r="W113" s="3">
        <v>28138687.534091264</v>
      </c>
      <c r="X113" s="116"/>
      <c r="Y113" s="3">
        <v>15470.634532606804</v>
      </c>
      <c r="Z113" s="3">
        <v>15431.198942079422</v>
      </c>
    </row>
    <row r="114" spans="4:26">
      <c r="E114" t="s">
        <v>232</v>
      </c>
      <c r="F114" s="115"/>
      <c r="G114" s="3">
        <v>30000</v>
      </c>
      <c r="H114" s="3">
        <v>36000</v>
      </c>
      <c r="I114" s="3">
        <v>-6000</v>
      </c>
      <c r="J114" s="8">
        <v>-0.16666666666666666</v>
      </c>
      <c r="K114" s="116"/>
      <c r="L114" s="3">
        <v>478157361.11111104</v>
      </c>
      <c r="M114" s="3">
        <v>570949206.56525731</v>
      </c>
      <c r="N114" s="3">
        <v>-92791845.454146266</v>
      </c>
      <c r="O114" s="116"/>
      <c r="P114" s="3">
        <v>607.17892873461085</v>
      </c>
      <c r="Q114" s="3">
        <v>605.12049843165767</v>
      </c>
      <c r="R114" s="3">
        <v>2.0584303029531839</v>
      </c>
      <c r="S114" s="8">
        <v>3.4016866199181699E-3</v>
      </c>
      <c r="T114" s="116"/>
      <c r="U114" s="3">
        <v>-130625792.45560801</v>
      </c>
      <c r="V114" s="3">
        <v>-159590579.59690484</v>
      </c>
      <c r="W114" s="3">
        <v>28964787.141296834</v>
      </c>
      <c r="X114" s="116"/>
      <c r="Y114" s="3">
        <v>15470.634532606804</v>
      </c>
      <c r="Z114" s="3">
        <v>15470.634513513513</v>
      </c>
    </row>
    <row r="115" spans="4:26">
      <c r="E115" t="s">
        <v>233</v>
      </c>
      <c r="F115" s="115"/>
      <c r="G115" s="3"/>
      <c r="H115" s="3">
        <v>100</v>
      </c>
      <c r="I115" s="3">
        <v>-100</v>
      </c>
      <c r="J115" s="8">
        <v>-1</v>
      </c>
      <c r="K115" s="116"/>
      <c r="L115" s="3"/>
      <c r="M115" s="3">
        <v>1929143.5426894298</v>
      </c>
      <c r="N115" s="3">
        <v>-1929143.5426894298</v>
      </c>
      <c r="O115" s="116"/>
      <c r="P115" s="3"/>
      <c r="Q115" s="3">
        <v>736.05698006588943</v>
      </c>
      <c r="R115" s="3">
        <v>-736.05698006588943</v>
      </c>
      <c r="S115" s="8">
        <v>-1</v>
      </c>
      <c r="T115" s="116"/>
      <c r="U115" s="3"/>
      <c r="V115" s="3">
        <v>826099.6072055588</v>
      </c>
      <c r="W115" s="3">
        <v>-826099.6072055588</v>
      </c>
      <c r="X115" s="116"/>
      <c r="Y115" s="3"/>
      <c r="Z115" s="3">
        <v>1234.3932258064515</v>
      </c>
    </row>
    <row r="116" spans="4:26">
      <c r="D116" t="s">
        <v>26</v>
      </c>
      <c r="F116" s="115"/>
      <c r="G116" s="3">
        <v>19500</v>
      </c>
      <c r="H116" s="3">
        <v>60000</v>
      </c>
      <c r="I116" s="3">
        <v>-40500</v>
      </c>
      <c r="J116" s="8">
        <v>-0.67500000000000004</v>
      </c>
      <c r="K116" s="116"/>
      <c r="L116" s="3">
        <v>329008333.33333331</v>
      </c>
      <c r="M116" s="3">
        <v>946640461.84657776</v>
      </c>
      <c r="N116" s="3">
        <v>-617632128.51324439</v>
      </c>
      <c r="O116" s="116"/>
      <c r="P116" s="3">
        <v>642.74600669886854</v>
      </c>
      <c r="Q116" s="3">
        <v>601.97811804056141</v>
      </c>
      <c r="R116" s="3">
        <v>40.767888658307129</v>
      </c>
      <c r="S116" s="8">
        <v>6.7723206934841074E-2</v>
      </c>
      <c r="T116" s="116"/>
      <c r="U116" s="3">
        <v>-429205768.14419472</v>
      </c>
      <c r="V116" s="3">
        <v>-1494357895.2749474</v>
      </c>
      <c r="W116" s="3">
        <v>1065152127.1307527</v>
      </c>
      <c r="X116" s="116"/>
      <c r="Y116" s="3">
        <v>17504.792154358165</v>
      </c>
      <c r="Z116" s="3">
        <v>17672.790047533639</v>
      </c>
    </row>
    <row r="117" spans="4:26">
      <c r="E117" t="s">
        <v>230</v>
      </c>
      <c r="F117" s="115"/>
      <c r="G117" s="3">
        <v>12000</v>
      </c>
      <c r="H117" s="3">
        <v>40500</v>
      </c>
      <c r="I117" s="3">
        <v>-28500</v>
      </c>
      <c r="J117" s="8">
        <v>-0.70370370370370372</v>
      </c>
      <c r="K117" s="116"/>
      <c r="L117" s="3">
        <v>188888888.88888887</v>
      </c>
      <c r="M117" s="3">
        <v>639562450.63532889</v>
      </c>
      <c r="N117" s="3">
        <v>-450673561.74644005</v>
      </c>
      <c r="O117" s="116"/>
      <c r="P117" s="3">
        <v>599.64230676549039</v>
      </c>
      <c r="Q117" s="3">
        <v>602.5246604254063</v>
      </c>
      <c r="R117" s="3">
        <v>-2.882353659915907</v>
      </c>
      <c r="S117" s="8">
        <v>-4.7837936755664922E-3</v>
      </c>
      <c r="T117" s="116"/>
      <c r="U117" s="3">
        <v>-445366727.12152433</v>
      </c>
      <c r="V117" s="3">
        <v>-1501050255.7861962</v>
      </c>
      <c r="W117" s="3">
        <v>1055683528.6646719</v>
      </c>
      <c r="X117" s="116"/>
      <c r="Y117" s="3">
        <v>19164.533159778719</v>
      </c>
      <c r="Z117" s="3">
        <v>19164.53325560538</v>
      </c>
    </row>
    <row r="118" spans="4:26">
      <c r="E118" t="s">
        <v>231</v>
      </c>
      <c r="F118" s="115"/>
      <c r="G118" s="3">
        <v>6000</v>
      </c>
      <c r="H118" s="3">
        <v>18000</v>
      </c>
      <c r="I118" s="3">
        <v>-12000</v>
      </c>
      <c r="J118" s="8">
        <v>-0.66666666666666663</v>
      </c>
      <c r="K118" s="116"/>
      <c r="L118" s="3">
        <v>94444444.444444433</v>
      </c>
      <c r="M118" s="3">
        <v>283777138.55397326</v>
      </c>
      <c r="N118" s="3">
        <v>-189332694.10952884</v>
      </c>
      <c r="O118" s="116"/>
      <c r="P118" s="3">
        <v>599.64230676549039</v>
      </c>
      <c r="Q118" s="3">
        <v>601.52238255422833</v>
      </c>
      <c r="R118" s="3">
        <v>-1.8800757887379405</v>
      </c>
      <c r="S118" s="8">
        <v>-3.1255292292775958E-3</v>
      </c>
      <c r="T118" s="116"/>
      <c r="U118" s="3">
        <v>925116.65566556156</v>
      </c>
      <c r="V118" s="3">
        <v>3219155.3539733067</v>
      </c>
      <c r="W118" s="3">
        <v>-2294038.6983077452</v>
      </c>
      <c r="X118" s="116"/>
      <c r="Y118" s="3">
        <v>14693.849548954895</v>
      </c>
      <c r="Z118" s="3">
        <v>14693.849555555556</v>
      </c>
    </row>
    <row r="119" spans="4:26">
      <c r="E119" t="s">
        <v>232</v>
      </c>
      <c r="F119" s="115"/>
      <c r="G119" s="3">
        <v>1500</v>
      </c>
      <c r="H119" s="3"/>
      <c r="I119" s="3">
        <v>1500</v>
      </c>
      <c r="J119" s="8"/>
      <c r="K119" s="116"/>
      <c r="L119" s="3">
        <v>45675000</v>
      </c>
      <c r="M119" s="3"/>
      <c r="N119" s="3">
        <v>45675000</v>
      </c>
      <c r="O119" s="116"/>
      <c r="P119" s="3">
        <v>1159.9904058994071</v>
      </c>
      <c r="Q119" s="3"/>
      <c r="R119" s="3">
        <v>1159.9904058994071</v>
      </c>
      <c r="S119" s="8"/>
      <c r="T119" s="116"/>
      <c r="U119" s="3">
        <v>15235842.321664054</v>
      </c>
      <c r="V119" s="3"/>
      <c r="W119" s="3">
        <v>15235842.321664054</v>
      </c>
      <c r="X119" s="116"/>
      <c r="Y119" s="3">
        <v>15470.634532606802</v>
      </c>
      <c r="Z119" s="3"/>
    </row>
    <row r="120" spans="4:26">
      <c r="E120" t="s">
        <v>229</v>
      </c>
      <c r="F120" s="115"/>
      <c r="G120" s="3"/>
      <c r="H120" s="3">
        <v>1500</v>
      </c>
      <c r="I120" s="3">
        <v>-1500</v>
      </c>
      <c r="J120" s="8">
        <v>-1</v>
      </c>
      <c r="K120" s="116"/>
      <c r="L120" s="3"/>
      <c r="M120" s="3">
        <v>23300872.657275554</v>
      </c>
      <c r="N120" s="3">
        <v>-23300872.657275554</v>
      </c>
      <c r="O120" s="116"/>
      <c r="P120" s="3"/>
      <c r="Q120" s="3">
        <v>592.69029948575417</v>
      </c>
      <c r="R120" s="3">
        <v>-592.69029948575417</v>
      </c>
      <c r="S120" s="8">
        <v>-1</v>
      </c>
      <c r="T120" s="116"/>
      <c r="U120" s="3"/>
      <c r="V120" s="3">
        <v>3473205.1572755538</v>
      </c>
      <c r="W120" s="3">
        <v>-3473205.1572755538</v>
      </c>
      <c r="X120" s="116"/>
      <c r="Y120" s="3"/>
      <c r="Z120" s="3">
        <v>13143.009333333333</v>
      </c>
    </row>
    <row r="121" spans="4:26">
      <c r="D121" t="s">
        <v>69</v>
      </c>
      <c r="F121" s="115"/>
      <c r="G121" s="3"/>
      <c r="H121" s="3">
        <v>3000</v>
      </c>
      <c r="I121" s="3">
        <v>-3000</v>
      </c>
      <c r="J121" s="8">
        <v>-1</v>
      </c>
      <c r="K121" s="116"/>
      <c r="L121" s="3"/>
      <c r="M121" s="3">
        <v>82620000</v>
      </c>
      <c r="N121" s="3">
        <v>-82620000</v>
      </c>
      <c r="O121" s="116"/>
      <c r="P121" s="3"/>
      <c r="Q121" s="3">
        <v>1050.777652488973</v>
      </c>
      <c r="R121" s="3">
        <v>-1050.777652488973</v>
      </c>
      <c r="S121" s="8">
        <v>-1</v>
      </c>
      <c r="T121" s="116"/>
      <c r="U121" s="3"/>
      <c r="V121" s="3">
        <v>49528681.935483873</v>
      </c>
      <c r="W121" s="3">
        <v>-49528681.935483873</v>
      </c>
      <c r="X121" s="116"/>
      <c r="Y121" s="3"/>
      <c r="Z121" s="3">
        <v>1234.3932258064515</v>
      </c>
    </row>
    <row r="122" spans="4:26">
      <c r="E122" t="s">
        <v>233</v>
      </c>
      <c r="F122" s="115"/>
      <c r="G122" s="3"/>
      <c r="H122" s="3">
        <v>3000</v>
      </c>
      <c r="I122" s="3">
        <v>-3000</v>
      </c>
      <c r="J122" s="8">
        <v>-1</v>
      </c>
      <c r="K122" s="116"/>
      <c r="L122" s="3"/>
      <c r="M122" s="3">
        <v>82620000</v>
      </c>
      <c r="N122" s="3">
        <v>-82620000</v>
      </c>
      <c r="O122" s="116"/>
      <c r="P122" s="3"/>
      <c r="Q122" s="3">
        <v>1050.777652488973</v>
      </c>
      <c r="R122" s="3">
        <v>-1050.777652488973</v>
      </c>
      <c r="S122" s="8">
        <v>-1</v>
      </c>
      <c r="T122" s="116"/>
      <c r="U122" s="3"/>
      <c r="V122" s="3">
        <v>49528681.935483873</v>
      </c>
      <c r="W122" s="3">
        <v>-49528681.935483873</v>
      </c>
      <c r="X122" s="116"/>
      <c r="Y122" s="3"/>
      <c r="Z122" s="3">
        <v>1234.3932258064515</v>
      </c>
    </row>
    <row r="123" spans="4:26">
      <c r="D123" t="s">
        <v>28</v>
      </c>
      <c r="F123" s="115"/>
      <c r="G123" s="3"/>
      <c r="H123" s="3">
        <v>14250</v>
      </c>
      <c r="I123" s="3">
        <v>-14250</v>
      </c>
      <c r="J123" s="8">
        <v>-1</v>
      </c>
      <c r="K123" s="116"/>
      <c r="L123" s="3"/>
      <c r="M123" s="3">
        <v>227955511.68856221</v>
      </c>
      <c r="N123" s="3">
        <v>-227955511.68856221</v>
      </c>
      <c r="O123" s="116"/>
      <c r="P123" s="3"/>
      <c r="Q123" s="3">
        <v>610.35446354019041</v>
      </c>
      <c r="R123" s="3">
        <v>-610.35446354019041</v>
      </c>
      <c r="S123" s="8">
        <v>-1</v>
      </c>
      <c r="T123" s="116"/>
      <c r="U123" s="3"/>
      <c r="V123" s="3">
        <v>-525223033.1634559</v>
      </c>
      <c r="W123" s="3">
        <v>525223033.1634559</v>
      </c>
      <c r="X123" s="116"/>
      <c r="Y123" s="3"/>
      <c r="Z123" s="3">
        <v>19164.533255605398</v>
      </c>
    </row>
    <row r="124" spans="4:26">
      <c r="E124" t="s">
        <v>230</v>
      </c>
      <c r="F124" s="115"/>
      <c r="G124" s="3"/>
      <c r="H124" s="3">
        <v>14250</v>
      </c>
      <c r="I124" s="3">
        <v>-14250</v>
      </c>
      <c r="J124" s="8">
        <v>-1</v>
      </c>
      <c r="K124" s="116"/>
      <c r="L124" s="3"/>
      <c r="M124" s="3">
        <v>227955511.68856221</v>
      </c>
      <c r="N124" s="3">
        <v>-227955511.68856221</v>
      </c>
      <c r="O124" s="116"/>
      <c r="P124" s="3"/>
      <c r="Q124" s="3">
        <v>610.35446354019041</v>
      </c>
      <c r="R124" s="3">
        <v>-610.35446354019041</v>
      </c>
      <c r="S124" s="8">
        <v>-1</v>
      </c>
      <c r="T124" s="116"/>
      <c r="U124" s="3"/>
      <c r="V124" s="3">
        <v>-525223033.1634559</v>
      </c>
      <c r="W124" s="3">
        <v>525223033.1634559</v>
      </c>
      <c r="X124" s="116"/>
      <c r="Y124" s="3"/>
      <c r="Z124" s="3">
        <v>19164.533255605398</v>
      </c>
    </row>
    <row r="125" spans="4:26">
      <c r="D125" t="s">
        <v>51</v>
      </c>
      <c r="F125" s="115"/>
      <c r="G125" s="3"/>
      <c r="H125" s="3">
        <v>4000</v>
      </c>
      <c r="I125" s="3">
        <v>-4000</v>
      </c>
      <c r="J125" s="8">
        <v>-1</v>
      </c>
      <c r="K125" s="116"/>
      <c r="L125" s="3"/>
      <c r="M125" s="3">
        <v>122000000</v>
      </c>
      <c r="N125" s="3">
        <v>-122000000</v>
      </c>
      <c r="O125" s="116"/>
      <c r="P125" s="3"/>
      <c r="Q125" s="3">
        <v>1163.7152651021668</v>
      </c>
      <c r="R125" s="3">
        <v>-1163.7152651021668</v>
      </c>
      <c r="S125" s="8">
        <v>-1</v>
      </c>
      <c r="T125" s="116"/>
      <c r="U125" s="3"/>
      <c r="V125" s="3">
        <v>609812.95194032788</v>
      </c>
      <c r="W125" s="3">
        <v>-609812.95194032788</v>
      </c>
      <c r="X125" s="116"/>
      <c r="Y125" s="3"/>
      <c r="Z125" s="3">
        <v>17106.334025796514</v>
      </c>
    </row>
    <row r="126" spans="4:26">
      <c r="E126" t="s">
        <v>232</v>
      </c>
      <c r="F126" s="115"/>
      <c r="G126" s="3"/>
      <c r="H126" s="3">
        <v>1000</v>
      </c>
      <c r="I126" s="3">
        <v>-1000</v>
      </c>
      <c r="J126" s="8">
        <v>-1</v>
      </c>
      <c r="K126" s="116"/>
      <c r="L126" s="3"/>
      <c r="M126" s="3">
        <v>28000000</v>
      </c>
      <c r="N126" s="3">
        <v>-28000000</v>
      </c>
      <c r="O126" s="116"/>
      <c r="P126" s="3"/>
      <c r="Q126" s="3">
        <v>1068.3287679626449</v>
      </c>
      <c r="R126" s="3">
        <v>-1068.3287679626449</v>
      </c>
      <c r="S126" s="8">
        <v>-1</v>
      </c>
      <c r="T126" s="116"/>
      <c r="U126" s="3"/>
      <c r="V126" s="3">
        <v>7707228.1621621624</v>
      </c>
      <c r="W126" s="3">
        <v>-7707228.1621621624</v>
      </c>
      <c r="X126" s="116"/>
      <c r="Y126" s="3"/>
      <c r="Z126" s="3">
        <v>15470.634513513513</v>
      </c>
    </row>
    <row r="127" spans="4:26">
      <c r="E127" t="s">
        <v>230</v>
      </c>
      <c r="F127" s="115"/>
      <c r="G127" s="3"/>
      <c r="H127" s="3">
        <v>1000</v>
      </c>
      <c r="I127" s="3">
        <v>-1000</v>
      </c>
      <c r="J127" s="8">
        <v>-1</v>
      </c>
      <c r="K127" s="116"/>
      <c r="L127" s="3"/>
      <c r="M127" s="3">
        <v>35000000</v>
      </c>
      <c r="N127" s="3">
        <v>-35000000</v>
      </c>
      <c r="O127" s="116"/>
      <c r="P127" s="3"/>
      <c r="Q127" s="3">
        <v>1335.410959953306</v>
      </c>
      <c r="R127" s="3">
        <v>-1335.410959953306</v>
      </c>
      <c r="S127" s="8">
        <v>-1</v>
      </c>
      <c r="T127" s="116"/>
      <c r="U127" s="3"/>
      <c r="V127" s="3">
        <v>-17854634.726457387</v>
      </c>
      <c r="W127" s="3">
        <v>17854634.726457387</v>
      </c>
      <c r="X127" s="116"/>
      <c r="Y127" s="3"/>
      <c r="Z127" s="3">
        <v>19164.533255605384</v>
      </c>
    </row>
    <row r="128" spans="4:26">
      <c r="E128" t="s">
        <v>235</v>
      </c>
      <c r="F128" s="115"/>
      <c r="G128" s="3"/>
      <c r="H128" s="3">
        <v>1000</v>
      </c>
      <c r="I128" s="3">
        <v>-1000</v>
      </c>
      <c r="J128" s="8">
        <v>-1</v>
      </c>
      <c r="K128" s="116"/>
      <c r="L128" s="3"/>
      <c r="M128" s="3">
        <v>28000000</v>
      </c>
      <c r="N128" s="3">
        <v>-28000000</v>
      </c>
      <c r="O128" s="116"/>
      <c r="P128" s="3"/>
      <c r="Q128" s="3">
        <v>1068.3287679626449</v>
      </c>
      <c r="R128" s="3">
        <v>-1068.3287679626449</v>
      </c>
      <c r="S128" s="8">
        <v>-1</v>
      </c>
      <c r="T128" s="116"/>
      <c r="U128" s="3"/>
      <c r="V128" s="3">
        <v>4735052.478260871</v>
      </c>
      <c r="W128" s="3">
        <v>-4735052.478260871</v>
      </c>
      <c r="X128" s="116"/>
      <c r="Y128" s="3"/>
      <c r="Z128" s="3">
        <v>17263.402739130433</v>
      </c>
    </row>
    <row r="129" spans="3:26">
      <c r="E129" t="s">
        <v>226</v>
      </c>
      <c r="F129" s="115"/>
      <c r="G129" s="3"/>
      <c r="H129" s="3">
        <v>1000</v>
      </c>
      <c r="I129" s="3">
        <v>-1000</v>
      </c>
      <c r="J129" s="8">
        <v>-1</v>
      </c>
      <c r="K129" s="116"/>
      <c r="L129" s="3"/>
      <c r="M129" s="3">
        <v>31000000</v>
      </c>
      <c r="N129" s="3">
        <v>-31000000</v>
      </c>
      <c r="O129" s="116"/>
      <c r="P129" s="3"/>
      <c r="Q129" s="3">
        <v>1182.7925645300711</v>
      </c>
      <c r="R129" s="3">
        <v>-1182.7925645300711</v>
      </c>
      <c r="S129" s="8">
        <v>-1</v>
      </c>
      <c r="T129" s="116"/>
      <c r="U129" s="3"/>
      <c r="V129" s="3">
        <v>6022167.0379746817</v>
      </c>
      <c r="W129" s="3">
        <v>-6022167.0379746817</v>
      </c>
      <c r="X129" s="116"/>
      <c r="Y129" s="3"/>
      <c r="Z129" s="3">
        <v>16526.765594936711</v>
      </c>
    </row>
    <row r="130" spans="3:26">
      <c r="D130" t="s">
        <v>46</v>
      </c>
      <c r="F130" s="115"/>
      <c r="G130" s="3"/>
      <c r="H130" s="3">
        <v>6000</v>
      </c>
      <c r="I130" s="3">
        <v>-6000</v>
      </c>
      <c r="J130" s="8">
        <v>-1</v>
      </c>
      <c r="K130" s="116"/>
      <c r="L130" s="3"/>
      <c r="M130" s="3">
        <v>92959046.184657782</v>
      </c>
      <c r="N130" s="3">
        <v>-92959046.184657782</v>
      </c>
      <c r="O130" s="116"/>
      <c r="P130" s="3"/>
      <c r="Q130" s="3">
        <v>591.13585286570265</v>
      </c>
      <c r="R130" s="3">
        <v>-591.13585286570265</v>
      </c>
      <c r="S130" s="8">
        <v>-1</v>
      </c>
      <c r="T130" s="116"/>
      <c r="U130" s="3"/>
      <c r="V130" s="3">
        <v>2991882.8846577927</v>
      </c>
      <c r="W130" s="3">
        <v>-2991882.8846577927</v>
      </c>
      <c r="X130" s="116"/>
      <c r="Y130" s="3"/>
      <c r="Z130" s="3">
        <v>14306.139499999999</v>
      </c>
    </row>
    <row r="131" spans="3:26">
      <c r="E131" t="s">
        <v>229</v>
      </c>
      <c r="F131" s="115"/>
      <c r="G131" s="3"/>
      <c r="H131" s="3">
        <v>1500</v>
      </c>
      <c r="I131" s="3">
        <v>-1500</v>
      </c>
      <c r="J131" s="8">
        <v>-1</v>
      </c>
      <c r="K131" s="116"/>
      <c r="L131" s="3"/>
      <c r="M131" s="3">
        <v>23239761.546164446</v>
      </c>
      <c r="N131" s="3">
        <v>-23239761.546164446</v>
      </c>
      <c r="O131" s="116"/>
      <c r="P131" s="3"/>
      <c r="Q131" s="3">
        <v>591.13585286570265</v>
      </c>
      <c r="R131" s="3">
        <v>-591.13585286570265</v>
      </c>
      <c r="S131" s="8">
        <v>-1</v>
      </c>
      <c r="T131" s="116"/>
      <c r="U131" s="3"/>
      <c r="V131" s="3">
        <v>3412094.0461644456</v>
      </c>
      <c r="W131" s="3">
        <v>-3412094.0461644456</v>
      </c>
      <c r="X131" s="116"/>
      <c r="Y131" s="3"/>
      <c r="Z131" s="3">
        <v>13143.009333333333</v>
      </c>
    </row>
    <row r="132" spans="3:26">
      <c r="E132" t="s">
        <v>231</v>
      </c>
      <c r="F132" s="115"/>
      <c r="G132" s="3"/>
      <c r="H132" s="3">
        <v>4500</v>
      </c>
      <c r="I132" s="3">
        <v>-4500</v>
      </c>
      <c r="J132" s="8">
        <v>-1</v>
      </c>
      <c r="K132" s="116"/>
      <c r="L132" s="3"/>
      <c r="M132" s="3">
        <v>69719284.638493344</v>
      </c>
      <c r="N132" s="3">
        <v>-69719284.638493344</v>
      </c>
      <c r="O132" s="116"/>
      <c r="P132" s="3"/>
      <c r="Q132" s="3">
        <v>591.13585286570276</v>
      </c>
      <c r="R132" s="3">
        <v>-591.13585286570276</v>
      </c>
      <c r="S132" s="8">
        <v>-1</v>
      </c>
      <c r="T132" s="116"/>
      <c r="U132" s="3"/>
      <c r="V132" s="3">
        <v>-420211.16150665283</v>
      </c>
      <c r="W132" s="3">
        <v>420211.16150665283</v>
      </c>
      <c r="X132" s="116"/>
      <c r="Y132" s="3"/>
      <c r="Z132" s="3">
        <v>14693.849555555556</v>
      </c>
    </row>
    <row r="133" spans="3:26">
      <c r="C133" s="6" t="s">
        <v>112</v>
      </c>
      <c r="D133" s="6"/>
      <c r="E133" s="6"/>
      <c r="F133" s="121"/>
      <c r="G133" s="9">
        <v>33650</v>
      </c>
      <c r="H133" s="9">
        <v>23725</v>
      </c>
      <c r="I133" s="9">
        <v>9925</v>
      </c>
      <c r="J133" s="11">
        <v>0.41833508956796628</v>
      </c>
      <c r="K133" s="122"/>
      <c r="L133" s="9">
        <v>644153235</v>
      </c>
      <c r="M133" s="9">
        <v>413227700.87322003</v>
      </c>
      <c r="N133" s="9">
        <v>230925534.12677997</v>
      </c>
      <c r="O133" s="122"/>
      <c r="P133" s="9">
        <v>729.2412451455665</v>
      </c>
      <c r="Q133" s="9">
        <v>664.55372657221653</v>
      </c>
      <c r="R133" s="9">
        <v>64.687518573349962</v>
      </c>
      <c r="S133" s="11">
        <v>9.7339787569937608E-2</v>
      </c>
      <c r="T133" s="122"/>
      <c r="U133" s="9">
        <v>-131511353.48196974</v>
      </c>
      <c r="V133" s="9">
        <v>-85733154.126779974</v>
      </c>
      <c r="W133" s="9">
        <v>-45778199.35518977</v>
      </c>
      <c r="X133" s="122"/>
      <c r="Y133" s="9">
        <v>14922.750227738676</v>
      </c>
      <c r="Z133" s="9">
        <v>18349.082697576396</v>
      </c>
    </row>
    <row r="134" spans="3:26">
      <c r="D134" t="s">
        <v>41</v>
      </c>
      <c r="F134" s="115"/>
      <c r="G134" s="3">
        <v>30000</v>
      </c>
      <c r="H134" s="3">
        <v>200</v>
      </c>
      <c r="I134" s="3">
        <v>29800</v>
      </c>
      <c r="J134" s="8">
        <v>149</v>
      </c>
      <c r="K134" s="116"/>
      <c r="L134" s="3">
        <v>640581000</v>
      </c>
      <c r="M134" s="3">
        <v>4002556</v>
      </c>
      <c r="N134" s="3">
        <v>636578444</v>
      </c>
      <c r="O134" s="116"/>
      <c r="P134" s="3">
        <v>813.42946272736503</v>
      </c>
      <c r="Q134" s="3">
        <v>763.57959288955215</v>
      </c>
      <c r="R134" s="3">
        <v>49.849869837812889</v>
      </c>
      <c r="S134" s="8">
        <v>6.5284444872564074E-2</v>
      </c>
      <c r="T134" s="116"/>
      <c r="U134" s="3">
        <v>-20293862.728022695</v>
      </c>
      <c r="V134" s="3">
        <v>-403277</v>
      </c>
      <c r="W134" s="3">
        <v>-19890585.728022695</v>
      </c>
      <c r="X134" s="116"/>
      <c r="Y134" s="3">
        <v>14272.046406636722</v>
      </c>
      <c r="Z134" s="3">
        <v>14272.045</v>
      </c>
    </row>
    <row r="135" spans="3:26">
      <c r="E135" t="s">
        <v>241</v>
      </c>
      <c r="F135" s="115"/>
      <c r="G135" s="3">
        <v>30000</v>
      </c>
      <c r="H135" s="3">
        <v>200</v>
      </c>
      <c r="I135" s="3">
        <v>29800</v>
      </c>
      <c r="J135" s="8">
        <v>149</v>
      </c>
      <c r="K135" s="116"/>
      <c r="L135" s="3">
        <v>640581000</v>
      </c>
      <c r="M135" s="3">
        <v>4002556</v>
      </c>
      <c r="N135" s="3">
        <v>636578444</v>
      </c>
      <c r="O135" s="116"/>
      <c r="P135" s="3">
        <v>813.42946272736503</v>
      </c>
      <c r="Q135" s="3">
        <v>763.57959288955215</v>
      </c>
      <c r="R135" s="3">
        <v>49.849869837812889</v>
      </c>
      <c r="S135" s="8">
        <v>6.5284444872564074E-2</v>
      </c>
      <c r="T135" s="116"/>
      <c r="U135" s="3">
        <v>-20293862.728022695</v>
      </c>
      <c r="V135" s="3">
        <v>-403277</v>
      </c>
      <c r="W135" s="3">
        <v>-19890585.728022695</v>
      </c>
      <c r="X135" s="116"/>
      <c r="Y135" s="3">
        <v>14272.046406636722</v>
      </c>
      <c r="Z135" s="3">
        <v>14272.045</v>
      </c>
    </row>
    <row r="136" spans="3:26">
      <c r="D136" t="s">
        <v>552</v>
      </c>
      <c r="F136" s="115"/>
      <c r="G136" s="3">
        <v>3550</v>
      </c>
      <c r="H136" s="3"/>
      <c r="I136" s="3">
        <v>3550</v>
      </c>
      <c r="J136" s="8"/>
      <c r="K136" s="116"/>
      <c r="L136" s="3">
        <v>1572235</v>
      </c>
      <c r="M136" s="3"/>
      <c r="N136" s="3">
        <v>1572235</v>
      </c>
      <c r="O136" s="116"/>
      <c r="P136" s="3">
        <v>16.871597546837382</v>
      </c>
      <c r="Q136" s="3"/>
      <c r="R136" s="3">
        <v>16.871597546837382</v>
      </c>
      <c r="S136" s="8"/>
      <c r="T136" s="116"/>
      <c r="U136" s="3">
        <v>-111387422.82236734</v>
      </c>
      <c r="V136" s="3"/>
      <c r="W136" s="3">
        <v>-111387422.82236734</v>
      </c>
      <c r="X136" s="116"/>
      <c r="Y136" s="3">
        <v>20523.852962875306</v>
      </c>
      <c r="Z136" s="3"/>
    </row>
    <row r="137" spans="3:26">
      <c r="E137" t="s">
        <v>242</v>
      </c>
      <c r="F137" s="115"/>
      <c r="G137" s="3">
        <v>25</v>
      </c>
      <c r="H137" s="3"/>
      <c r="I137" s="3">
        <v>25</v>
      </c>
      <c r="J137" s="8"/>
      <c r="K137" s="116"/>
      <c r="L137" s="3">
        <v>784210</v>
      </c>
      <c r="M137" s="3"/>
      <c r="N137" s="3">
        <v>784210</v>
      </c>
      <c r="O137" s="116"/>
      <c r="P137" s="3">
        <v>1194.9767831991776</v>
      </c>
      <c r="Q137" s="3"/>
      <c r="R137" s="3">
        <v>1194.9767831991776</v>
      </c>
      <c r="S137" s="8"/>
      <c r="T137" s="116"/>
      <c r="U137" s="3">
        <v>-118836.8161683277</v>
      </c>
      <c r="V137" s="3"/>
      <c r="W137" s="3">
        <v>-118836.8161683277</v>
      </c>
      <c r="X137" s="116"/>
      <c r="Y137" s="3">
        <v>26048.627906976744</v>
      </c>
      <c r="Z137" s="3"/>
    </row>
    <row r="138" spans="3:26">
      <c r="E138" t="s">
        <v>243</v>
      </c>
      <c r="F138" s="115"/>
      <c r="G138" s="3">
        <v>25</v>
      </c>
      <c r="H138" s="3"/>
      <c r="I138" s="3">
        <v>25</v>
      </c>
      <c r="J138" s="8"/>
      <c r="K138" s="116"/>
      <c r="L138" s="3">
        <v>784210</v>
      </c>
      <c r="M138" s="3"/>
      <c r="N138" s="3">
        <v>784210</v>
      </c>
      <c r="O138" s="116"/>
      <c r="P138" s="3">
        <v>1194.9767831991776</v>
      </c>
      <c r="Q138" s="3"/>
      <c r="R138" s="3">
        <v>1194.9767831991776</v>
      </c>
      <c r="S138" s="8"/>
      <c r="T138" s="116"/>
      <c r="U138" s="3">
        <v>326693.01710507413</v>
      </c>
      <c r="V138" s="3"/>
      <c r="W138" s="3">
        <v>326693.01710507413</v>
      </c>
      <c r="X138" s="116"/>
      <c r="Y138" s="3">
        <v>11294.749460974557</v>
      </c>
      <c r="Z138" s="3"/>
    </row>
    <row r="139" spans="3:26">
      <c r="E139" t="s">
        <v>213</v>
      </c>
      <c r="F139" s="115"/>
      <c r="G139" s="3">
        <v>3000</v>
      </c>
      <c r="H139" s="3"/>
      <c r="I139" s="3">
        <v>3000</v>
      </c>
      <c r="J139" s="8"/>
      <c r="K139" s="116"/>
      <c r="L139" s="3">
        <v>3270.0000000000005</v>
      </c>
      <c r="M139" s="3"/>
      <c r="N139" s="3">
        <v>3270.0000000000005</v>
      </c>
      <c r="O139" s="116"/>
      <c r="P139" s="3">
        <v>4.152346608966679E-2</v>
      </c>
      <c r="Q139" s="3"/>
      <c r="R139" s="3">
        <v>4.152346608966679E-2</v>
      </c>
      <c r="S139" s="8"/>
      <c r="T139" s="116"/>
      <c r="U139" s="3">
        <v>-96798788.25688073</v>
      </c>
      <c r="V139" s="3"/>
      <c r="W139" s="3">
        <v>-96798788.25688073</v>
      </c>
      <c r="X139" s="116"/>
      <c r="Y139" s="3">
        <v>20901.931559633027</v>
      </c>
      <c r="Z139" s="3"/>
    </row>
    <row r="140" spans="3:26">
      <c r="E140" t="s">
        <v>550</v>
      </c>
      <c r="F140" s="115"/>
      <c r="G140" s="3">
        <v>500</v>
      </c>
      <c r="H140" s="3"/>
      <c r="I140" s="3">
        <v>500</v>
      </c>
      <c r="J140" s="8"/>
      <c r="K140" s="116"/>
      <c r="L140" s="3">
        <v>545</v>
      </c>
      <c r="M140" s="3"/>
      <c r="N140" s="3">
        <v>545</v>
      </c>
      <c r="O140" s="116"/>
      <c r="P140" s="3">
        <v>4.1523466089666783E-2</v>
      </c>
      <c r="Q140" s="3"/>
      <c r="R140" s="3">
        <v>4.1523466089666783E-2</v>
      </c>
      <c r="S140" s="8"/>
      <c r="T140" s="116"/>
      <c r="U140" s="3">
        <v>-14796490.766423354</v>
      </c>
      <c r="V140" s="3"/>
      <c r="W140" s="3">
        <v>-14796490.766423354</v>
      </c>
      <c r="X140" s="116"/>
      <c r="Y140" s="3">
        <v>18440.597810218977</v>
      </c>
      <c r="Z140" s="3"/>
    </row>
    <row r="141" spans="3:26">
      <c r="D141" t="s">
        <v>551</v>
      </c>
      <c r="F141" s="115"/>
      <c r="G141" s="3">
        <v>100</v>
      </c>
      <c r="H141" s="3"/>
      <c r="I141" s="3">
        <v>100</v>
      </c>
      <c r="J141" s="8"/>
      <c r="K141" s="116"/>
      <c r="L141" s="3">
        <v>2000000</v>
      </c>
      <c r="M141" s="3"/>
      <c r="N141" s="3">
        <v>2000000</v>
      </c>
      <c r="O141" s="116"/>
      <c r="P141" s="3">
        <v>761.89846036085839</v>
      </c>
      <c r="Q141" s="3"/>
      <c r="R141" s="3">
        <v>761.89846036085839</v>
      </c>
      <c r="S141" s="8"/>
      <c r="T141" s="116"/>
      <c r="U141" s="3">
        <v>169932.06842029653</v>
      </c>
      <c r="V141" s="3"/>
      <c r="W141" s="3">
        <v>169932.06842029653</v>
      </c>
      <c r="X141" s="116"/>
      <c r="Y141" s="3">
        <v>11294.749460974557</v>
      </c>
      <c r="Z141" s="3"/>
    </row>
    <row r="142" spans="3:26">
      <c r="E142" t="s">
        <v>243</v>
      </c>
      <c r="F142" s="115"/>
      <c r="G142" s="3">
        <v>100</v>
      </c>
      <c r="H142" s="3"/>
      <c r="I142" s="3">
        <v>100</v>
      </c>
      <c r="J142" s="8"/>
      <c r="K142" s="116"/>
      <c r="L142" s="3">
        <v>2000000</v>
      </c>
      <c r="M142" s="3"/>
      <c r="N142" s="3">
        <v>2000000</v>
      </c>
      <c r="O142" s="116"/>
      <c r="P142" s="3">
        <v>761.89846036085839</v>
      </c>
      <c r="Q142" s="3"/>
      <c r="R142" s="3">
        <v>761.89846036085839</v>
      </c>
      <c r="S142" s="8"/>
      <c r="T142" s="116"/>
      <c r="U142" s="3">
        <v>169932.06842029653</v>
      </c>
      <c r="V142" s="3"/>
      <c r="W142" s="3">
        <v>169932.06842029653</v>
      </c>
      <c r="X142" s="116"/>
      <c r="Y142" s="3">
        <v>11294.749460974557</v>
      </c>
      <c r="Z142" s="3"/>
    </row>
    <row r="143" spans="3:26">
      <c r="D143" t="s">
        <v>51</v>
      </c>
      <c r="F143" s="115"/>
      <c r="G143" s="3"/>
      <c r="H143" s="3">
        <v>1500</v>
      </c>
      <c r="I143" s="3">
        <v>-1500</v>
      </c>
      <c r="J143" s="8">
        <v>-1</v>
      </c>
      <c r="K143" s="116"/>
      <c r="L143" s="3"/>
      <c r="M143" s="3">
        <v>33000000</v>
      </c>
      <c r="N143" s="3">
        <v>-33000000</v>
      </c>
      <c r="O143" s="116"/>
      <c r="P143" s="3"/>
      <c r="Q143" s="3">
        <v>839.40117482779237</v>
      </c>
      <c r="R143" s="3">
        <v>-839.40117482779237</v>
      </c>
      <c r="S143" s="8">
        <v>-1</v>
      </c>
      <c r="T143" s="116"/>
      <c r="U143" s="3"/>
      <c r="V143" s="3">
        <v>2425107.1395348869</v>
      </c>
      <c r="W143" s="3">
        <v>-2425107.1395348869</v>
      </c>
      <c r="X143" s="116"/>
      <c r="Y143" s="3"/>
      <c r="Z143" s="3">
        <v>18367.001813953488</v>
      </c>
    </row>
    <row r="144" spans="3:26">
      <c r="E144" t="s">
        <v>238</v>
      </c>
      <c r="F144" s="115"/>
      <c r="G144" s="3"/>
      <c r="H144" s="3">
        <v>1500</v>
      </c>
      <c r="I144" s="3">
        <v>-1500</v>
      </c>
      <c r="J144" s="8">
        <v>-1</v>
      </c>
      <c r="K144" s="116"/>
      <c r="L144" s="3"/>
      <c r="M144" s="3">
        <v>33000000</v>
      </c>
      <c r="N144" s="3">
        <v>-33000000</v>
      </c>
      <c r="O144" s="116"/>
      <c r="P144" s="3"/>
      <c r="Q144" s="3">
        <v>839.40117482779237</v>
      </c>
      <c r="R144" s="3">
        <v>-839.40117482779237</v>
      </c>
      <c r="S144" s="8">
        <v>-1</v>
      </c>
      <c r="T144" s="116"/>
      <c r="U144" s="3"/>
      <c r="V144" s="3">
        <v>2425107.1395348869</v>
      </c>
      <c r="W144" s="3">
        <v>-2425107.1395348869</v>
      </c>
      <c r="X144" s="116"/>
      <c r="Y144" s="3"/>
      <c r="Z144" s="3">
        <v>18367.001813953488</v>
      </c>
    </row>
    <row r="145" spans="2:26">
      <c r="D145" t="s">
        <v>40</v>
      </c>
      <c r="F145" s="115"/>
      <c r="G145" s="3"/>
      <c r="H145" s="3">
        <v>25</v>
      </c>
      <c r="I145" s="3">
        <v>-25</v>
      </c>
      <c r="J145" s="8">
        <v>-1</v>
      </c>
      <c r="K145" s="116"/>
      <c r="L145" s="3"/>
      <c r="M145" s="3">
        <v>783734</v>
      </c>
      <c r="N145" s="3">
        <v>-783734</v>
      </c>
      <c r="O145" s="116"/>
      <c r="P145" s="3"/>
      <c r="Q145" s="3">
        <v>1196.1222551863364</v>
      </c>
      <c r="R145" s="3">
        <v>-1196.1222551863364</v>
      </c>
      <c r="S145" s="8">
        <v>-1</v>
      </c>
      <c r="T145" s="116"/>
      <c r="U145" s="3"/>
      <c r="V145" s="3">
        <v>-119314</v>
      </c>
      <c r="W145" s="3">
        <v>119314</v>
      </c>
      <c r="X145" s="116"/>
      <c r="Y145" s="3"/>
      <c r="Z145" s="3">
        <v>26048.639999999999</v>
      </c>
    </row>
    <row r="146" spans="2:26">
      <c r="E146" t="s">
        <v>242</v>
      </c>
      <c r="F146" s="115"/>
      <c r="G146" s="3"/>
      <c r="H146" s="3">
        <v>25</v>
      </c>
      <c r="I146" s="3">
        <v>-25</v>
      </c>
      <c r="J146" s="8">
        <v>-1</v>
      </c>
      <c r="K146" s="116"/>
      <c r="L146" s="3"/>
      <c r="M146" s="3">
        <v>783734</v>
      </c>
      <c r="N146" s="3">
        <v>-783734</v>
      </c>
      <c r="O146" s="116"/>
      <c r="P146" s="3"/>
      <c r="Q146" s="3">
        <v>1196.1222551863364</v>
      </c>
      <c r="R146" s="3">
        <v>-1196.1222551863364</v>
      </c>
      <c r="S146" s="8">
        <v>-1</v>
      </c>
      <c r="T146" s="116"/>
      <c r="U146" s="3"/>
      <c r="V146" s="3">
        <v>-119314</v>
      </c>
      <c r="W146" s="3">
        <v>119314</v>
      </c>
      <c r="X146" s="116"/>
      <c r="Y146" s="3"/>
      <c r="Z146" s="3">
        <v>26048.639999999999</v>
      </c>
    </row>
    <row r="147" spans="2:26">
      <c r="D147" t="s">
        <v>28</v>
      </c>
      <c r="F147" s="115"/>
      <c r="G147" s="3"/>
      <c r="H147" s="3">
        <v>22000</v>
      </c>
      <c r="I147" s="3">
        <v>-22000</v>
      </c>
      <c r="J147" s="8">
        <v>-1</v>
      </c>
      <c r="K147" s="116"/>
      <c r="L147" s="3"/>
      <c r="M147" s="3">
        <v>375441410.87322003</v>
      </c>
      <c r="N147" s="3">
        <v>-375441410.87322003</v>
      </c>
      <c r="O147" s="116"/>
      <c r="P147" s="3"/>
      <c r="Q147" s="3">
        <v>651.1280193512082</v>
      </c>
      <c r="R147" s="3">
        <v>-651.1280193512082</v>
      </c>
      <c r="S147" s="8">
        <v>-1</v>
      </c>
      <c r="T147" s="116"/>
      <c r="U147" s="3"/>
      <c r="V147" s="3">
        <v>-87635670.266314864</v>
      </c>
      <c r="W147" s="3">
        <v>87635670.266314864</v>
      </c>
      <c r="X147" s="116"/>
      <c r="Y147" s="3"/>
      <c r="Z147" s="3">
        <v>18376.175421775901</v>
      </c>
    </row>
    <row r="148" spans="2:26">
      <c r="E148" t="s">
        <v>238</v>
      </c>
      <c r="F148" s="115"/>
      <c r="G148" s="3"/>
      <c r="H148" s="3">
        <v>20000</v>
      </c>
      <c r="I148" s="3">
        <v>-20000</v>
      </c>
      <c r="J148" s="8">
        <v>-1</v>
      </c>
      <c r="K148" s="116"/>
      <c r="L148" s="3"/>
      <c r="M148" s="3">
        <v>338785121.06656367</v>
      </c>
      <c r="N148" s="3">
        <v>-338785121.06656367</v>
      </c>
      <c r="O148" s="116"/>
      <c r="P148" s="3"/>
      <c r="Q148" s="3">
        <v>646.31051963056689</v>
      </c>
      <c r="R148" s="3">
        <v>-646.31051963056689</v>
      </c>
      <c r="S148" s="8">
        <v>-1</v>
      </c>
      <c r="T148" s="116"/>
      <c r="U148" s="3"/>
      <c r="V148" s="3">
        <v>-68880117.072971225</v>
      </c>
      <c r="W148" s="3">
        <v>68880117.072971225</v>
      </c>
      <c r="X148" s="116"/>
      <c r="Y148" s="3"/>
      <c r="Z148" s="3">
        <v>18367.001813953488</v>
      </c>
    </row>
    <row r="149" spans="2:26">
      <c r="E149" t="s">
        <v>239</v>
      </c>
      <c r="F149" s="115"/>
      <c r="G149" s="3"/>
      <c r="H149" s="3">
        <v>2000</v>
      </c>
      <c r="I149" s="3">
        <v>-2000</v>
      </c>
      <c r="J149" s="8">
        <v>-1</v>
      </c>
      <c r="K149" s="116"/>
      <c r="L149" s="3"/>
      <c r="M149" s="3">
        <v>36656289.806656368</v>
      </c>
      <c r="N149" s="3">
        <v>-36656289.806656368</v>
      </c>
      <c r="O149" s="116"/>
      <c r="P149" s="3"/>
      <c r="Q149" s="3">
        <v>699.30301655762241</v>
      </c>
      <c r="R149" s="3">
        <v>-699.30301655762241</v>
      </c>
      <c r="S149" s="8">
        <v>-1</v>
      </c>
      <c r="T149" s="116"/>
      <c r="U149" s="3"/>
      <c r="V149" s="3">
        <v>-18755553.193343632</v>
      </c>
      <c r="W149" s="3">
        <v>18755553.193343632</v>
      </c>
      <c r="X149" s="116"/>
      <c r="Y149" s="3"/>
      <c r="Z149" s="3">
        <v>18467.911499999998</v>
      </c>
    </row>
    <row r="150" spans="2:26">
      <c r="C150" s="6" t="s">
        <v>113</v>
      </c>
      <c r="D150" s="6"/>
      <c r="E150" s="6"/>
      <c r="F150" s="121"/>
      <c r="G150" s="9">
        <v>155400</v>
      </c>
      <c r="H150" s="9">
        <v>342500</v>
      </c>
      <c r="I150" s="9">
        <v>-187100</v>
      </c>
      <c r="J150" s="11">
        <v>-0.54627737226277373</v>
      </c>
      <c r="K150" s="122"/>
      <c r="L150" s="9">
        <v>2906105755.8603396</v>
      </c>
      <c r="M150" s="9">
        <v>5650520370.4786386</v>
      </c>
      <c r="N150" s="9">
        <v>-2744414614.618299</v>
      </c>
      <c r="O150" s="122"/>
      <c r="P150" s="9">
        <v>712.40588836416396</v>
      </c>
      <c r="Q150" s="9">
        <v>629.46960018157199</v>
      </c>
      <c r="R150" s="9">
        <v>82.936288182591966</v>
      </c>
      <c r="S150" s="11">
        <v>0.13175582769790439</v>
      </c>
      <c r="T150" s="122"/>
      <c r="U150" s="9">
        <v>-1500231676.0417762</v>
      </c>
      <c r="V150" s="9">
        <v>-4061001962.5213599</v>
      </c>
      <c r="W150" s="9">
        <v>2560770286.4795837</v>
      </c>
      <c r="X150" s="122"/>
      <c r="Y150" s="9">
        <v>17942.208517511444</v>
      </c>
      <c r="Z150" s="9">
        <v>17942.208513868616</v>
      </c>
    </row>
    <row r="151" spans="2:26">
      <c r="D151" t="s">
        <v>34</v>
      </c>
      <c r="F151" s="115"/>
      <c r="G151" s="3">
        <v>155400</v>
      </c>
      <c r="H151" s="3">
        <v>109300</v>
      </c>
      <c r="I151" s="3">
        <v>46100</v>
      </c>
      <c r="J151" s="8">
        <v>0.42177493138151878</v>
      </c>
      <c r="K151" s="116"/>
      <c r="L151" s="3">
        <v>2906105755.8603396</v>
      </c>
      <c r="M151" s="3">
        <v>1924046600.4005508</v>
      </c>
      <c r="N151" s="3">
        <v>982059155.4597888</v>
      </c>
      <c r="O151" s="116"/>
      <c r="P151" s="3">
        <v>712.40588836416396</v>
      </c>
      <c r="Q151" s="3">
        <v>671.64891324945643</v>
      </c>
      <c r="R151" s="3">
        <v>40.756975114707529</v>
      </c>
      <c r="S151" s="8">
        <v>6.0681963911062002E-2</v>
      </c>
      <c r="T151" s="116"/>
      <c r="U151" s="3">
        <v>-1500231676.0417762</v>
      </c>
      <c r="V151" s="3">
        <v>-1175134103.2400324</v>
      </c>
      <c r="W151" s="3">
        <v>-325097572.80174375</v>
      </c>
      <c r="X151" s="116"/>
      <c r="Y151" s="3">
        <v>17942.208517511444</v>
      </c>
      <c r="Z151" s="3">
        <v>17942.20851386862</v>
      </c>
    </row>
    <row r="152" spans="2:26">
      <c r="E152" t="s">
        <v>215</v>
      </c>
      <c r="F152" s="115"/>
      <c r="G152" s="3">
        <v>155400</v>
      </c>
      <c r="H152" s="3">
        <v>109300</v>
      </c>
      <c r="I152" s="3">
        <v>46100</v>
      </c>
      <c r="J152" s="8">
        <v>0.42177493138151878</v>
      </c>
      <c r="K152" s="116"/>
      <c r="L152" s="3">
        <v>2906105755.8603396</v>
      </c>
      <c r="M152" s="3">
        <v>1924046600.4005508</v>
      </c>
      <c r="N152" s="3">
        <v>982059155.4597888</v>
      </c>
      <c r="O152" s="116"/>
      <c r="P152" s="3">
        <v>712.40588836416396</v>
      </c>
      <c r="Q152" s="3">
        <v>671.64891324945643</v>
      </c>
      <c r="R152" s="3">
        <v>40.756975114707529</v>
      </c>
      <c r="S152" s="8">
        <v>6.0681963911062002E-2</v>
      </c>
      <c r="T152" s="116"/>
      <c r="U152" s="3">
        <v>-1500231676.0417762</v>
      </c>
      <c r="V152" s="3">
        <v>-1175134103.2400324</v>
      </c>
      <c r="W152" s="3">
        <v>-325097572.80174375</v>
      </c>
      <c r="X152" s="116"/>
      <c r="Y152" s="3">
        <v>17942.208517511444</v>
      </c>
      <c r="Z152" s="3">
        <v>17942.20851386862</v>
      </c>
    </row>
    <row r="153" spans="2:26">
      <c r="D153" t="s">
        <v>51</v>
      </c>
      <c r="F153" s="115"/>
      <c r="G153" s="3"/>
      <c r="H153" s="3">
        <v>2100</v>
      </c>
      <c r="I153" s="3">
        <v>-2100</v>
      </c>
      <c r="J153" s="8">
        <v>-1</v>
      </c>
      <c r="K153" s="116"/>
      <c r="L153" s="3"/>
      <c r="M153" s="3">
        <v>63000000</v>
      </c>
      <c r="N153" s="3">
        <v>-63000000</v>
      </c>
      <c r="O153" s="116"/>
      <c r="P153" s="3"/>
      <c r="Q153" s="3">
        <v>1144.6379656742622</v>
      </c>
      <c r="R153" s="3">
        <v>-1144.6379656742622</v>
      </c>
      <c r="S153" s="8">
        <v>-1</v>
      </c>
      <c r="T153" s="116"/>
      <c r="U153" s="3"/>
      <c r="V153" s="3">
        <v>3454899.5640875995</v>
      </c>
      <c r="W153" s="3">
        <v>-3454899.5640875995</v>
      </c>
      <c r="X153" s="116"/>
      <c r="Y153" s="3"/>
      <c r="Z153" s="3">
        <v>17942.208513868616</v>
      </c>
    </row>
    <row r="154" spans="2:26">
      <c r="E154" t="s">
        <v>215</v>
      </c>
      <c r="F154" s="115"/>
      <c r="G154" s="3"/>
      <c r="H154" s="3">
        <v>2100</v>
      </c>
      <c r="I154" s="3">
        <v>-2100</v>
      </c>
      <c r="J154" s="8">
        <v>-1</v>
      </c>
      <c r="K154" s="116"/>
      <c r="L154" s="3"/>
      <c r="M154" s="3">
        <v>63000000</v>
      </c>
      <c r="N154" s="3">
        <v>-63000000</v>
      </c>
      <c r="O154" s="116"/>
      <c r="P154" s="3"/>
      <c r="Q154" s="3">
        <v>1144.6379656742622</v>
      </c>
      <c r="R154" s="3">
        <v>-1144.6379656742622</v>
      </c>
      <c r="S154" s="8">
        <v>-1</v>
      </c>
      <c r="T154" s="116"/>
      <c r="U154" s="3"/>
      <c r="V154" s="3">
        <v>3454899.5640875995</v>
      </c>
      <c r="W154" s="3">
        <v>-3454899.5640875995</v>
      </c>
      <c r="X154" s="116"/>
      <c r="Y154" s="3"/>
      <c r="Z154" s="3">
        <v>17942.208513868616</v>
      </c>
    </row>
    <row r="155" spans="2:26">
      <c r="D155" t="s">
        <v>30</v>
      </c>
      <c r="F155" s="115"/>
      <c r="G155" s="3"/>
      <c r="H155" s="3">
        <v>210100</v>
      </c>
      <c r="I155" s="3">
        <v>-210100</v>
      </c>
      <c r="J155" s="8">
        <v>-1</v>
      </c>
      <c r="K155" s="116"/>
      <c r="L155" s="3"/>
      <c r="M155" s="3">
        <v>3330576154.6164446</v>
      </c>
      <c r="N155" s="3">
        <v>-3330576154.6164446</v>
      </c>
      <c r="O155" s="116"/>
      <c r="P155" s="3"/>
      <c r="Q155" s="3">
        <v>604.83958656883624</v>
      </c>
      <c r="R155" s="3">
        <v>-604.83958656883624</v>
      </c>
      <c r="S155" s="8">
        <v>-1</v>
      </c>
      <c r="T155" s="116"/>
      <c r="U155" s="3"/>
      <c r="V155" s="3">
        <v>-2626769369.9479346</v>
      </c>
      <c r="W155" s="3">
        <v>2626769369.9479346</v>
      </c>
      <c r="X155" s="116"/>
      <c r="Y155" s="3"/>
      <c r="Z155" s="3">
        <v>17942.208513868612</v>
      </c>
    </row>
    <row r="156" spans="2:26">
      <c r="E156" t="s">
        <v>215</v>
      </c>
      <c r="F156" s="115"/>
      <c r="G156" s="3"/>
      <c r="H156" s="3">
        <v>210100</v>
      </c>
      <c r="I156" s="3">
        <v>-210100</v>
      </c>
      <c r="J156" s="8">
        <v>-1</v>
      </c>
      <c r="K156" s="116"/>
      <c r="L156" s="3"/>
      <c r="M156" s="3">
        <v>3330576154.6164446</v>
      </c>
      <c r="N156" s="3">
        <v>-3330576154.6164446</v>
      </c>
      <c r="O156" s="116"/>
      <c r="P156" s="3"/>
      <c r="Q156" s="3">
        <v>604.83958656883624</v>
      </c>
      <c r="R156" s="3">
        <v>-604.83958656883624</v>
      </c>
      <c r="S156" s="8">
        <v>-1</v>
      </c>
      <c r="T156" s="116"/>
      <c r="U156" s="3"/>
      <c r="V156" s="3">
        <v>-2626769369.9479346</v>
      </c>
      <c r="W156" s="3">
        <v>2626769369.9479346</v>
      </c>
      <c r="X156" s="116"/>
      <c r="Y156" s="3"/>
      <c r="Z156" s="3">
        <v>17942.208513868612</v>
      </c>
    </row>
    <row r="157" spans="2:26">
      <c r="D157" t="s">
        <v>29</v>
      </c>
      <c r="F157" s="115"/>
      <c r="G157" s="3"/>
      <c r="H157" s="3">
        <v>21000</v>
      </c>
      <c r="I157" s="3">
        <v>-21000</v>
      </c>
      <c r="J157" s="8">
        <v>-1</v>
      </c>
      <c r="K157" s="116"/>
      <c r="L157" s="3"/>
      <c r="M157" s="3">
        <v>332897615.46164447</v>
      </c>
      <c r="N157" s="3">
        <v>-332897615.46164447</v>
      </c>
      <c r="O157" s="116"/>
      <c r="P157" s="3"/>
      <c r="Q157" s="3">
        <v>604.83690371401519</v>
      </c>
      <c r="R157" s="3">
        <v>-604.83690371401519</v>
      </c>
      <c r="S157" s="8">
        <v>-1</v>
      </c>
      <c r="T157" s="116"/>
      <c r="U157" s="3"/>
      <c r="V157" s="3">
        <v>-262553388.89747959</v>
      </c>
      <c r="W157" s="3">
        <v>262553388.89747959</v>
      </c>
      <c r="X157" s="116"/>
      <c r="Y157" s="3"/>
      <c r="Z157" s="3">
        <v>17942.208513868616</v>
      </c>
    </row>
    <row r="158" spans="2:26">
      <c r="E158" t="s">
        <v>215</v>
      </c>
      <c r="F158" s="115"/>
      <c r="G158" s="3"/>
      <c r="H158" s="3">
        <v>21000</v>
      </c>
      <c r="I158" s="3">
        <v>-21000</v>
      </c>
      <c r="J158" s="8">
        <v>-1</v>
      </c>
      <c r="K158" s="116"/>
      <c r="L158" s="3"/>
      <c r="M158" s="3">
        <v>332897615.46164447</v>
      </c>
      <c r="N158" s="3">
        <v>-332897615.46164447</v>
      </c>
      <c r="O158" s="116"/>
      <c r="P158" s="3"/>
      <c r="Q158" s="3">
        <v>604.83690371401519</v>
      </c>
      <c r="R158" s="3">
        <v>-604.83690371401519</v>
      </c>
      <c r="S158" s="8">
        <v>-1</v>
      </c>
      <c r="T158" s="116"/>
      <c r="U158" s="3"/>
      <c r="V158" s="3">
        <v>-262553388.89747959</v>
      </c>
      <c r="W158" s="3">
        <v>262553388.89747959</v>
      </c>
      <c r="X158" s="116"/>
      <c r="Y158" s="3"/>
      <c r="Z158" s="3">
        <v>17942.208513868616</v>
      </c>
    </row>
    <row r="159" spans="2:26">
      <c r="B159" t="s">
        <v>245</v>
      </c>
      <c r="F159" s="115"/>
      <c r="G159" s="3">
        <v>817448</v>
      </c>
      <c r="H159" s="3">
        <v>710244</v>
      </c>
      <c r="I159" s="3">
        <v>107204</v>
      </c>
      <c r="J159" s="8">
        <v>0.15093967706872569</v>
      </c>
      <c r="K159" s="116"/>
      <c r="L159" s="3">
        <v>8975046570.8225269</v>
      </c>
      <c r="M159" s="3">
        <v>7700252756.2549372</v>
      </c>
      <c r="N159" s="3">
        <v>1274793814.5675898</v>
      </c>
      <c r="O159" s="116"/>
      <c r="P159" s="3">
        <v>418.25744047185179</v>
      </c>
      <c r="Q159" s="3">
        <v>413.66073490693731</v>
      </c>
      <c r="R159" s="3">
        <v>4.5967055649144868</v>
      </c>
      <c r="S159" s="8">
        <v>1.1112259823134104E-2</v>
      </c>
      <c r="T159" s="116"/>
      <c r="U159" s="3">
        <v>-46652576.032321319</v>
      </c>
      <c r="V159" s="3">
        <v>-1007583545.745062</v>
      </c>
      <c r="W159" s="3">
        <v>960930969.71274066</v>
      </c>
      <c r="X159" s="116"/>
      <c r="Y159" s="3">
        <v>9556.1794726017069</v>
      </c>
      <c r="Z159" s="3">
        <v>10072.496030941482</v>
      </c>
    </row>
    <row r="160" spans="2:26">
      <c r="C160" s="6" t="s">
        <v>114</v>
      </c>
      <c r="D160" s="6"/>
      <c r="E160" s="6"/>
      <c r="F160" s="121"/>
      <c r="G160" s="9">
        <v>129580</v>
      </c>
      <c r="H160" s="9">
        <v>155100</v>
      </c>
      <c r="I160" s="9">
        <v>-25520</v>
      </c>
      <c r="J160" s="11">
        <v>-0.16453900709219857</v>
      </c>
      <c r="K160" s="122"/>
      <c r="L160" s="9">
        <v>2222297000</v>
      </c>
      <c r="M160" s="9">
        <v>2507400000</v>
      </c>
      <c r="N160" s="9">
        <v>-285103000</v>
      </c>
      <c r="O160" s="122"/>
      <c r="P160" s="9">
        <v>653.32792975943607</v>
      </c>
      <c r="Q160" s="9">
        <v>616.8203815026103</v>
      </c>
      <c r="R160" s="9">
        <v>36.507548256825771</v>
      </c>
      <c r="S160" s="11">
        <v>5.9186676302574924E-2</v>
      </c>
      <c r="T160" s="122"/>
      <c r="U160" s="9">
        <v>-530844787</v>
      </c>
      <c r="V160" s="9">
        <v>-787956466</v>
      </c>
      <c r="W160" s="9">
        <v>257111679</v>
      </c>
      <c r="X160" s="122"/>
      <c r="Y160" s="9">
        <v>14789.124772341411</v>
      </c>
      <c r="Z160" s="9">
        <v>14789.12477111541</v>
      </c>
    </row>
    <row r="161" spans="3:26">
      <c r="D161" t="s">
        <v>37</v>
      </c>
      <c r="F161" s="115"/>
      <c r="G161" s="3">
        <v>129580</v>
      </c>
      <c r="H161" s="3">
        <v>154500</v>
      </c>
      <c r="I161" s="3">
        <v>-24920</v>
      </c>
      <c r="J161" s="8">
        <v>-0.16129449838187701</v>
      </c>
      <c r="K161" s="116"/>
      <c r="L161" s="3">
        <v>2222297000</v>
      </c>
      <c r="M161" s="3">
        <v>2494200000</v>
      </c>
      <c r="N161" s="3">
        <v>-271903000</v>
      </c>
      <c r="O161" s="116"/>
      <c r="P161" s="3">
        <v>653.32792975943607</v>
      </c>
      <c r="Q161" s="3">
        <v>615.9559900722212</v>
      </c>
      <c r="R161" s="3">
        <v>37.371939687214876</v>
      </c>
      <c r="S161" s="8">
        <v>6.0673068026878017E-2</v>
      </c>
      <c r="T161" s="116"/>
      <c r="U161" s="3">
        <v>-530844787</v>
      </c>
      <c r="V161" s="3">
        <v>-788408471.93423593</v>
      </c>
      <c r="W161" s="3">
        <v>257563684.93423593</v>
      </c>
      <c r="X161" s="116"/>
      <c r="Y161" s="3">
        <v>14789.124772341411</v>
      </c>
      <c r="Z161" s="3">
        <v>14789.124771115412</v>
      </c>
    </row>
    <row r="162" spans="3:26">
      <c r="E162" t="s">
        <v>246</v>
      </c>
      <c r="F162" s="115"/>
      <c r="G162" s="3">
        <v>129580</v>
      </c>
      <c r="H162" s="3">
        <v>154500</v>
      </c>
      <c r="I162" s="3">
        <v>-24920</v>
      </c>
      <c r="J162" s="8">
        <v>-0.16129449838187701</v>
      </c>
      <c r="K162" s="116"/>
      <c r="L162" s="3">
        <v>2222297000</v>
      </c>
      <c r="M162" s="3">
        <v>2494200000</v>
      </c>
      <c r="N162" s="3">
        <v>-271903000</v>
      </c>
      <c r="O162" s="116"/>
      <c r="P162" s="3">
        <v>653.32792975943607</v>
      </c>
      <c r="Q162" s="3">
        <v>615.9559900722212</v>
      </c>
      <c r="R162" s="3">
        <v>37.371939687214876</v>
      </c>
      <c r="S162" s="8">
        <v>6.0673068026878017E-2</v>
      </c>
      <c r="T162" s="116"/>
      <c r="U162" s="3">
        <v>-530844787</v>
      </c>
      <c r="V162" s="3">
        <v>-788408471.93423593</v>
      </c>
      <c r="W162" s="3">
        <v>257563684.93423593</v>
      </c>
      <c r="X162" s="116"/>
      <c r="Y162" s="3">
        <v>14789.124772341411</v>
      </c>
      <c r="Z162" s="3">
        <v>14789.124771115412</v>
      </c>
    </row>
    <row r="163" spans="3:26">
      <c r="D163" t="s">
        <v>51</v>
      </c>
      <c r="F163" s="115"/>
      <c r="G163" s="3"/>
      <c r="H163" s="3">
        <v>600</v>
      </c>
      <c r="I163" s="3">
        <v>-600</v>
      </c>
      <c r="J163" s="8">
        <v>-1</v>
      </c>
      <c r="K163" s="116"/>
      <c r="L163" s="3"/>
      <c r="M163" s="3">
        <v>13200000</v>
      </c>
      <c r="N163" s="3">
        <v>-13200000</v>
      </c>
      <c r="O163" s="116"/>
      <c r="P163" s="3"/>
      <c r="Q163" s="3">
        <v>839.40117482779237</v>
      </c>
      <c r="R163" s="3">
        <v>-839.40117482779237</v>
      </c>
      <c r="S163" s="8">
        <v>-1</v>
      </c>
      <c r="T163" s="116"/>
      <c r="U163" s="3"/>
      <c r="V163" s="3">
        <v>452005.93423597515</v>
      </c>
      <c r="W163" s="3">
        <v>-452005.93423597515</v>
      </c>
      <c r="X163" s="116"/>
      <c r="Y163" s="3"/>
      <c r="Z163" s="3">
        <v>14789.12477111541</v>
      </c>
    </row>
    <row r="164" spans="3:26">
      <c r="E164" t="s">
        <v>246</v>
      </c>
      <c r="F164" s="115"/>
      <c r="G164" s="3"/>
      <c r="H164" s="3">
        <v>600</v>
      </c>
      <c r="I164" s="3">
        <v>-600</v>
      </c>
      <c r="J164" s="8">
        <v>-1</v>
      </c>
      <c r="K164" s="116"/>
      <c r="L164" s="3"/>
      <c r="M164" s="3">
        <v>13200000</v>
      </c>
      <c r="N164" s="3">
        <v>-13200000</v>
      </c>
      <c r="O164" s="116"/>
      <c r="P164" s="3"/>
      <c r="Q164" s="3">
        <v>839.40117482779237</v>
      </c>
      <c r="R164" s="3">
        <v>-839.40117482779237</v>
      </c>
      <c r="S164" s="8">
        <v>-1</v>
      </c>
      <c r="T164" s="116"/>
      <c r="U164" s="3"/>
      <c r="V164" s="3">
        <v>452005.93423597515</v>
      </c>
      <c r="W164" s="3">
        <v>-452005.93423597515</v>
      </c>
      <c r="X164" s="116"/>
      <c r="Y164" s="3"/>
      <c r="Z164" s="3">
        <v>14789.12477111541</v>
      </c>
    </row>
    <row r="165" spans="3:26">
      <c r="C165" s="6" t="s">
        <v>115</v>
      </c>
      <c r="D165" s="6"/>
      <c r="E165" s="6"/>
      <c r="F165" s="121"/>
      <c r="G165" s="9">
        <v>687868</v>
      </c>
      <c r="H165" s="9">
        <v>555144</v>
      </c>
      <c r="I165" s="9">
        <v>132724</v>
      </c>
      <c r="J165" s="11">
        <v>0.23908031069416225</v>
      </c>
      <c r="K165" s="122"/>
      <c r="L165" s="9">
        <v>6752749570.822526</v>
      </c>
      <c r="M165" s="9">
        <v>5192852756.2549372</v>
      </c>
      <c r="N165" s="9">
        <v>1559896814.5675888</v>
      </c>
      <c r="O165" s="122"/>
      <c r="P165" s="9">
        <v>373.97505780266931</v>
      </c>
      <c r="Q165" s="9">
        <v>356.90057684526522</v>
      </c>
      <c r="R165" s="9">
        <v>17.074480957404091</v>
      </c>
      <c r="S165" s="11">
        <v>4.7841001290414721E-2</v>
      </c>
      <c r="T165" s="122"/>
      <c r="U165" s="9">
        <v>484192210.96767867</v>
      </c>
      <c r="V165" s="9">
        <v>-219627079.74506223</v>
      </c>
      <c r="W165" s="9">
        <v>703819290.7127409</v>
      </c>
      <c r="X165" s="122"/>
      <c r="Y165" s="9">
        <v>8570.4016025157725</v>
      </c>
      <c r="Z165" s="9">
        <v>8754.7314192353715</v>
      </c>
    </row>
    <row r="166" spans="3:26">
      <c r="D166" t="s">
        <v>66</v>
      </c>
      <c r="F166" s="115"/>
      <c r="G166" s="3">
        <v>359755</v>
      </c>
      <c r="H166" s="3">
        <v>289582</v>
      </c>
      <c r="I166" s="3">
        <v>70173</v>
      </c>
      <c r="J166" s="8">
        <v>0.24232514451865103</v>
      </c>
      <c r="K166" s="116"/>
      <c r="L166" s="3">
        <v>3659339166.666666</v>
      </c>
      <c r="M166" s="3">
        <v>2952761056</v>
      </c>
      <c r="N166" s="3">
        <v>706578110.66666603</v>
      </c>
      <c r="O166" s="116"/>
      <c r="P166" s="3">
        <v>387.49216508756234</v>
      </c>
      <c r="Q166" s="3">
        <v>389.04839944725239</v>
      </c>
      <c r="R166" s="3">
        <v>-1.5562343596900519</v>
      </c>
      <c r="S166" s="8">
        <v>-4.0001047733420831E-3</v>
      </c>
      <c r="T166" s="116"/>
      <c r="U166" s="3">
        <v>707677818.05843878</v>
      </c>
      <c r="V166" s="3">
        <v>581261337.97260451</v>
      </c>
      <c r="W166" s="3">
        <v>126416480.08583426</v>
      </c>
      <c r="X166" s="116"/>
      <c r="Y166" s="3">
        <v>8204.6430170761432</v>
      </c>
      <c r="Z166" s="3">
        <v>8189.3892473544474</v>
      </c>
    </row>
    <row r="167" spans="3:26">
      <c r="E167" t="s">
        <v>248</v>
      </c>
      <c r="F167" s="115"/>
      <c r="G167" s="3">
        <v>209755</v>
      </c>
      <c r="H167" s="3">
        <v>164369</v>
      </c>
      <c r="I167" s="3">
        <v>45386</v>
      </c>
      <c r="J167" s="8">
        <v>0.27612262652933339</v>
      </c>
      <c r="K167" s="116"/>
      <c r="L167" s="3">
        <v>1992672500</v>
      </c>
      <c r="M167" s="3">
        <v>1561505500</v>
      </c>
      <c r="N167" s="3">
        <v>431167000</v>
      </c>
      <c r="O167" s="116"/>
      <c r="P167" s="3">
        <v>361.90176867140775</v>
      </c>
      <c r="Q167" s="3">
        <v>362.46868913018307</v>
      </c>
      <c r="R167" s="3">
        <v>-0.56692045877531427</v>
      </c>
      <c r="S167" s="8">
        <v>-1.5640536018042125E-3</v>
      </c>
      <c r="T167" s="116"/>
      <c r="U167" s="3">
        <v>185315000.46748781</v>
      </c>
      <c r="V167" s="3">
        <v>145217234.99999985</v>
      </c>
      <c r="W167" s="3">
        <v>40097765.467487961</v>
      </c>
      <c r="X167" s="116"/>
      <c r="Y167" s="3">
        <v>8616.5168865224296</v>
      </c>
      <c r="Z167" s="3">
        <v>8616.5168857874669</v>
      </c>
    </row>
    <row r="168" spans="3:26">
      <c r="E168" t="s">
        <v>247</v>
      </c>
      <c r="F168" s="115"/>
      <c r="G168" s="3">
        <v>150000</v>
      </c>
      <c r="H168" s="3">
        <v>125213</v>
      </c>
      <c r="I168" s="3">
        <v>24787</v>
      </c>
      <c r="J168" s="8">
        <v>0.19795867841198597</v>
      </c>
      <c r="K168" s="116"/>
      <c r="L168" s="3">
        <v>1666666666.6666663</v>
      </c>
      <c r="M168" s="3">
        <v>1391255556</v>
      </c>
      <c r="N168" s="3">
        <v>275411110.66666627</v>
      </c>
      <c r="O168" s="116"/>
      <c r="P168" s="3">
        <v>423.27692242269904</v>
      </c>
      <c r="Q168" s="3">
        <v>423.93998742219389</v>
      </c>
      <c r="R168" s="3">
        <v>-0.66306499949484987</v>
      </c>
      <c r="S168" s="8">
        <v>-1.5640539207605246E-3</v>
      </c>
      <c r="T168" s="116"/>
      <c r="U168" s="3">
        <v>522362817.59095097</v>
      </c>
      <c r="V168" s="3">
        <v>436044102.97260451</v>
      </c>
      <c r="W168" s="3">
        <v>86318714.618346453</v>
      </c>
      <c r="X168" s="116"/>
      <c r="Y168" s="3">
        <v>7628.692327171435</v>
      </c>
      <c r="Z168" s="3">
        <v>7628.6923324846111</v>
      </c>
    </row>
    <row r="169" spans="3:26">
      <c r="D169" t="s">
        <v>68</v>
      </c>
      <c r="F169" s="115"/>
      <c r="G169" s="3">
        <v>167871</v>
      </c>
      <c r="H169" s="3">
        <v>29922</v>
      </c>
      <c r="I169" s="3">
        <v>137949</v>
      </c>
      <c r="J169" s="8">
        <v>4.6102867455384002</v>
      </c>
      <c r="K169" s="116"/>
      <c r="L169" s="3">
        <v>1836441166.2222221</v>
      </c>
      <c r="M169" s="3">
        <v>332466667</v>
      </c>
      <c r="N169" s="3">
        <v>1503974499.2222221</v>
      </c>
      <c r="O169" s="116"/>
      <c r="P169" s="3">
        <v>416.74312331731215</v>
      </c>
      <c r="Q169" s="3">
        <v>423.9399877118089</v>
      </c>
      <c r="R169" s="3">
        <v>-7.1968643944967425</v>
      </c>
      <c r="S169" s="8">
        <v>-1.6976139555368187E-2</v>
      </c>
      <c r="T169" s="116"/>
      <c r="U169" s="3">
        <v>538151543.86746442</v>
      </c>
      <c r="V169" s="3">
        <v>104200935.02739547</v>
      </c>
      <c r="W169" s="3">
        <v>433950608.84006894</v>
      </c>
      <c r="X169" s="116"/>
      <c r="Y169" s="3">
        <v>7733.852912979356</v>
      </c>
      <c r="Z169" s="3">
        <v>7628.6923324846102</v>
      </c>
    </row>
    <row r="170" spans="3:26">
      <c r="E170" t="s">
        <v>247</v>
      </c>
      <c r="F170" s="115"/>
      <c r="G170" s="3">
        <v>150000</v>
      </c>
      <c r="H170" s="3">
        <v>29922</v>
      </c>
      <c r="I170" s="3">
        <v>120078</v>
      </c>
      <c r="J170" s="8">
        <v>4.0130338881090832</v>
      </c>
      <c r="K170" s="116"/>
      <c r="L170" s="3">
        <v>1666666666.2222221</v>
      </c>
      <c r="M170" s="3">
        <v>332466667</v>
      </c>
      <c r="N170" s="3">
        <v>1334199999.2222221</v>
      </c>
      <c r="O170" s="116"/>
      <c r="P170" s="3">
        <v>423.2769223098253</v>
      </c>
      <c r="Q170" s="3">
        <v>423.9399877118089</v>
      </c>
      <c r="R170" s="3">
        <v>-0.66306540198360153</v>
      </c>
      <c r="S170" s="8">
        <v>-1.56405486909234E-3</v>
      </c>
      <c r="T170" s="116"/>
      <c r="U170" s="3">
        <v>522362817.14650679</v>
      </c>
      <c r="V170" s="3">
        <v>104200935.02739547</v>
      </c>
      <c r="W170" s="3">
        <v>418161882.1191113</v>
      </c>
      <c r="X170" s="116"/>
      <c r="Y170" s="3">
        <v>7628.692327171435</v>
      </c>
      <c r="Z170" s="3">
        <v>7628.6923324846102</v>
      </c>
    </row>
    <row r="171" spans="3:26">
      <c r="E171" t="s">
        <v>248</v>
      </c>
      <c r="F171" s="115"/>
      <c r="G171" s="3">
        <v>17871</v>
      </c>
      <c r="H171" s="3"/>
      <c r="I171" s="3">
        <v>17871</v>
      </c>
      <c r="J171" s="8"/>
      <c r="K171" s="116"/>
      <c r="L171" s="3">
        <v>169774500</v>
      </c>
      <c r="M171" s="3"/>
      <c r="N171" s="3">
        <v>169774500</v>
      </c>
      <c r="O171" s="116"/>
      <c r="P171" s="3">
        <v>361.90176867140769</v>
      </c>
      <c r="Q171" s="3"/>
      <c r="R171" s="3">
        <v>361.90176867140769</v>
      </c>
      <c r="S171" s="8"/>
      <c r="T171" s="116"/>
      <c r="U171" s="3">
        <v>15788726.720957667</v>
      </c>
      <c r="V171" s="3"/>
      <c r="W171" s="3">
        <v>15788726.720957667</v>
      </c>
      <c r="X171" s="116"/>
      <c r="Y171" s="3">
        <v>8616.5168865224296</v>
      </c>
      <c r="Z171" s="3"/>
    </row>
    <row r="172" spans="3:26">
      <c r="D172" t="s">
        <v>27</v>
      </c>
      <c r="F172" s="115"/>
      <c r="G172" s="3">
        <v>90000</v>
      </c>
      <c r="H172" s="3">
        <v>111470</v>
      </c>
      <c r="I172" s="3">
        <v>-21470</v>
      </c>
      <c r="J172" s="8">
        <v>-0.19260787655871536</v>
      </c>
      <c r="K172" s="116"/>
      <c r="L172" s="3">
        <v>374999996.53406042</v>
      </c>
      <c r="M172" s="3">
        <v>464458332</v>
      </c>
      <c r="N172" s="3">
        <v>-89458335.465939581</v>
      </c>
      <c r="O172" s="116"/>
      <c r="P172" s="3">
        <v>158.72884444145993</v>
      </c>
      <c r="Q172" s="3">
        <v>158.97749477615537</v>
      </c>
      <c r="R172" s="3">
        <v>-0.24865033469544073</v>
      </c>
      <c r="S172" s="8">
        <v>-1.5640599636165306E-3</v>
      </c>
      <c r="T172" s="116"/>
      <c r="U172" s="3">
        <v>-485830456.02880877</v>
      </c>
      <c r="V172" s="3">
        <v>-603100218.69331229</v>
      </c>
      <c r="W172" s="3">
        <v>117269762.66450351</v>
      </c>
      <c r="X172" s="116"/>
      <c r="Y172" s="3">
        <v>9554.8250478266327</v>
      </c>
      <c r="Z172" s="3">
        <v>9567.1814112381835</v>
      </c>
    </row>
    <row r="173" spans="3:26">
      <c r="E173" t="s">
        <v>251</v>
      </c>
      <c r="F173" s="115"/>
      <c r="G173" s="3">
        <v>30000</v>
      </c>
      <c r="H173" s="3">
        <v>36520</v>
      </c>
      <c r="I173" s="3">
        <v>-6520</v>
      </c>
      <c r="J173" s="8">
        <v>-0.17853231106243153</v>
      </c>
      <c r="K173" s="116"/>
      <c r="L173" s="3">
        <v>124999999.25705796</v>
      </c>
      <c r="M173" s="3">
        <v>152166668</v>
      </c>
      <c r="N173" s="3">
        <v>-27166668.742942035</v>
      </c>
      <c r="O173" s="116"/>
      <c r="P173" s="3">
        <v>158.7288449651015</v>
      </c>
      <c r="Q173" s="3">
        <v>158.97749662554844</v>
      </c>
      <c r="R173" s="3">
        <v>-0.24865166044693865</v>
      </c>
      <c r="S173" s="8">
        <v>-1.5640682846617372E-3</v>
      </c>
      <c r="T173" s="116"/>
      <c r="U173" s="3">
        <v>-118722363.69735634</v>
      </c>
      <c r="V173" s="3">
        <v>-144524687.2686567</v>
      </c>
      <c r="W173" s="3">
        <v>25802323.571300358</v>
      </c>
      <c r="X173" s="116"/>
      <c r="Y173" s="3">
        <v>8108.7041637561879</v>
      </c>
      <c r="Z173" s="3">
        <v>8108.7041311300645</v>
      </c>
    </row>
    <row r="174" spans="3:26">
      <c r="E174" t="s">
        <v>250</v>
      </c>
      <c r="F174" s="115"/>
      <c r="G174" s="3">
        <v>30000</v>
      </c>
      <c r="H174" s="3">
        <v>37440</v>
      </c>
      <c r="I174" s="3">
        <v>-7440</v>
      </c>
      <c r="J174" s="8">
        <v>-0.19871794871794871</v>
      </c>
      <c r="K174" s="116"/>
      <c r="L174" s="3">
        <v>124999999.21874999</v>
      </c>
      <c r="M174" s="3">
        <v>155999998</v>
      </c>
      <c r="N174" s="3">
        <v>-30999998.781250015</v>
      </c>
      <c r="O174" s="116"/>
      <c r="P174" s="3">
        <v>158.72884491645689</v>
      </c>
      <c r="Q174" s="3">
        <v>158.97749319436343</v>
      </c>
      <c r="R174" s="3">
        <v>-0.24864827790653976</v>
      </c>
      <c r="S174" s="8">
        <v>-1.5640470415679924E-3</v>
      </c>
      <c r="T174" s="116"/>
      <c r="U174" s="3">
        <v>-185121294.54478168</v>
      </c>
      <c r="V174" s="3">
        <v>-231031373.62122786</v>
      </c>
      <c r="W174" s="3">
        <v>45910079.076446176</v>
      </c>
      <c r="X174" s="116"/>
      <c r="Y174" s="3">
        <v>10330.451444262555</v>
      </c>
      <c r="Z174" s="3">
        <v>10330.45140478668</v>
      </c>
    </row>
    <row r="175" spans="3:26">
      <c r="E175" t="s">
        <v>249</v>
      </c>
      <c r="F175" s="115"/>
      <c r="G175" s="3">
        <v>30000</v>
      </c>
      <c r="H175" s="3">
        <v>37510</v>
      </c>
      <c r="I175" s="3">
        <v>-7510</v>
      </c>
      <c r="J175" s="8">
        <v>-0.20021327645961076</v>
      </c>
      <c r="K175" s="116"/>
      <c r="L175" s="3">
        <v>124999998.05825244</v>
      </c>
      <c r="M175" s="3">
        <v>156291666</v>
      </c>
      <c r="N175" s="3">
        <v>-31291667.941747561</v>
      </c>
      <c r="O175" s="116"/>
      <c r="P175" s="3">
        <v>158.72884344282136</v>
      </c>
      <c r="Q175" s="3">
        <v>158.97749455441328</v>
      </c>
      <c r="R175" s="3">
        <v>-0.24865111159192566</v>
      </c>
      <c r="S175" s="8">
        <v>-1.5640648526311989E-3</v>
      </c>
      <c r="T175" s="116"/>
      <c r="U175" s="3">
        <v>-181986797.78667074</v>
      </c>
      <c r="V175" s="3">
        <v>-227544157.80342767</v>
      </c>
      <c r="W175" s="3">
        <v>45557360.016756922</v>
      </c>
      <c r="X175" s="116"/>
      <c r="Y175" s="3">
        <v>10225.31953546116</v>
      </c>
      <c r="Z175" s="3">
        <v>10225.319553362762</v>
      </c>
    </row>
    <row r="176" spans="3:26">
      <c r="D176" t="s">
        <v>33</v>
      </c>
      <c r="F176" s="115"/>
      <c r="G176" s="3">
        <v>50000</v>
      </c>
      <c r="H176" s="3">
        <v>77926</v>
      </c>
      <c r="I176" s="3">
        <v>-27926</v>
      </c>
      <c r="J176" s="8">
        <v>-0.3583656289300105</v>
      </c>
      <c r="K176" s="116"/>
      <c r="L176" s="3">
        <v>600000000</v>
      </c>
      <c r="M176" s="3">
        <v>916497692.76986682</v>
      </c>
      <c r="N176" s="3">
        <v>-316497692.76986682</v>
      </c>
      <c r="O176" s="116"/>
      <c r="P176" s="3">
        <v>457.13907621651509</v>
      </c>
      <c r="Q176" s="3">
        <v>448.74113671827769</v>
      </c>
      <c r="R176" s="3">
        <v>8.397939498237406</v>
      </c>
      <c r="S176" s="8">
        <v>1.8714440935041089E-2</v>
      </c>
      <c r="T176" s="116"/>
      <c r="U176" s="3">
        <v>-362248274.11791182</v>
      </c>
      <c r="V176" s="3">
        <v>-583185486.2301333</v>
      </c>
      <c r="W176" s="3">
        <v>220937212.11222148</v>
      </c>
      <c r="X176" s="116"/>
      <c r="Y176" s="3">
        <v>12171.760490824145</v>
      </c>
      <c r="Z176" s="3">
        <v>12171.760452223903</v>
      </c>
    </row>
    <row r="177" spans="2:26">
      <c r="E177" t="s">
        <v>252</v>
      </c>
      <c r="F177" s="115"/>
      <c r="G177" s="3">
        <v>50000</v>
      </c>
      <c r="H177" s="3">
        <v>77926</v>
      </c>
      <c r="I177" s="3">
        <v>-27926</v>
      </c>
      <c r="J177" s="8">
        <v>-0.3583656289300105</v>
      </c>
      <c r="K177" s="116"/>
      <c r="L177" s="3">
        <v>600000000</v>
      </c>
      <c r="M177" s="3">
        <v>916497692.76986682</v>
      </c>
      <c r="N177" s="3">
        <v>-316497692.76986682</v>
      </c>
      <c r="O177" s="116"/>
      <c r="P177" s="3">
        <v>457.13907621651509</v>
      </c>
      <c r="Q177" s="3">
        <v>448.74113671827769</v>
      </c>
      <c r="R177" s="3">
        <v>8.397939498237406</v>
      </c>
      <c r="S177" s="8">
        <v>1.8714440935041089E-2</v>
      </c>
      <c r="T177" s="116"/>
      <c r="U177" s="3">
        <v>-362248274.11791182</v>
      </c>
      <c r="V177" s="3">
        <v>-583185486.2301333</v>
      </c>
      <c r="W177" s="3">
        <v>220937212.11222148</v>
      </c>
      <c r="X177" s="116"/>
      <c r="Y177" s="3">
        <v>12171.760490824145</v>
      </c>
      <c r="Z177" s="3">
        <v>12171.760452223903</v>
      </c>
    </row>
    <row r="178" spans="2:26">
      <c r="D178" t="s">
        <v>26</v>
      </c>
      <c r="F178" s="115"/>
      <c r="G178" s="3">
        <v>14234</v>
      </c>
      <c r="H178" s="3"/>
      <c r="I178" s="3">
        <v>14234</v>
      </c>
      <c r="J178" s="8"/>
      <c r="K178" s="116"/>
      <c r="L178" s="3">
        <v>200851410.27086493</v>
      </c>
      <c r="M178" s="3"/>
      <c r="N178" s="3">
        <v>200851410.27086493</v>
      </c>
      <c r="O178" s="116"/>
      <c r="P178" s="3">
        <v>537.54524464900624</v>
      </c>
      <c r="Q178" s="3"/>
      <c r="R178" s="3">
        <v>537.54524464900624</v>
      </c>
      <c r="S178" s="8"/>
      <c r="T178" s="116"/>
      <c r="U178" s="3">
        <v>80270692.699469581</v>
      </c>
      <c r="V178" s="3"/>
      <c r="W178" s="3">
        <v>80270692.699469581</v>
      </c>
      <c r="X178" s="116"/>
      <c r="Y178" s="3">
        <v>8217.7826356589139</v>
      </c>
      <c r="Z178" s="3"/>
    </row>
    <row r="179" spans="2:26">
      <c r="E179" t="s">
        <v>254</v>
      </c>
      <c r="F179" s="115"/>
      <c r="G179" s="3">
        <v>14234</v>
      </c>
      <c r="H179" s="3"/>
      <c r="I179" s="3">
        <v>14234</v>
      </c>
      <c r="J179" s="8"/>
      <c r="K179" s="116"/>
      <c r="L179" s="3">
        <v>200851410.27086493</v>
      </c>
      <c r="M179" s="3"/>
      <c r="N179" s="3">
        <v>200851410.27086493</v>
      </c>
      <c r="O179" s="116"/>
      <c r="P179" s="3">
        <v>537.54524464900624</v>
      </c>
      <c r="Q179" s="3"/>
      <c r="R179" s="3">
        <v>537.54524464900624</v>
      </c>
      <c r="S179" s="8"/>
      <c r="T179" s="116"/>
      <c r="U179" s="3">
        <v>80270692.699469581</v>
      </c>
      <c r="V179" s="3"/>
      <c r="W179" s="3">
        <v>80270692.699469581</v>
      </c>
      <c r="X179" s="116"/>
      <c r="Y179" s="3">
        <v>8217.7826356589139</v>
      </c>
      <c r="Z179" s="3"/>
    </row>
    <row r="180" spans="2:26">
      <c r="D180" t="s">
        <v>54</v>
      </c>
      <c r="F180" s="115"/>
      <c r="G180" s="3">
        <v>6008</v>
      </c>
      <c r="H180" s="3">
        <v>43244</v>
      </c>
      <c r="I180" s="3">
        <v>-37236</v>
      </c>
      <c r="J180" s="8">
        <v>-0.86106743131995189</v>
      </c>
      <c r="K180" s="116"/>
      <c r="L180" s="3">
        <v>81117831.128712863</v>
      </c>
      <c r="M180" s="3">
        <v>487169008.48507118</v>
      </c>
      <c r="N180" s="3">
        <v>-406051177.35635829</v>
      </c>
      <c r="O180" s="116"/>
      <c r="P180" s="3">
        <v>514.3437969771843</v>
      </c>
      <c r="Q180" s="3">
        <v>429.83392132388263</v>
      </c>
      <c r="R180" s="3">
        <v>84.509875653301663</v>
      </c>
      <c r="S180" s="8">
        <v>0.19661053132570921</v>
      </c>
      <c r="T180" s="116"/>
      <c r="U180" s="3">
        <v>6170886.489026349</v>
      </c>
      <c r="V180" s="3">
        <v>270390700.48507118</v>
      </c>
      <c r="W180" s="3">
        <v>-264219813.99604484</v>
      </c>
      <c r="X180" s="116"/>
      <c r="Y180" s="3">
        <v>9963.3558047205242</v>
      </c>
      <c r="Z180" s="3">
        <v>5012.4035241883266</v>
      </c>
    </row>
    <row r="181" spans="2:26">
      <c r="E181" t="s">
        <v>254</v>
      </c>
      <c r="F181" s="115"/>
      <c r="G181" s="3">
        <v>3005</v>
      </c>
      <c r="H181" s="3"/>
      <c r="I181" s="3">
        <v>3005</v>
      </c>
      <c r="J181" s="8"/>
      <c r="K181" s="116"/>
      <c r="L181" s="3">
        <v>40572417.311881185</v>
      </c>
      <c r="M181" s="3"/>
      <c r="N181" s="3">
        <v>40572417.311881185</v>
      </c>
      <c r="O181" s="116"/>
      <c r="P181" s="3">
        <v>514.34379838669747</v>
      </c>
      <c r="Q181" s="3"/>
      <c r="R181" s="3">
        <v>514.34379838669747</v>
      </c>
      <c r="S181" s="8"/>
      <c r="T181" s="116"/>
      <c r="U181" s="3">
        <v>15116111.543857936</v>
      </c>
      <c r="V181" s="3"/>
      <c r="W181" s="3">
        <v>15116111.543857936</v>
      </c>
      <c r="X181" s="116"/>
      <c r="Y181" s="3">
        <v>8217.7826356589139</v>
      </c>
      <c r="Z181" s="3"/>
    </row>
    <row r="182" spans="2:26">
      <c r="E182" t="s">
        <v>255</v>
      </c>
      <c r="F182" s="115"/>
      <c r="G182" s="3">
        <v>3003</v>
      </c>
      <c r="H182" s="3"/>
      <c r="I182" s="3">
        <v>3003</v>
      </c>
      <c r="J182" s="8"/>
      <c r="K182" s="116"/>
      <c r="L182" s="3">
        <v>40545413.816831686</v>
      </c>
      <c r="M182" s="3"/>
      <c r="N182" s="3">
        <v>40545413.816831686</v>
      </c>
      <c r="O182" s="116"/>
      <c r="P182" s="3">
        <v>514.3437955667323</v>
      </c>
      <c r="Q182" s="3"/>
      <c r="R182" s="3">
        <v>514.3437955667323</v>
      </c>
      <c r="S182" s="8"/>
      <c r="T182" s="116"/>
      <c r="U182" s="3">
        <v>-8945225.0548315868</v>
      </c>
      <c r="V182" s="3"/>
      <c r="W182" s="3">
        <v>-8945225.0548315868</v>
      </c>
      <c r="X182" s="116"/>
      <c r="Y182" s="3">
        <v>11710.09152667528</v>
      </c>
      <c r="Z182" s="3"/>
    </row>
    <row r="183" spans="2:26">
      <c r="E183" t="s">
        <v>253</v>
      </c>
      <c r="F183" s="115"/>
      <c r="G183" s="3"/>
      <c r="H183" s="3">
        <v>43244</v>
      </c>
      <c r="I183" s="3">
        <v>-43244</v>
      </c>
      <c r="J183" s="8">
        <v>-1</v>
      </c>
      <c r="K183" s="116"/>
      <c r="L183" s="3"/>
      <c r="M183" s="3">
        <v>487169008.48507118</v>
      </c>
      <c r="N183" s="3">
        <v>-487169008.48507118</v>
      </c>
      <c r="O183" s="116"/>
      <c r="P183" s="3"/>
      <c r="Q183" s="3">
        <v>429.83392132388263</v>
      </c>
      <c r="R183" s="3">
        <v>-429.83392132388263</v>
      </c>
      <c r="S183" s="8">
        <v>-1</v>
      </c>
      <c r="T183" s="116"/>
      <c r="U183" s="3"/>
      <c r="V183" s="3">
        <v>270390700.48507118</v>
      </c>
      <c r="W183" s="3">
        <v>-270390700.48507118</v>
      </c>
      <c r="X183" s="116"/>
      <c r="Y183" s="3"/>
      <c r="Z183" s="3">
        <v>5012.4035241883266</v>
      </c>
    </row>
    <row r="184" spans="2:26">
      <c r="D184" t="s">
        <v>51</v>
      </c>
      <c r="F184" s="115"/>
      <c r="G184" s="3"/>
      <c r="H184" s="3">
        <v>3000</v>
      </c>
      <c r="I184" s="3">
        <v>-3000</v>
      </c>
      <c r="J184" s="8">
        <v>-1</v>
      </c>
      <c r="K184" s="116"/>
      <c r="L184" s="3"/>
      <c r="M184" s="3">
        <v>39500000</v>
      </c>
      <c r="N184" s="3">
        <v>-39500000</v>
      </c>
      <c r="O184" s="116"/>
      <c r="P184" s="3"/>
      <c r="Q184" s="3">
        <v>502.36888493481513</v>
      </c>
      <c r="R184" s="3">
        <v>-502.36888493481513</v>
      </c>
      <c r="S184" s="8">
        <v>-1</v>
      </c>
      <c r="T184" s="116"/>
      <c r="U184" s="3"/>
      <c r="V184" s="3">
        <v>10805651.693312285</v>
      </c>
      <c r="W184" s="3">
        <v>-10805651.693312285</v>
      </c>
      <c r="X184" s="116"/>
      <c r="Y184" s="3"/>
      <c r="Z184" s="3">
        <v>9554.8250297598333</v>
      </c>
    </row>
    <row r="185" spans="2:26">
      <c r="E185" t="s">
        <v>250</v>
      </c>
      <c r="F185" s="115"/>
      <c r="G185" s="3"/>
      <c r="H185" s="3">
        <v>1000</v>
      </c>
      <c r="I185" s="3">
        <v>-1000</v>
      </c>
      <c r="J185" s="8">
        <v>-1</v>
      </c>
      <c r="K185" s="116"/>
      <c r="L185" s="3"/>
      <c r="M185" s="3">
        <v>13000000</v>
      </c>
      <c r="N185" s="3">
        <v>-13000000</v>
      </c>
      <c r="O185" s="116"/>
      <c r="P185" s="3"/>
      <c r="Q185" s="3">
        <v>496.0097851255137</v>
      </c>
      <c r="R185" s="3">
        <v>-496.0097851255137</v>
      </c>
      <c r="S185" s="8">
        <v>-1</v>
      </c>
      <c r="T185" s="116"/>
      <c r="U185" s="3"/>
      <c r="V185" s="3">
        <v>2662623.6212278884</v>
      </c>
      <c r="W185" s="3">
        <v>-2662623.6212278884</v>
      </c>
      <c r="X185" s="116"/>
      <c r="Y185" s="3"/>
      <c r="Z185" s="3">
        <v>10330.45140478668</v>
      </c>
    </row>
    <row r="186" spans="2:26">
      <c r="E186" t="s">
        <v>249</v>
      </c>
      <c r="F186" s="115"/>
      <c r="G186" s="3"/>
      <c r="H186" s="3">
        <v>1000</v>
      </c>
      <c r="I186" s="3">
        <v>-1000</v>
      </c>
      <c r="J186" s="8">
        <v>-1</v>
      </c>
      <c r="K186" s="116"/>
      <c r="L186" s="3"/>
      <c r="M186" s="3">
        <v>13500000</v>
      </c>
      <c r="N186" s="3">
        <v>-13500000</v>
      </c>
      <c r="O186" s="116"/>
      <c r="P186" s="3"/>
      <c r="Q186" s="3">
        <v>515.08708455341809</v>
      </c>
      <c r="R186" s="3">
        <v>-515.08708455341809</v>
      </c>
      <c r="S186" s="8">
        <v>-1</v>
      </c>
      <c r="T186" s="116"/>
      <c r="U186" s="3"/>
      <c r="V186" s="3">
        <v>3267106.8034276813</v>
      </c>
      <c r="W186" s="3">
        <v>-3267106.8034276813</v>
      </c>
      <c r="X186" s="116"/>
      <c r="Y186" s="3"/>
      <c r="Z186" s="3">
        <v>10225.319553362762</v>
      </c>
    </row>
    <row r="187" spans="2:26">
      <c r="E187" t="s">
        <v>251</v>
      </c>
      <c r="F187" s="115"/>
      <c r="G187" s="3"/>
      <c r="H187" s="3">
        <v>1000</v>
      </c>
      <c r="I187" s="3">
        <v>-1000</v>
      </c>
      <c r="J187" s="8">
        <v>-1</v>
      </c>
      <c r="K187" s="116"/>
      <c r="L187" s="3"/>
      <c r="M187" s="3">
        <v>13000000</v>
      </c>
      <c r="N187" s="3">
        <v>-13000000</v>
      </c>
      <c r="O187" s="116"/>
      <c r="P187" s="3"/>
      <c r="Q187" s="3">
        <v>496.0097851255137</v>
      </c>
      <c r="R187" s="3">
        <v>-496.0097851255137</v>
      </c>
      <c r="S187" s="8">
        <v>-1</v>
      </c>
      <c r="T187" s="116"/>
      <c r="U187" s="3"/>
      <c r="V187" s="3">
        <v>4875921.2686567158</v>
      </c>
      <c r="W187" s="3">
        <v>-4875921.2686567158</v>
      </c>
      <c r="X187" s="116"/>
      <c r="Y187" s="3"/>
      <c r="Z187" s="3">
        <v>8108.7041311300636</v>
      </c>
    </row>
    <row r="188" spans="2:26">
      <c r="B188" t="s">
        <v>31</v>
      </c>
      <c r="F188" s="115"/>
      <c r="G188" s="3">
        <v>0</v>
      </c>
      <c r="H188" s="3">
        <v>1077</v>
      </c>
      <c r="I188" s="3">
        <v>-1077</v>
      </c>
      <c r="J188" s="8">
        <v>-1</v>
      </c>
      <c r="K188" s="116"/>
      <c r="L188" s="3">
        <v>0</v>
      </c>
      <c r="M188" s="3">
        <v>-37603571.434999861</v>
      </c>
      <c r="N188" s="3">
        <v>37603571.434999861</v>
      </c>
      <c r="O188" s="116"/>
      <c r="P188" s="3"/>
      <c r="Q188" s="3">
        <v>-1332.171943963024</v>
      </c>
      <c r="R188" s="3">
        <v>1332.171943963024</v>
      </c>
      <c r="S188" s="8">
        <v>-1</v>
      </c>
      <c r="T188" s="116"/>
      <c r="U188" s="3">
        <v>-1690147964</v>
      </c>
      <c r="V188" s="3">
        <v>-2065109709.4349999</v>
      </c>
      <c r="W188" s="3">
        <v>374961745.43499994</v>
      </c>
      <c r="X188" s="116"/>
      <c r="Y188" s="3"/>
      <c r="Z188" s="3">
        <v>15296.842154131848</v>
      </c>
    </row>
    <row r="189" spans="2:26">
      <c r="C189" s="6" t="s">
        <v>116</v>
      </c>
      <c r="D189" s="6"/>
      <c r="E189" s="6"/>
      <c r="F189" s="121"/>
      <c r="G189" s="9"/>
      <c r="H189" s="9">
        <v>0</v>
      </c>
      <c r="I189" s="9">
        <v>0</v>
      </c>
      <c r="J189" s="11"/>
      <c r="K189" s="122"/>
      <c r="L189" s="9"/>
      <c r="M189" s="9">
        <v>-220933324.99999991</v>
      </c>
      <c r="N189" s="9">
        <v>220933324.99999991</v>
      </c>
      <c r="O189" s="122"/>
      <c r="P189" s="9"/>
      <c r="Q189" s="9"/>
      <c r="R189" s="9"/>
      <c r="S189" s="11"/>
      <c r="T189" s="122"/>
      <c r="U189" s="9"/>
      <c r="V189" s="9">
        <v>-220933324.99999991</v>
      </c>
      <c r="W189" s="9">
        <v>220933324.99999991</v>
      </c>
      <c r="X189" s="122"/>
      <c r="Y189" s="9"/>
      <c r="Z189" s="9"/>
    </row>
    <row r="190" spans="2:26">
      <c r="D190" t="s">
        <v>11</v>
      </c>
      <c r="F190" s="115"/>
      <c r="G190" s="3"/>
      <c r="H190" s="3">
        <v>0</v>
      </c>
      <c r="I190" s="3">
        <v>0</v>
      </c>
      <c r="J190" s="8"/>
      <c r="K190" s="116"/>
      <c r="L190" s="3"/>
      <c r="M190" s="3">
        <v>-272788721</v>
      </c>
      <c r="N190" s="3">
        <v>272788721</v>
      </c>
      <c r="O190" s="116"/>
      <c r="P190" s="3"/>
      <c r="Q190" s="3"/>
      <c r="R190" s="3"/>
      <c r="S190" s="8"/>
      <c r="T190" s="116"/>
      <c r="U190" s="3"/>
      <c r="V190" s="3">
        <v>-272788721</v>
      </c>
      <c r="W190" s="3">
        <v>272788721</v>
      </c>
      <c r="X190" s="116"/>
      <c r="Y190" s="3"/>
      <c r="Z190" s="3"/>
    </row>
    <row r="191" spans="2:26">
      <c r="E191" t="s">
        <v>15</v>
      </c>
      <c r="F191" s="115"/>
      <c r="G191" s="3"/>
      <c r="H191" s="3">
        <v>0</v>
      </c>
      <c r="I191" s="3">
        <v>0</v>
      </c>
      <c r="J191" s="8"/>
      <c r="K191" s="116"/>
      <c r="L191" s="3"/>
      <c r="M191" s="3">
        <v>-272788721</v>
      </c>
      <c r="N191" s="3">
        <v>272788721</v>
      </c>
      <c r="O191" s="116"/>
      <c r="P191" s="3"/>
      <c r="Q191" s="3"/>
      <c r="R191" s="3"/>
      <c r="S191" s="8"/>
      <c r="T191" s="116"/>
      <c r="U191" s="3"/>
      <c r="V191" s="3">
        <v>-272788721</v>
      </c>
      <c r="W191" s="3">
        <v>272788721</v>
      </c>
      <c r="X191" s="116"/>
      <c r="Y191" s="3"/>
      <c r="Z191" s="3"/>
    </row>
    <row r="192" spans="2:26">
      <c r="D192" t="s">
        <v>59</v>
      </c>
      <c r="F192" s="115"/>
      <c r="G192" s="3"/>
      <c r="H192" s="3">
        <v>0</v>
      </c>
      <c r="I192" s="3">
        <v>0</v>
      </c>
      <c r="J192" s="8"/>
      <c r="K192" s="116"/>
      <c r="L192" s="3"/>
      <c r="M192" s="3">
        <v>12078000</v>
      </c>
      <c r="N192" s="3">
        <v>-12078000</v>
      </c>
      <c r="O192" s="116"/>
      <c r="P192" s="3"/>
      <c r="Q192" s="3"/>
      <c r="R192" s="3"/>
      <c r="S192" s="8"/>
      <c r="T192" s="116"/>
      <c r="U192" s="3"/>
      <c r="V192" s="3">
        <v>12078000</v>
      </c>
      <c r="W192" s="3">
        <v>-12078000</v>
      </c>
      <c r="X192" s="116"/>
      <c r="Y192" s="3"/>
      <c r="Z192" s="3"/>
    </row>
    <row r="193" spans="3:26">
      <c r="E193" t="s">
        <v>15</v>
      </c>
      <c r="F193" s="115"/>
      <c r="G193" s="3"/>
      <c r="H193" s="3">
        <v>0</v>
      </c>
      <c r="I193" s="3">
        <v>0</v>
      </c>
      <c r="J193" s="8"/>
      <c r="K193" s="116"/>
      <c r="L193" s="3"/>
      <c r="M193" s="3">
        <v>12078000</v>
      </c>
      <c r="N193" s="3">
        <v>-12078000</v>
      </c>
      <c r="O193" s="116"/>
      <c r="P193" s="3"/>
      <c r="Q193" s="3"/>
      <c r="R193" s="3"/>
      <c r="S193" s="8"/>
      <c r="T193" s="116"/>
      <c r="U193" s="3"/>
      <c r="V193" s="3">
        <v>12078000</v>
      </c>
      <c r="W193" s="3">
        <v>-12078000</v>
      </c>
      <c r="X193" s="116"/>
      <c r="Y193" s="3"/>
      <c r="Z193" s="3"/>
    </row>
    <row r="194" spans="3:26">
      <c r="D194" t="s">
        <v>64</v>
      </c>
      <c r="F194" s="115"/>
      <c r="G194" s="3"/>
      <c r="H194" s="3">
        <v>0</v>
      </c>
      <c r="I194" s="3">
        <v>0</v>
      </c>
      <c r="J194" s="8"/>
      <c r="K194" s="116"/>
      <c r="L194" s="3"/>
      <c r="M194" s="3">
        <v>-2134000</v>
      </c>
      <c r="N194" s="3">
        <v>2134000</v>
      </c>
      <c r="O194" s="116"/>
      <c r="P194" s="3"/>
      <c r="Q194" s="3"/>
      <c r="R194" s="3"/>
      <c r="S194" s="8"/>
      <c r="T194" s="116"/>
      <c r="U194" s="3"/>
      <c r="V194" s="3">
        <v>-2134000</v>
      </c>
      <c r="W194" s="3">
        <v>2134000</v>
      </c>
      <c r="X194" s="116"/>
      <c r="Y194" s="3"/>
      <c r="Z194" s="3"/>
    </row>
    <row r="195" spans="3:26">
      <c r="E195" t="s">
        <v>15</v>
      </c>
      <c r="F195" s="115"/>
      <c r="G195" s="3"/>
      <c r="H195" s="3">
        <v>0</v>
      </c>
      <c r="I195" s="3">
        <v>0</v>
      </c>
      <c r="J195" s="8"/>
      <c r="K195" s="116"/>
      <c r="L195" s="3"/>
      <c r="M195" s="3">
        <v>-2134000</v>
      </c>
      <c r="N195" s="3">
        <v>2134000</v>
      </c>
      <c r="O195" s="116"/>
      <c r="P195" s="3"/>
      <c r="Q195" s="3"/>
      <c r="R195" s="3"/>
      <c r="S195" s="8"/>
      <c r="T195" s="116"/>
      <c r="U195" s="3"/>
      <c r="V195" s="3">
        <v>-2134000</v>
      </c>
      <c r="W195" s="3">
        <v>2134000</v>
      </c>
      <c r="X195" s="116"/>
      <c r="Y195" s="3"/>
      <c r="Z195" s="3"/>
    </row>
    <row r="196" spans="3:26">
      <c r="D196" t="s">
        <v>71</v>
      </c>
      <c r="F196" s="115"/>
      <c r="G196" s="3"/>
      <c r="H196" s="3">
        <v>0</v>
      </c>
      <c r="I196" s="3">
        <v>0</v>
      </c>
      <c r="J196" s="8"/>
      <c r="K196" s="116"/>
      <c r="L196" s="3"/>
      <c r="M196" s="3">
        <v>-1439819</v>
      </c>
      <c r="N196" s="3">
        <v>1439819</v>
      </c>
      <c r="O196" s="116"/>
      <c r="P196" s="3"/>
      <c r="Q196" s="3"/>
      <c r="R196" s="3"/>
      <c r="S196" s="8"/>
      <c r="T196" s="116"/>
      <c r="U196" s="3"/>
      <c r="V196" s="3">
        <v>-1439819</v>
      </c>
      <c r="W196" s="3">
        <v>1439819</v>
      </c>
      <c r="X196" s="116"/>
      <c r="Y196" s="3"/>
      <c r="Z196" s="3"/>
    </row>
    <row r="197" spans="3:26">
      <c r="E197" t="s">
        <v>15</v>
      </c>
      <c r="F197" s="115"/>
      <c r="G197" s="3"/>
      <c r="H197" s="3">
        <v>0</v>
      </c>
      <c r="I197" s="3">
        <v>0</v>
      </c>
      <c r="J197" s="8"/>
      <c r="K197" s="116"/>
      <c r="L197" s="3"/>
      <c r="M197" s="3">
        <v>-1439819</v>
      </c>
      <c r="N197" s="3">
        <v>1439819</v>
      </c>
      <c r="O197" s="116"/>
      <c r="P197" s="3"/>
      <c r="Q197" s="3"/>
      <c r="R197" s="3"/>
      <c r="S197" s="8"/>
      <c r="T197" s="116"/>
      <c r="U197" s="3"/>
      <c r="V197" s="3">
        <v>-1439819</v>
      </c>
      <c r="W197" s="3">
        <v>1439819</v>
      </c>
      <c r="X197" s="116"/>
      <c r="Y197" s="3"/>
      <c r="Z197" s="3"/>
    </row>
    <row r="198" spans="3:26">
      <c r="D198" t="s">
        <v>45</v>
      </c>
      <c r="F198" s="115"/>
      <c r="G198" s="3"/>
      <c r="H198" s="3">
        <v>0</v>
      </c>
      <c r="I198" s="3">
        <v>0</v>
      </c>
      <c r="J198" s="8"/>
      <c r="K198" s="116"/>
      <c r="L198" s="3"/>
      <c r="M198" s="3">
        <v>43351215.000000007</v>
      </c>
      <c r="N198" s="3">
        <v>-43351215.000000007</v>
      </c>
      <c r="O198" s="116"/>
      <c r="P198" s="3"/>
      <c r="Q198" s="3"/>
      <c r="R198" s="3"/>
      <c r="S198" s="8"/>
      <c r="T198" s="116"/>
      <c r="U198" s="3"/>
      <c r="V198" s="3">
        <v>43351215.000000007</v>
      </c>
      <c r="W198" s="3">
        <v>-43351215.000000007</v>
      </c>
      <c r="X198" s="116"/>
      <c r="Y198" s="3"/>
      <c r="Z198" s="3"/>
    </row>
    <row r="199" spans="3:26">
      <c r="E199" t="s">
        <v>15</v>
      </c>
      <c r="F199" s="115"/>
      <c r="G199" s="3"/>
      <c r="H199" s="3">
        <v>0</v>
      </c>
      <c r="I199" s="3">
        <v>0</v>
      </c>
      <c r="J199" s="8"/>
      <c r="K199" s="116"/>
      <c r="L199" s="3"/>
      <c r="M199" s="3">
        <v>43351215.000000007</v>
      </c>
      <c r="N199" s="3">
        <v>-43351215.000000007</v>
      </c>
      <c r="O199" s="116"/>
      <c r="P199" s="3"/>
      <c r="Q199" s="3"/>
      <c r="R199" s="3"/>
      <c r="S199" s="8"/>
      <c r="T199" s="116"/>
      <c r="U199" s="3"/>
      <c r="V199" s="3">
        <v>43351215.000000007</v>
      </c>
      <c r="W199" s="3">
        <v>-43351215.000000007</v>
      </c>
      <c r="X199" s="116"/>
      <c r="Y199" s="3"/>
      <c r="Z199" s="3"/>
    </row>
    <row r="200" spans="3:26">
      <c r="C200" s="6" t="s">
        <v>117</v>
      </c>
      <c r="D200" s="6"/>
      <c r="E200" s="6"/>
      <c r="F200" s="121"/>
      <c r="G200" s="9"/>
      <c r="H200" s="9">
        <v>0</v>
      </c>
      <c r="I200" s="9">
        <v>0</v>
      </c>
      <c r="J200" s="11"/>
      <c r="K200" s="122"/>
      <c r="L200" s="9"/>
      <c r="M200" s="9">
        <v>-5085313</v>
      </c>
      <c r="N200" s="9">
        <v>5085313</v>
      </c>
      <c r="O200" s="122"/>
      <c r="P200" s="9"/>
      <c r="Q200" s="9"/>
      <c r="R200" s="9"/>
      <c r="S200" s="11"/>
      <c r="T200" s="122"/>
      <c r="U200" s="9"/>
      <c r="V200" s="9">
        <v>-5085313</v>
      </c>
      <c r="W200" s="9">
        <v>5085313</v>
      </c>
      <c r="X200" s="122"/>
      <c r="Y200" s="9"/>
      <c r="Z200" s="9"/>
    </row>
    <row r="201" spans="3:26">
      <c r="D201" t="s">
        <v>64</v>
      </c>
      <c r="F201" s="115"/>
      <c r="G201" s="3"/>
      <c r="H201" s="3">
        <v>0</v>
      </c>
      <c r="I201" s="3">
        <v>0</v>
      </c>
      <c r="J201" s="8"/>
      <c r="K201" s="116"/>
      <c r="L201" s="3"/>
      <c r="M201" s="3">
        <v>-5148148</v>
      </c>
      <c r="N201" s="3">
        <v>5148148</v>
      </c>
      <c r="O201" s="116"/>
      <c r="P201" s="3"/>
      <c r="Q201" s="3"/>
      <c r="R201" s="3"/>
      <c r="S201" s="8"/>
      <c r="T201" s="116"/>
      <c r="U201" s="3"/>
      <c r="V201" s="3">
        <v>-5148148</v>
      </c>
      <c r="W201" s="3">
        <v>5148148</v>
      </c>
      <c r="X201" s="116"/>
      <c r="Y201" s="3"/>
      <c r="Z201" s="3"/>
    </row>
    <row r="202" spans="3:26">
      <c r="E202" t="s">
        <v>256</v>
      </c>
      <c r="F202" s="115"/>
      <c r="G202" s="3"/>
      <c r="H202" s="3">
        <v>0</v>
      </c>
      <c r="I202" s="3">
        <v>0</v>
      </c>
      <c r="J202" s="8"/>
      <c r="K202" s="116"/>
      <c r="L202" s="3"/>
      <c r="M202" s="3">
        <v>-5148148</v>
      </c>
      <c r="N202" s="3">
        <v>5148148</v>
      </c>
      <c r="O202" s="116"/>
      <c r="P202" s="3"/>
      <c r="Q202" s="3"/>
      <c r="R202" s="3"/>
      <c r="S202" s="8"/>
      <c r="T202" s="116"/>
      <c r="U202" s="3"/>
      <c r="V202" s="3">
        <v>-5148148</v>
      </c>
      <c r="W202" s="3">
        <v>5148148</v>
      </c>
      <c r="X202" s="116"/>
      <c r="Y202" s="3"/>
      <c r="Z202" s="3"/>
    </row>
    <row r="203" spans="3:26">
      <c r="D203" t="s">
        <v>45</v>
      </c>
      <c r="F203" s="115"/>
      <c r="G203" s="3"/>
      <c r="H203" s="3">
        <v>0</v>
      </c>
      <c r="I203" s="3">
        <v>0</v>
      </c>
      <c r="J203" s="8"/>
      <c r="K203" s="116"/>
      <c r="L203" s="3"/>
      <c r="M203" s="3">
        <v>62835</v>
      </c>
      <c r="N203" s="3">
        <v>-62835</v>
      </c>
      <c r="O203" s="116"/>
      <c r="P203" s="3"/>
      <c r="Q203" s="3"/>
      <c r="R203" s="3"/>
      <c r="S203" s="8"/>
      <c r="T203" s="116"/>
      <c r="U203" s="3"/>
      <c r="V203" s="3">
        <v>62835</v>
      </c>
      <c r="W203" s="3">
        <v>-62835</v>
      </c>
      <c r="X203" s="116"/>
      <c r="Y203" s="3"/>
      <c r="Z203" s="3"/>
    </row>
    <row r="204" spans="3:26">
      <c r="E204" t="s">
        <v>256</v>
      </c>
      <c r="F204" s="115"/>
      <c r="G204" s="3"/>
      <c r="H204" s="3">
        <v>0</v>
      </c>
      <c r="I204" s="3">
        <v>0</v>
      </c>
      <c r="J204" s="8"/>
      <c r="K204" s="116"/>
      <c r="L204" s="3"/>
      <c r="M204" s="3">
        <v>62835</v>
      </c>
      <c r="N204" s="3">
        <v>-62835</v>
      </c>
      <c r="O204" s="116"/>
      <c r="P204" s="3"/>
      <c r="Q204" s="3"/>
      <c r="R204" s="3"/>
      <c r="S204" s="8"/>
      <c r="T204" s="116"/>
      <c r="U204" s="3"/>
      <c r="V204" s="3">
        <v>62835</v>
      </c>
      <c r="W204" s="3">
        <v>-62835</v>
      </c>
      <c r="X204" s="116"/>
      <c r="Y204" s="3"/>
      <c r="Z204" s="3"/>
    </row>
    <row r="205" spans="3:26">
      <c r="C205" s="6" t="s">
        <v>119</v>
      </c>
      <c r="D205" s="6"/>
      <c r="E205" s="6"/>
      <c r="F205" s="121"/>
      <c r="G205" s="9"/>
      <c r="H205" s="9">
        <v>0</v>
      </c>
      <c r="I205" s="9">
        <v>0</v>
      </c>
      <c r="J205" s="11"/>
      <c r="K205" s="122"/>
      <c r="L205" s="9"/>
      <c r="M205" s="9">
        <v>221481</v>
      </c>
      <c r="N205" s="9">
        <v>-221481</v>
      </c>
      <c r="O205" s="122"/>
      <c r="P205" s="9"/>
      <c r="Q205" s="9"/>
      <c r="R205" s="9"/>
      <c r="S205" s="11"/>
      <c r="T205" s="122"/>
      <c r="U205" s="9"/>
      <c r="V205" s="9">
        <v>221481</v>
      </c>
      <c r="W205" s="9">
        <v>-221481</v>
      </c>
      <c r="X205" s="122"/>
      <c r="Y205" s="9"/>
      <c r="Z205" s="9"/>
    </row>
    <row r="206" spans="3:26">
      <c r="D206" t="s">
        <v>70</v>
      </c>
      <c r="F206" s="115"/>
      <c r="G206" s="3"/>
      <c r="H206" s="3">
        <v>0</v>
      </c>
      <c r="I206" s="3">
        <v>0</v>
      </c>
      <c r="J206" s="8"/>
      <c r="K206" s="116"/>
      <c r="L206" s="3"/>
      <c r="M206" s="3">
        <v>221481</v>
      </c>
      <c r="N206" s="3">
        <v>-221481</v>
      </c>
      <c r="O206" s="116"/>
      <c r="P206" s="3"/>
      <c r="Q206" s="3"/>
      <c r="R206" s="3"/>
      <c r="S206" s="8"/>
      <c r="T206" s="116"/>
      <c r="U206" s="3"/>
      <c r="V206" s="3">
        <v>221481</v>
      </c>
      <c r="W206" s="3">
        <v>-221481</v>
      </c>
      <c r="X206" s="116"/>
      <c r="Y206" s="3"/>
      <c r="Z206" s="3"/>
    </row>
    <row r="207" spans="3:26">
      <c r="E207" t="s">
        <v>258</v>
      </c>
      <c r="F207" s="115"/>
      <c r="G207" s="3"/>
      <c r="H207" s="3">
        <v>0</v>
      </c>
      <c r="I207" s="3">
        <v>0</v>
      </c>
      <c r="J207" s="8"/>
      <c r="K207" s="116"/>
      <c r="L207" s="3"/>
      <c r="M207" s="3">
        <v>221481</v>
      </c>
      <c r="N207" s="3">
        <v>-221481</v>
      </c>
      <c r="O207" s="116"/>
      <c r="P207" s="3"/>
      <c r="Q207" s="3"/>
      <c r="R207" s="3"/>
      <c r="S207" s="8"/>
      <c r="T207" s="116"/>
      <c r="U207" s="3"/>
      <c r="V207" s="3">
        <v>221481</v>
      </c>
      <c r="W207" s="3">
        <v>-221481</v>
      </c>
      <c r="X207" s="116"/>
      <c r="Y207" s="3"/>
      <c r="Z207" s="3"/>
    </row>
    <row r="208" spans="3:26">
      <c r="C208" s="6" t="s">
        <v>31</v>
      </c>
      <c r="D208" s="6"/>
      <c r="E208" s="6"/>
      <c r="F208" s="121"/>
      <c r="G208" s="9">
        <v>0</v>
      </c>
      <c r="H208" s="9">
        <v>1077</v>
      </c>
      <c r="I208" s="9">
        <v>-1077</v>
      </c>
      <c r="J208" s="11">
        <v>-1</v>
      </c>
      <c r="K208" s="122"/>
      <c r="L208" s="9">
        <v>0</v>
      </c>
      <c r="M208" s="9">
        <v>188193585.56499994</v>
      </c>
      <c r="N208" s="9">
        <v>-188193585.56499994</v>
      </c>
      <c r="O208" s="122"/>
      <c r="P208" s="9"/>
      <c r="Q208" s="9">
        <v>6667.085203777985</v>
      </c>
      <c r="R208" s="9">
        <v>-6667.085203777985</v>
      </c>
      <c r="S208" s="11">
        <v>-1</v>
      </c>
      <c r="T208" s="122"/>
      <c r="U208" s="9">
        <v>-1690147964</v>
      </c>
      <c r="V208" s="9">
        <v>-1839312552.4349999</v>
      </c>
      <c r="W208" s="9">
        <v>149164588.43499994</v>
      </c>
      <c r="X208" s="122"/>
      <c r="Y208" s="9"/>
      <c r="Z208" s="9">
        <v>15296.842154131848</v>
      </c>
    </row>
    <row r="209" spans="4:26">
      <c r="D209" t="s">
        <v>11</v>
      </c>
      <c r="F209" s="115"/>
      <c r="G209" s="3"/>
      <c r="H209" s="3">
        <v>0</v>
      </c>
      <c r="I209" s="3">
        <v>0</v>
      </c>
      <c r="J209" s="8"/>
      <c r="K209" s="116"/>
      <c r="L209" s="3"/>
      <c r="M209" s="3">
        <v>1972800</v>
      </c>
      <c r="N209" s="3">
        <v>-1972800</v>
      </c>
      <c r="O209" s="116"/>
      <c r="P209" s="3"/>
      <c r="Q209" s="3"/>
      <c r="R209" s="3"/>
      <c r="S209" s="8"/>
      <c r="T209" s="116"/>
      <c r="U209" s="3"/>
      <c r="V209" s="3">
        <v>1972800</v>
      </c>
      <c r="W209" s="3">
        <v>-1972800</v>
      </c>
      <c r="X209" s="116"/>
      <c r="Y209" s="3"/>
      <c r="Z209" s="3"/>
    </row>
    <row r="210" spans="4:26">
      <c r="E210" t="s">
        <v>16</v>
      </c>
      <c r="F210" s="115"/>
      <c r="G210" s="3"/>
      <c r="H210" s="3">
        <v>0</v>
      </c>
      <c r="I210" s="3">
        <v>0</v>
      </c>
      <c r="J210" s="8"/>
      <c r="K210" s="116"/>
      <c r="L210" s="3"/>
      <c r="M210" s="3">
        <v>1972800</v>
      </c>
      <c r="N210" s="3">
        <v>-1972800</v>
      </c>
      <c r="O210" s="116"/>
      <c r="P210" s="3"/>
      <c r="Q210" s="3"/>
      <c r="R210" s="3"/>
      <c r="S210" s="8"/>
      <c r="T210" s="116"/>
      <c r="U210" s="3"/>
      <c r="V210" s="3">
        <v>1972800</v>
      </c>
      <c r="W210" s="3">
        <v>-1972800</v>
      </c>
      <c r="X210" s="116"/>
      <c r="Y210" s="3"/>
      <c r="Z210" s="3"/>
    </row>
    <row r="211" spans="4:26">
      <c r="D211" t="s">
        <v>72</v>
      </c>
      <c r="F211" s="115"/>
      <c r="G211" s="3"/>
      <c r="H211" s="3">
        <v>0</v>
      </c>
      <c r="I211" s="3">
        <v>0</v>
      </c>
      <c r="J211" s="8"/>
      <c r="K211" s="116"/>
      <c r="L211" s="3"/>
      <c r="M211" s="3">
        <v>6944444</v>
      </c>
      <c r="N211" s="3">
        <v>-6944444</v>
      </c>
      <c r="O211" s="116"/>
      <c r="P211" s="3"/>
      <c r="Q211" s="3"/>
      <c r="R211" s="3"/>
      <c r="S211" s="8"/>
      <c r="T211" s="116"/>
      <c r="U211" s="3"/>
      <c r="V211" s="3">
        <v>6944444</v>
      </c>
      <c r="W211" s="3">
        <v>-6944444</v>
      </c>
      <c r="X211" s="116"/>
      <c r="Y211" s="3"/>
      <c r="Z211" s="3"/>
    </row>
    <row r="212" spans="4:26">
      <c r="E212" t="s">
        <v>16</v>
      </c>
      <c r="F212" s="115"/>
      <c r="G212" s="3"/>
      <c r="H212" s="3">
        <v>0</v>
      </c>
      <c r="I212" s="3">
        <v>0</v>
      </c>
      <c r="J212" s="8"/>
      <c r="K212" s="116"/>
      <c r="L212" s="3"/>
      <c r="M212" s="3">
        <v>6944444</v>
      </c>
      <c r="N212" s="3">
        <v>-6944444</v>
      </c>
      <c r="O212" s="116"/>
      <c r="P212" s="3"/>
      <c r="Q212" s="3"/>
      <c r="R212" s="3"/>
      <c r="S212" s="8"/>
      <c r="T212" s="116"/>
      <c r="U212" s="3"/>
      <c r="V212" s="3">
        <v>6944444</v>
      </c>
      <c r="W212" s="3">
        <v>-6944444</v>
      </c>
      <c r="X212" s="116"/>
      <c r="Y212" s="3"/>
      <c r="Z212" s="3"/>
    </row>
    <row r="213" spans="4:26">
      <c r="D213" t="s">
        <v>75</v>
      </c>
      <c r="F213" s="115"/>
      <c r="G213" s="3">
        <v>0</v>
      </c>
      <c r="H213" s="3">
        <v>0</v>
      </c>
      <c r="I213" s="3">
        <v>0</v>
      </c>
      <c r="J213" s="8"/>
      <c r="K213" s="116"/>
      <c r="L213" s="3">
        <v>0</v>
      </c>
      <c r="M213" s="3">
        <v>-32140065.435000062</v>
      </c>
      <c r="N213" s="3">
        <v>32140065.435000062</v>
      </c>
      <c r="O213" s="116"/>
      <c r="P213" s="3"/>
      <c r="Q213" s="3"/>
      <c r="R213" s="3"/>
      <c r="S213" s="8"/>
      <c r="T213" s="116"/>
      <c r="U213" s="3">
        <v>-540000000</v>
      </c>
      <c r="V213" s="3">
        <v>-585176949.43500006</v>
      </c>
      <c r="W213" s="3">
        <v>45176949.435000062</v>
      </c>
      <c r="X213" s="116"/>
      <c r="Y213" s="3"/>
      <c r="Z213" s="3"/>
    </row>
    <row r="214" spans="4:26">
      <c r="E214" t="s">
        <v>266</v>
      </c>
      <c r="F214" s="115"/>
      <c r="G214" s="3"/>
      <c r="H214" s="3">
        <v>0</v>
      </c>
      <c r="I214" s="3">
        <v>0</v>
      </c>
      <c r="J214" s="8"/>
      <c r="K214" s="116"/>
      <c r="L214" s="3"/>
      <c r="M214" s="3">
        <v>0</v>
      </c>
      <c r="N214" s="3">
        <v>0</v>
      </c>
      <c r="O214" s="116"/>
      <c r="P214" s="3"/>
      <c r="Q214" s="3"/>
      <c r="R214" s="3"/>
      <c r="S214" s="8"/>
      <c r="T214" s="116"/>
      <c r="U214" s="3"/>
      <c r="V214" s="3">
        <v>-157328789</v>
      </c>
      <c r="W214" s="3">
        <v>157328789</v>
      </c>
      <c r="X214" s="116"/>
      <c r="Y214" s="3"/>
      <c r="Z214" s="3"/>
    </row>
    <row r="215" spans="4:26">
      <c r="E215" t="s">
        <v>17</v>
      </c>
      <c r="F215" s="115"/>
      <c r="G215" s="3"/>
      <c r="H215" s="3">
        <v>0</v>
      </c>
      <c r="I215" s="3">
        <v>0</v>
      </c>
      <c r="J215" s="8"/>
      <c r="K215" s="116"/>
      <c r="L215" s="3"/>
      <c r="M215" s="3">
        <v>0</v>
      </c>
      <c r="N215" s="3">
        <v>0</v>
      </c>
      <c r="O215" s="116"/>
      <c r="P215" s="3"/>
      <c r="Q215" s="3"/>
      <c r="R215" s="3"/>
      <c r="S215" s="8"/>
      <c r="T215" s="116"/>
      <c r="U215" s="3"/>
      <c r="V215" s="3">
        <v>-395487349</v>
      </c>
      <c r="W215" s="3">
        <v>395487349</v>
      </c>
      <c r="X215" s="116"/>
      <c r="Y215" s="3"/>
      <c r="Z215" s="3"/>
    </row>
    <row r="216" spans="4:26">
      <c r="E216" t="s">
        <v>16</v>
      </c>
      <c r="F216" s="115"/>
      <c r="G216" s="3">
        <v>0</v>
      </c>
      <c r="H216" s="3">
        <v>0</v>
      </c>
      <c r="I216" s="3">
        <v>0</v>
      </c>
      <c r="J216" s="8"/>
      <c r="K216" s="116"/>
      <c r="L216" s="3">
        <v>0</v>
      </c>
      <c r="M216" s="3">
        <v>-32140065.435000062</v>
      </c>
      <c r="N216" s="3">
        <v>32140065.435000062</v>
      </c>
      <c r="O216" s="116"/>
      <c r="P216" s="3"/>
      <c r="Q216" s="3"/>
      <c r="R216" s="3"/>
      <c r="S216" s="8"/>
      <c r="T216" s="116"/>
      <c r="U216" s="3">
        <v>-540000000</v>
      </c>
      <c r="V216" s="3">
        <v>-32360811.435000062</v>
      </c>
      <c r="W216" s="3">
        <v>-507639188.56499994</v>
      </c>
      <c r="X216" s="116"/>
      <c r="Y216" s="3"/>
      <c r="Z216" s="3"/>
    </row>
    <row r="217" spans="4:26">
      <c r="D217" t="s">
        <v>59</v>
      </c>
      <c r="F217" s="115"/>
      <c r="G217" s="3"/>
      <c r="H217" s="3">
        <v>0</v>
      </c>
      <c r="I217" s="3">
        <v>0</v>
      </c>
      <c r="J217" s="8"/>
      <c r="K217" s="116"/>
      <c r="L217" s="3"/>
      <c r="M217" s="3">
        <v>589000</v>
      </c>
      <c r="N217" s="3">
        <v>-589000</v>
      </c>
      <c r="O217" s="116"/>
      <c r="P217" s="3"/>
      <c r="Q217" s="3"/>
      <c r="R217" s="3"/>
      <c r="S217" s="8"/>
      <c r="T217" s="116"/>
      <c r="U217" s="3"/>
      <c r="V217" s="3">
        <v>589000</v>
      </c>
      <c r="W217" s="3">
        <v>-589000</v>
      </c>
      <c r="X217" s="116"/>
      <c r="Y217" s="3"/>
      <c r="Z217" s="3"/>
    </row>
    <row r="218" spans="4:26">
      <c r="E218" t="s">
        <v>261</v>
      </c>
      <c r="F218" s="115"/>
      <c r="G218" s="3"/>
      <c r="H218" s="3">
        <v>0</v>
      </c>
      <c r="I218" s="3">
        <v>0</v>
      </c>
      <c r="J218" s="8"/>
      <c r="K218" s="116"/>
      <c r="L218" s="3"/>
      <c r="M218" s="3">
        <v>890500000</v>
      </c>
      <c r="N218" s="3">
        <v>-890500000</v>
      </c>
      <c r="O218" s="116"/>
      <c r="P218" s="3"/>
      <c r="Q218" s="3"/>
      <c r="R218" s="3"/>
      <c r="S218" s="8"/>
      <c r="T218" s="116"/>
      <c r="U218" s="3"/>
      <c r="V218" s="3">
        <v>890500000</v>
      </c>
      <c r="W218" s="3">
        <v>-890500000</v>
      </c>
      <c r="X218" s="116"/>
      <c r="Y218" s="3"/>
      <c r="Z218" s="3"/>
    </row>
    <row r="219" spans="4:26">
      <c r="E219" t="s">
        <v>262</v>
      </c>
      <c r="F219" s="115"/>
      <c r="G219" s="3"/>
      <c r="H219" s="3">
        <v>0</v>
      </c>
      <c r="I219" s="3">
        <v>0</v>
      </c>
      <c r="J219" s="8"/>
      <c r="K219" s="116"/>
      <c r="L219" s="3"/>
      <c r="M219" s="3">
        <v>-889911000</v>
      </c>
      <c r="N219" s="3">
        <v>889911000</v>
      </c>
      <c r="O219" s="116"/>
      <c r="P219" s="3"/>
      <c r="Q219" s="3"/>
      <c r="R219" s="3"/>
      <c r="S219" s="8"/>
      <c r="T219" s="116"/>
      <c r="U219" s="3"/>
      <c r="V219" s="3">
        <v>-889911000</v>
      </c>
      <c r="W219" s="3">
        <v>889911000</v>
      </c>
      <c r="X219" s="116"/>
      <c r="Y219" s="3"/>
      <c r="Z219" s="3"/>
    </row>
    <row r="220" spans="4:26">
      <c r="D220" t="s">
        <v>52</v>
      </c>
      <c r="F220" s="115"/>
      <c r="G220" s="3"/>
      <c r="H220" s="3">
        <v>1077</v>
      </c>
      <c r="I220" s="3">
        <v>-1077</v>
      </c>
      <c r="J220" s="8">
        <v>-1</v>
      </c>
      <c r="K220" s="116"/>
      <c r="L220" s="3"/>
      <c r="M220" s="3">
        <v>18155000</v>
      </c>
      <c r="N220" s="3">
        <v>-18155000</v>
      </c>
      <c r="O220" s="116"/>
      <c r="P220" s="3"/>
      <c r="Q220" s="3">
        <v>643.17246260650677</v>
      </c>
      <c r="R220" s="3">
        <v>-643.17246260650677</v>
      </c>
      <c r="S220" s="8">
        <v>-1</v>
      </c>
      <c r="T220" s="116"/>
      <c r="U220" s="3"/>
      <c r="V220" s="3">
        <v>1680301</v>
      </c>
      <c r="W220" s="3">
        <v>-1680301</v>
      </c>
      <c r="X220" s="116"/>
      <c r="Y220" s="3"/>
      <c r="Z220" s="3">
        <v>15296.842154131848</v>
      </c>
    </row>
    <row r="221" spans="4:26">
      <c r="E221" t="s">
        <v>16</v>
      </c>
      <c r="F221" s="115"/>
      <c r="G221" s="3"/>
      <c r="H221" s="3">
        <v>0</v>
      </c>
      <c r="I221" s="3">
        <v>0</v>
      </c>
      <c r="J221" s="8"/>
      <c r="K221" s="116"/>
      <c r="L221" s="3"/>
      <c r="M221" s="3">
        <v>2000000</v>
      </c>
      <c r="N221" s="3">
        <v>-2000000</v>
      </c>
      <c r="O221" s="116"/>
      <c r="P221" s="3"/>
      <c r="Q221" s="3"/>
      <c r="R221" s="3"/>
      <c r="S221" s="8"/>
      <c r="T221" s="116"/>
      <c r="U221" s="3"/>
      <c r="V221" s="3">
        <v>2000000</v>
      </c>
      <c r="W221" s="3">
        <v>-2000000</v>
      </c>
      <c r="X221" s="116"/>
      <c r="Y221" s="3"/>
      <c r="Z221" s="3"/>
    </row>
    <row r="222" spans="4:26">
      <c r="E222" t="s">
        <v>259</v>
      </c>
      <c r="F222" s="115"/>
      <c r="G222" s="3"/>
      <c r="H222" s="3">
        <v>1077</v>
      </c>
      <c r="I222" s="3">
        <v>-1077</v>
      </c>
      <c r="J222" s="8">
        <v>-1</v>
      </c>
      <c r="K222" s="116"/>
      <c r="L222" s="3"/>
      <c r="M222" s="3">
        <v>16155000</v>
      </c>
      <c r="N222" s="3">
        <v>-16155000</v>
      </c>
      <c r="O222" s="116"/>
      <c r="P222" s="3"/>
      <c r="Q222" s="3">
        <v>572.31898283713122</v>
      </c>
      <c r="R222" s="3">
        <v>-572.31898283713122</v>
      </c>
      <c r="S222" s="8">
        <v>-1</v>
      </c>
      <c r="T222" s="116"/>
      <c r="U222" s="3"/>
      <c r="V222" s="3">
        <v>-319699</v>
      </c>
      <c r="W222" s="3">
        <v>319699</v>
      </c>
      <c r="X222" s="116"/>
      <c r="Y222" s="3"/>
      <c r="Z222" s="3">
        <v>15296.842154131848</v>
      </c>
    </row>
    <row r="223" spans="4:26">
      <c r="D223" t="s">
        <v>51</v>
      </c>
      <c r="F223" s="115"/>
      <c r="G223" s="3"/>
      <c r="H223" s="3">
        <v>0</v>
      </c>
      <c r="I223" s="3">
        <v>0</v>
      </c>
      <c r="J223" s="8"/>
      <c r="K223" s="116"/>
      <c r="L223" s="3"/>
      <c r="M223" s="3">
        <v>2074074</v>
      </c>
      <c r="N223" s="3">
        <v>-2074074</v>
      </c>
      <c r="O223" s="116"/>
      <c r="P223" s="3"/>
      <c r="Q223" s="3"/>
      <c r="R223" s="3"/>
      <c r="S223" s="8"/>
      <c r="T223" s="116"/>
      <c r="U223" s="3"/>
      <c r="V223" s="3">
        <v>2074074</v>
      </c>
      <c r="W223" s="3">
        <v>-2074074</v>
      </c>
      <c r="X223" s="116"/>
      <c r="Y223" s="3"/>
      <c r="Z223" s="3"/>
    </row>
    <row r="224" spans="4:26">
      <c r="E224" t="s">
        <v>16</v>
      </c>
      <c r="F224" s="115"/>
      <c r="G224" s="3"/>
      <c r="H224" s="3">
        <v>0</v>
      </c>
      <c r="I224" s="3">
        <v>0</v>
      </c>
      <c r="J224" s="8"/>
      <c r="K224" s="116"/>
      <c r="L224" s="3"/>
      <c r="M224" s="3">
        <v>2074074</v>
      </c>
      <c r="N224" s="3">
        <v>-2074074</v>
      </c>
      <c r="O224" s="116"/>
      <c r="P224" s="3"/>
      <c r="Q224" s="3"/>
      <c r="R224" s="3"/>
      <c r="S224" s="8"/>
      <c r="T224" s="116"/>
      <c r="U224" s="3"/>
      <c r="V224" s="3">
        <v>2074074</v>
      </c>
      <c r="W224" s="3">
        <v>-2074074</v>
      </c>
      <c r="X224" s="116"/>
      <c r="Y224" s="3"/>
      <c r="Z224" s="3"/>
    </row>
    <row r="225" spans="1:26">
      <c r="D225" t="s">
        <v>30</v>
      </c>
      <c r="F225" s="115"/>
      <c r="G225" s="3"/>
      <c r="H225" s="3">
        <v>0</v>
      </c>
      <c r="I225" s="3">
        <v>0</v>
      </c>
      <c r="J225" s="8"/>
      <c r="K225" s="116"/>
      <c r="L225" s="3"/>
      <c r="M225" s="3">
        <v>583333</v>
      </c>
      <c r="N225" s="3">
        <v>-583333</v>
      </c>
      <c r="O225" s="116"/>
      <c r="P225" s="3"/>
      <c r="Q225" s="3"/>
      <c r="R225" s="3"/>
      <c r="S225" s="8"/>
      <c r="T225" s="116"/>
      <c r="U225" s="3"/>
      <c r="V225" s="3">
        <v>583333</v>
      </c>
      <c r="W225" s="3">
        <v>-583333</v>
      </c>
      <c r="X225" s="116"/>
      <c r="Y225" s="3"/>
      <c r="Z225" s="3"/>
    </row>
    <row r="226" spans="1:26">
      <c r="E226" t="s">
        <v>16</v>
      </c>
      <c r="F226" s="115"/>
      <c r="G226" s="3"/>
      <c r="H226" s="3">
        <v>0</v>
      </c>
      <c r="I226" s="3">
        <v>0</v>
      </c>
      <c r="J226" s="8"/>
      <c r="K226" s="116"/>
      <c r="L226" s="3"/>
      <c r="M226" s="3">
        <v>583333</v>
      </c>
      <c r="N226" s="3">
        <v>-583333</v>
      </c>
      <c r="O226" s="116"/>
      <c r="P226" s="3"/>
      <c r="Q226" s="3"/>
      <c r="R226" s="3"/>
      <c r="S226" s="8"/>
      <c r="T226" s="116"/>
      <c r="U226" s="3"/>
      <c r="V226" s="3">
        <v>583333</v>
      </c>
      <c r="W226" s="3">
        <v>-583333</v>
      </c>
      <c r="X226" s="116"/>
      <c r="Y226" s="3"/>
      <c r="Z226" s="3"/>
    </row>
    <row r="227" spans="1:26">
      <c r="D227" t="s">
        <v>31</v>
      </c>
      <c r="F227" s="115"/>
      <c r="G227" s="3">
        <v>0</v>
      </c>
      <c r="H227" s="3">
        <v>0</v>
      </c>
      <c r="I227" s="3">
        <v>0</v>
      </c>
      <c r="J227" s="8"/>
      <c r="K227" s="116"/>
      <c r="L227" s="3">
        <v>0</v>
      </c>
      <c r="M227" s="3">
        <v>0</v>
      </c>
      <c r="N227" s="3">
        <v>0</v>
      </c>
      <c r="O227" s="116"/>
      <c r="P227" s="3"/>
      <c r="Q227" s="3"/>
      <c r="R227" s="3"/>
      <c r="S227" s="8"/>
      <c r="T227" s="116"/>
      <c r="U227" s="3">
        <v>-1150147964</v>
      </c>
      <c r="V227" s="3">
        <v>-1457994555</v>
      </c>
      <c r="W227" s="3">
        <v>307846591</v>
      </c>
      <c r="X227" s="116"/>
      <c r="Y227" s="3"/>
      <c r="Z227" s="3"/>
    </row>
    <row r="228" spans="1:26">
      <c r="E228" t="s">
        <v>263</v>
      </c>
      <c r="F228" s="115"/>
      <c r="G228" s="3">
        <v>0</v>
      </c>
      <c r="H228" s="3">
        <v>0</v>
      </c>
      <c r="I228" s="3">
        <v>0</v>
      </c>
      <c r="J228" s="8"/>
      <c r="K228" s="116"/>
      <c r="L228" s="3">
        <v>0</v>
      </c>
      <c r="M228" s="3">
        <v>0</v>
      </c>
      <c r="N228" s="3">
        <v>0</v>
      </c>
      <c r="O228" s="116"/>
      <c r="P228" s="3"/>
      <c r="Q228" s="3"/>
      <c r="R228" s="3"/>
      <c r="S228" s="8"/>
      <c r="T228" s="116"/>
      <c r="U228" s="3">
        <v>-1113447612</v>
      </c>
      <c r="V228" s="3">
        <v>-1113447612</v>
      </c>
      <c r="W228" s="3">
        <v>0</v>
      </c>
      <c r="X228" s="116"/>
      <c r="Y228" s="3"/>
      <c r="Z228" s="3"/>
    </row>
    <row r="229" spans="1:26">
      <c r="E229" t="s">
        <v>265</v>
      </c>
      <c r="F229" s="115"/>
      <c r="G229" s="3"/>
      <c r="H229" s="3">
        <v>0</v>
      </c>
      <c r="I229" s="3">
        <v>0</v>
      </c>
      <c r="J229" s="8"/>
      <c r="K229" s="116"/>
      <c r="L229" s="3"/>
      <c r="M229" s="3">
        <v>0</v>
      </c>
      <c r="N229" s="3">
        <v>0</v>
      </c>
      <c r="O229" s="116"/>
      <c r="P229" s="3"/>
      <c r="Q229" s="3"/>
      <c r="R229" s="3"/>
      <c r="S229" s="8"/>
      <c r="T229" s="116"/>
      <c r="U229" s="3"/>
      <c r="V229" s="3">
        <v>-305772520</v>
      </c>
      <c r="W229" s="3">
        <v>305772520</v>
      </c>
      <c r="X229" s="116"/>
      <c r="Y229" s="3"/>
      <c r="Z229" s="3"/>
    </row>
    <row r="230" spans="1:26">
      <c r="E230" t="s">
        <v>264</v>
      </c>
      <c r="F230" s="115"/>
      <c r="G230" s="3">
        <v>0</v>
      </c>
      <c r="H230" s="3">
        <v>0</v>
      </c>
      <c r="I230" s="3">
        <v>0</v>
      </c>
      <c r="J230" s="8"/>
      <c r="K230" s="116"/>
      <c r="L230" s="3">
        <v>0</v>
      </c>
      <c r="M230" s="3">
        <v>0</v>
      </c>
      <c r="N230" s="3">
        <v>0</v>
      </c>
      <c r="O230" s="116"/>
      <c r="P230" s="3"/>
      <c r="Q230" s="3"/>
      <c r="R230" s="3"/>
      <c r="S230" s="8"/>
      <c r="T230" s="116"/>
      <c r="U230" s="3">
        <v>-36700352</v>
      </c>
      <c r="V230" s="3">
        <v>-36700352</v>
      </c>
      <c r="W230" s="3">
        <v>0</v>
      </c>
      <c r="X230" s="116"/>
      <c r="Y230" s="3"/>
      <c r="Z230" s="3"/>
    </row>
    <row r="231" spans="1:26">
      <c r="E231" t="s">
        <v>16</v>
      </c>
      <c r="F231" s="115"/>
      <c r="G231" s="3"/>
      <c r="H231" s="3">
        <v>0</v>
      </c>
      <c r="I231" s="3">
        <v>0</v>
      </c>
      <c r="J231" s="8"/>
      <c r="K231" s="116"/>
      <c r="L231" s="3"/>
      <c r="M231" s="3">
        <v>0</v>
      </c>
      <c r="N231" s="3">
        <v>0</v>
      </c>
      <c r="O231" s="116"/>
      <c r="P231" s="3"/>
      <c r="Q231" s="3"/>
      <c r="R231" s="3"/>
      <c r="S231" s="8"/>
      <c r="T231" s="116"/>
      <c r="U231" s="3"/>
      <c r="V231" s="3">
        <v>-2074079</v>
      </c>
      <c r="W231" s="3">
        <v>2074079</v>
      </c>
      <c r="X231" s="116"/>
      <c r="Y231" s="3"/>
      <c r="Z231" s="3"/>
    </row>
    <row r="232" spans="1:26">
      <c r="E232" t="s">
        <v>270</v>
      </c>
      <c r="F232" s="115"/>
      <c r="G232" s="3"/>
      <c r="H232" s="3">
        <v>0</v>
      </c>
      <c r="I232" s="3">
        <v>0</v>
      </c>
      <c r="J232" s="8"/>
      <c r="K232" s="116"/>
      <c r="L232" s="3"/>
      <c r="M232" s="3">
        <v>0</v>
      </c>
      <c r="N232" s="3">
        <v>0</v>
      </c>
      <c r="O232" s="116"/>
      <c r="P232" s="3"/>
      <c r="Q232" s="3"/>
      <c r="R232" s="3"/>
      <c r="S232" s="8"/>
      <c r="T232" s="116"/>
      <c r="U232" s="3"/>
      <c r="V232" s="3">
        <v>8</v>
      </c>
      <c r="W232" s="3">
        <v>-8</v>
      </c>
      <c r="X232" s="116"/>
      <c r="Y232" s="3"/>
      <c r="Z232" s="3"/>
    </row>
    <row r="233" spans="1:26">
      <c r="D233" t="s">
        <v>74</v>
      </c>
      <c r="F233" s="115"/>
      <c r="G233" s="3"/>
      <c r="H233" s="3">
        <v>0</v>
      </c>
      <c r="I233" s="3">
        <v>0</v>
      </c>
      <c r="J233" s="8"/>
      <c r="K233" s="116"/>
      <c r="L233" s="3"/>
      <c r="M233" s="3">
        <v>190015000</v>
      </c>
      <c r="N233" s="3">
        <v>-190015000</v>
      </c>
      <c r="O233" s="116"/>
      <c r="P233" s="3"/>
      <c r="Q233" s="3"/>
      <c r="R233" s="3"/>
      <c r="S233" s="8"/>
      <c r="T233" s="116"/>
      <c r="U233" s="3"/>
      <c r="V233" s="3">
        <v>190015000</v>
      </c>
      <c r="W233" s="3">
        <v>-190015000</v>
      </c>
      <c r="X233" s="116"/>
      <c r="Y233" s="3"/>
      <c r="Z233" s="3"/>
    </row>
    <row r="234" spans="1:26">
      <c r="E234" t="s">
        <v>260</v>
      </c>
      <c r="F234" s="115"/>
      <c r="G234" s="3"/>
      <c r="H234" s="3">
        <v>0</v>
      </c>
      <c r="I234" s="3">
        <v>0</v>
      </c>
      <c r="J234" s="8"/>
      <c r="K234" s="116"/>
      <c r="L234" s="3"/>
      <c r="M234" s="3">
        <v>190015000</v>
      </c>
      <c r="N234" s="3">
        <v>-190015000</v>
      </c>
      <c r="O234" s="116"/>
      <c r="P234" s="3"/>
      <c r="Q234" s="3"/>
      <c r="R234" s="3"/>
      <c r="S234" s="8"/>
      <c r="T234" s="116"/>
      <c r="U234" s="3"/>
      <c r="V234" s="3">
        <v>190015000</v>
      </c>
      <c r="W234" s="3">
        <v>-190015000</v>
      </c>
      <c r="X234" s="116"/>
      <c r="Y234" s="3"/>
      <c r="Z234" s="3"/>
    </row>
    <row r="235" spans="1:26">
      <c r="A235" t="s">
        <v>5</v>
      </c>
      <c r="F235" s="115"/>
      <c r="G235" s="3">
        <v>6471269.7675908133</v>
      </c>
      <c r="H235" s="3">
        <v>6445446</v>
      </c>
      <c r="I235" s="3">
        <v>25823.767590813339</v>
      </c>
      <c r="J235" s="8">
        <v>4.0065136828100548E-3</v>
      </c>
      <c r="K235" s="116"/>
      <c r="L235" s="3">
        <v>172295700451.88562</v>
      </c>
      <c r="M235" s="3">
        <v>168176603943.00006</v>
      </c>
      <c r="N235" s="3">
        <v>4119096508.8855591</v>
      </c>
      <c r="O235" s="116"/>
      <c r="P235" s="3">
        <v>1014.2664083729538</v>
      </c>
      <c r="Q235" s="3">
        <v>995.54172041042125</v>
      </c>
      <c r="R235" s="3">
        <v>18.724687962532585</v>
      </c>
      <c r="S235" s="8">
        <v>1.88085417001039E-2</v>
      </c>
      <c r="T235" s="116"/>
      <c r="U235" s="3">
        <v>12129058353.940531</v>
      </c>
      <c r="V235" s="3">
        <v>2878088827.9999809</v>
      </c>
      <c r="W235" s="3">
        <v>9250969525.9405499</v>
      </c>
      <c r="X235" s="116"/>
      <c r="Y235" s="3">
        <v>17445.206271643052</v>
      </c>
      <c r="Z235" s="3">
        <v>17768.350927926476</v>
      </c>
    </row>
  </sheetData>
  <conditionalFormatting pivot="1" sqref="I4:I235">
    <cfRule type="dataBar" priority="1">
      <dataBar>
        <cfvo type="min"/>
        <cfvo type="max"/>
        <color rgb="FF63C384"/>
      </dataBar>
      <extLst>
        <ext xmlns:x14="http://schemas.microsoft.com/office/spreadsheetml/2009/9/main" uri="{B025F937-C7B1-47D3-B67F-A62EFF666E3E}">
          <x14:id>{2566CA7B-2A16-40FB-8855-D0CD5D6E5F0C}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566CA7B-2A16-40FB-8855-D0CD5D6E5F0C}">
            <x14:dataBar minLength="0" maxLength="100" border="1" negativeBarBorderColorSameAsPositive="0">
              <x14:cfvo type="autoMin"/>
              <x14:cfvo type="autoMax"/>
              <x14:borderColor rgb="FF63C384"/>
              <x14:negativeFillColor rgb="FFFF0000"/>
              <x14:negativeBorderColor rgb="FFFF0000"/>
              <x14:axisColor rgb="FF000000"/>
            </x14:dataBar>
          </x14:cfRule>
          <xm:sqref>I4:I235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6A8F-C467-4B25-AE12-2CAB4B2C8371}">
  <sheetPr codeName="Sheet7">
    <tabColor rgb="FF0000FF"/>
  </sheetPr>
  <dimension ref="A1"/>
  <sheetViews>
    <sheetView showGridLines="0" workbookViewId="0">
      <selection activeCell="R45" sqref="R45"/>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45E8E-0DA8-4A42-A4C6-0E4F0D2390E8}">
  <sheetPr codeName="Sheet8"/>
  <dimension ref="A1:AN23"/>
  <sheetViews>
    <sheetView showGridLines="0" topLeftCell="B1" zoomScaleNormal="100" workbookViewId="0">
      <pane xSplit="6" ySplit="7" topLeftCell="H8" activePane="bottomRight" state="frozen"/>
      <selection pane="topRight" activeCell="H1" sqref="H1"/>
      <selection pane="bottomLeft" activeCell="B8" sqref="B8"/>
      <selection pane="bottomRight" activeCell="J8" sqref="J8"/>
    </sheetView>
  </sheetViews>
  <sheetFormatPr defaultRowHeight="15"/>
  <cols>
    <col min="1" max="1" width="0" hidden="1" customWidth="1"/>
    <col min="2" max="2" width="13.140625" bestFit="1" customWidth="1"/>
    <col min="3" max="3" width="1.42578125" bestFit="1" customWidth="1"/>
    <col min="4" max="5" width="14.85546875" bestFit="1" customWidth="1"/>
    <col min="6" max="6" width="22.140625" customWidth="1"/>
    <col min="7" max="7" width="2.42578125" bestFit="1" customWidth="1"/>
    <col min="8" max="12" width="15.42578125" customWidth="1"/>
    <col min="13" max="13" width="2.42578125" bestFit="1" customWidth="1"/>
    <col min="14" max="15" width="13.28515625" bestFit="1" customWidth="1"/>
    <col min="16" max="16" width="13.7109375" customWidth="1"/>
    <col min="17" max="17" width="11.42578125" customWidth="1"/>
    <col min="18" max="18" width="2.42578125" bestFit="1" customWidth="1"/>
    <col min="19" max="19" width="12.42578125" bestFit="1" customWidth="1"/>
    <col min="20" max="20" width="15" customWidth="1"/>
    <col min="22" max="22" width="15.28515625" customWidth="1"/>
    <col min="23" max="23" width="2.42578125" bestFit="1" customWidth="1"/>
    <col min="24" max="24" width="17.7109375" customWidth="1"/>
    <col min="25" max="25" width="15.42578125" customWidth="1"/>
    <col min="26" max="26" width="2.42578125" bestFit="1" customWidth="1"/>
    <col min="27" max="28" width="11.5703125" customWidth="1"/>
    <col min="29" max="29" width="2.42578125" bestFit="1" customWidth="1"/>
    <col min="30" max="30" width="17.85546875" bestFit="1" customWidth="1"/>
    <col min="31" max="31" width="18.85546875" bestFit="1" customWidth="1"/>
    <col min="32" max="32" width="2.42578125" bestFit="1" customWidth="1"/>
    <col min="33" max="33" width="18.5703125" bestFit="1" customWidth="1"/>
    <col min="34" max="34" width="15.42578125" bestFit="1" customWidth="1"/>
    <col min="35" max="35" width="2.42578125" bestFit="1" customWidth="1"/>
    <col min="36" max="37" width="12.7109375" bestFit="1" customWidth="1"/>
    <col min="38" max="38" width="2.28515625" bestFit="1" customWidth="1"/>
    <col min="39" max="39" width="34.140625" bestFit="1" customWidth="1"/>
    <col min="40" max="40" width="31" bestFit="1" customWidth="1"/>
  </cols>
  <sheetData>
    <row r="1" spans="1:40">
      <c r="A1" s="1" t="s">
        <v>20</v>
      </c>
      <c r="B1" t="s" vm="10">
        <v>366</v>
      </c>
      <c r="AD1" s="21"/>
      <c r="AE1" s="21"/>
    </row>
    <row r="2" spans="1:40">
      <c r="A2" s="1" t="s">
        <v>20</v>
      </c>
      <c r="B2" t="s" vm="11">
        <v>366</v>
      </c>
      <c r="Q2" s="33">
        <f>1+Q3</f>
        <v>1.2898752309797399</v>
      </c>
      <c r="AE2" s="34"/>
    </row>
    <row r="3" spans="1:40">
      <c r="N3" s="34">
        <f>SUM(N8:N12)</f>
        <v>5653821.7675908124</v>
      </c>
      <c r="O3" s="34">
        <f>SUM(O8:O12)</f>
        <v>4383231.5186767215</v>
      </c>
      <c r="P3" s="34">
        <f>N3-O3</f>
        <v>1270590.2489140909</v>
      </c>
      <c r="Q3" s="33">
        <f>IFERROR(P3/O3,0)</f>
        <v>0.28987523097973994</v>
      </c>
    </row>
    <row r="4" spans="1:40" ht="17.25">
      <c r="B4" s="109" t="s">
        <v>76</v>
      </c>
      <c r="C4" s="35"/>
      <c r="D4" s="37" t="s">
        <v>77</v>
      </c>
      <c r="E4" s="37"/>
      <c r="F4" s="37"/>
      <c r="G4" s="35"/>
      <c r="H4" s="37" t="s">
        <v>78</v>
      </c>
      <c r="I4" s="37"/>
      <c r="J4" s="37"/>
      <c r="K4" s="37"/>
      <c r="L4" s="37"/>
      <c r="M4" s="35"/>
      <c r="N4" s="37" t="s">
        <v>79</v>
      </c>
      <c r="O4" s="37"/>
      <c r="P4" s="37"/>
      <c r="Q4" s="37"/>
      <c r="S4" s="37" t="s">
        <v>271</v>
      </c>
      <c r="T4" s="37"/>
      <c r="U4" s="37"/>
      <c r="V4" s="37"/>
      <c r="X4" s="37" t="s">
        <v>272</v>
      </c>
      <c r="Y4" s="37"/>
      <c r="AA4" s="37" t="s">
        <v>273</v>
      </c>
      <c r="AB4" s="37"/>
      <c r="AD4" s="37" t="s">
        <v>274</v>
      </c>
      <c r="AE4" s="37"/>
      <c r="AG4" s="37" t="s">
        <v>275</v>
      </c>
      <c r="AH4" s="37"/>
      <c r="AJ4" s="37" t="s">
        <v>276</v>
      </c>
      <c r="AK4" s="37"/>
      <c r="AM4" s="37" t="s">
        <v>277</v>
      </c>
      <c r="AN4" s="37"/>
    </row>
    <row r="5" spans="1:40" ht="15.75">
      <c r="B5" s="109"/>
      <c r="C5" s="36"/>
      <c r="D5" s="38" t="s">
        <v>278</v>
      </c>
      <c r="E5" s="38" t="s">
        <v>279</v>
      </c>
      <c r="F5" s="39" t="s">
        <v>83</v>
      </c>
      <c r="G5" s="36"/>
      <c r="H5" s="38" t="s">
        <v>84</v>
      </c>
      <c r="I5" s="38" t="s">
        <v>85</v>
      </c>
      <c r="J5" s="38" t="s">
        <v>86</v>
      </c>
      <c r="K5" s="38" t="s">
        <v>87</v>
      </c>
      <c r="L5" s="38" t="s">
        <v>31</v>
      </c>
      <c r="M5" s="36"/>
      <c r="N5" s="38" t="s">
        <v>278</v>
      </c>
      <c r="O5" s="38" t="s">
        <v>279</v>
      </c>
      <c r="P5" s="39" t="s">
        <v>83</v>
      </c>
      <c r="Q5" s="39" t="s">
        <v>88</v>
      </c>
      <c r="S5" s="38" t="s">
        <v>278</v>
      </c>
      <c r="T5" s="38" t="s">
        <v>279</v>
      </c>
      <c r="U5" s="39" t="s">
        <v>83</v>
      </c>
      <c r="V5" s="39" t="s">
        <v>88</v>
      </c>
      <c r="X5" s="38" t="s">
        <v>278</v>
      </c>
      <c r="Y5" s="38" t="s">
        <v>279</v>
      </c>
      <c r="AA5" s="38" t="s">
        <v>278</v>
      </c>
      <c r="AB5" s="38" t="s">
        <v>279</v>
      </c>
      <c r="AD5" s="38" t="s">
        <v>278</v>
      </c>
      <c r="AE5" s="38" t="s">
        <v>279</v>
      </c>
      <c r="AG5" s="38" t="s">
        <v>278</v>
      </c>
      <c r="AH5" s="38" t="s">
        <v>279</v>
      </c>
      <c r="AJ5" s="38" t="s">
        <v>278</v>
      </c>
      <c r="AK5" s="38" t="s">
        <v>279</v>
      </c>
      <c r="AM5" s="38" t="s">
        <v>278</v>
      </c>
      <c r="AN5" s="38" t="s">
        <v>279</v>
      </c>
    </row>
    <row r="6" spans="1:40" ht="6.75" customHeight="1"/>
    <row r="7" spans="1:40" hidden="1">
      <c r="B7" s="1" t="s">
        <v>2</v>
      </c>
      <c r="C7" s="24" t="s">
        <v>89</v>
      </c>
      <c r="D7" t="s">
        <v>90</v>
      </c>
      <c r="E7" t="s">
        <v>280</v>
      </c>
      <c r="F7" t="s">
        <v>281</v>
      </c>
      <c r="G7" s="24" t="s">
        <v>93</v>
      </c>
      <c r="H7" t="s">
        <v>282</v>
      </c>
      <c r="I7" t="s">
        <v>283</v>
      </c>
      <c r="J7" t="s">
        <v>284</v>
      </c>
      <c r="K7" t="s">
        <v>285</v>
      </c>
      <c r="L7" t="s">
        <v>286</v>
      </c>
      <c r="M7" s="24" t="s">
        <v>99</v>
      </c>
      <c r="N7" t="s">
        <v>100</v>
      </c>
      <c r="O7" t="s">
        <v>287</v>
      </c>
      <c r="P7" t="s">
        <v>288</v>
      </c>
      <c r="Q7" t="s">
        <v>289</v>
      </c>
      <c r="R7" s="24" t="s">
        <v>104</v>
      </c>
      <c r="S7" t="s">
        <v>105</v>
      </c>
      <c r="T7" t="s">
        <v>290</v>
      </c>
      <c r="U7" t="s">
        <v>291</v>
      </c>
      <c r="V7" t="s">
        <v>292</v>
      </c>
      <c r="W7" t="s">
        <v>168</v>
      </c>
      <c r="X7" t="s">
        <v>293</v>
      </c>
      <c r="Y7" t="s">
        <v>294</v>
      </c>
      <c r="Z7" t="s">
        <v>174</v>
      </c>
      <c r="AA7" t="s">
        <v>295</v>
      </c>
      <c r="AB7" t="s">
        <v>296</v>
      </c>
      <c r="AC7" t="s">
        <v>161</v>
      </c>
      <c r="AD7" t="s">
        <v>297</v>
      </c>
      <c r="AE7" t="s">
        <v>298</v>
      </c>
      <c r="AF7" t="s">
        <v>162</v>
      </c>
      <c r="AG7" t="s">
        <v>299</v>
      </c>
      <c r="AH7" t="s">
        <v>300</v>
      </c>
      <c r="AI7" s="24" t="s">
        <v>165</v>
      </c>
      <c r="AJ7" t="s">
        <v>301</v>
      </c>
      <c r="AK7" t="s">
        <v>302</v>
      </c>
      <c r="AL7" t="s">
        <v>171</v>
      </c>
      <c r="AM7" t="s">
        <v>303</v>
      </c>
      <c r="AN7" t="s">
        <v>304</v>
      </c>
    </row>
    <row r="8" spans="1:40">
      <c r="B8" s="2" t="s">
        <v>109</v>
      </c>
      <c r="C8" s="116"/>
      <c r="D8" s="3">
        <v>138121200517.94318</v>
      </c>
      <c r="E8" s="3">
        <v>111745429535.67241</v>
      </c>
      <c r="F8" s="3">
        <v>26375770982.270767</v>
      </c>
      <c r="G8" s="116"/>
      <c r="H8" s="3">
        <v>27624882986.360416</v>
      </c>
      <c r="I8" s="3">
        <v>-18963787.455667645</v>
      </c>
      <c r="J8" s="3">
        <v>84119628.210826337</v>
      </c>
      <c r="K8" s="3">
        <v>-1314267844.8447967</v>
      </c>
      <c r="L8" s="3">
        <v>-1.1205673217773438E-5</v>
      </c>
      <c r="M8" s="116"/>
      <c r="N8" s="34">
        <v>4705896.7675908124</v>
      </c>
      <c r="O8" s="34">
        <v>3773644.5353433876</v>
      </c>
      <c r="P8" s="34">
        <v>932252.23224742478</v>
      </c>
      <c r="Q8" s="33">
        <v>0.24704293780616868</v>
      </c>
      <c r="R8" s="116"/>
      <c r="S8" s="3">
        <v>1118.1111798949971</v>
      </c>
      <c r="T8" s="3">
        <v>1117.4366377727126</v>
      </c>
      <c r="U8" s="3">
        <v>0.67454212228449251</v>
      </c>
      <c r="V8" s="33">
        <v>6.0365133868260981E-4</v>
      </c>
      <c r="W8" s="114"/>
      <c r="X8" s="3">
        <v>5261715.7872750163</v>
      </c>
      <c r="Y8" s="3">
        <v>4216808.6617234861</v>
      </c>
      <c r="Z8" s="114"/>
      <c r="AA8" s="3">
        <v>26250.220669838687</v>
      </c>
      <c r="AB8" s="3">
        <v>26500.000000000007</v>
      </c>
      <c r="AC8" s="114"/>
      <c r="AD8" s="3">
        <v>141874365322.0513</v>
      </c>
      <c r="AE8" s="3">
        <v>114633075056.00179</v>
      </c>
      <c r="AF8" s="114"/>
      <c r="AG8" s="3">
        <v>0</v>
      </c>
      <c r="AH8" s="3">
        <v>447691465.32937467</v>
      </c>
      <c r="AI8" s="116"/>
      <c r="AJ8" s="3">
        <v>1982437565.625</v>
      </c>
      <c r="AK8" s="3">
        <v>548696280</v>
      </c>
      <c r="AL8" s="114"/>
      <c r="AM8" s="3">
        <v>1770727238.4831238</v>
      </c>
      <c r="AN8" s="3">
        <v>1891257775.0000014</v>
      </c>
    </row>
    <row r="9" spans="1:40">
      <c r="B9" s="2" t="s">
        <v>110</v>
      </c>
      <c r="C9" s="116"/>
      <c r="D9" s="3">
        <v>17533596947.042786</v>
      </c>
      <c r="E9" s="3">
        <v>14056872000</v>
      </c>
      <c r="F9" s="3">
        <v>3476724947.0427856</v>
      </c>
      <c r="G9" s="116"/>
      <c r="H9" s="3">
        <v>3475036480.3983583</v>
      </c>
      <c r="I9" s="3">
        <v>-789715552.13748884</v>
      </c>
      <c r="J9" s="3">
        <v>958260236.70363188</v>
      </c>
      <c r="K9" s="3">
        <v>-166856217.92171559</v>
      </c>
      <c r="L9" s="3">
        <v>-1.4901161193847656E-7</v>
      </c>
      <c r="M9" s="116"/>
      <c r="N9" s="34">
        <v>547875</v>
      </c>
      <c r="O9" s="34">
        <v>460000</v>
      </c>
      <c r="P9" s="34">
        <v>87875</v>
      </c>
      <c r="Q9" s="33">
        <v>0.19103260869565217</v>
      </c>
      <c r="R9" s="116"/>
      <c r="S9" s="3">
        <v>1219.1496762337849</v>
      </c>
      <c r="T9" s="3">
        <v>1153.1478260869565</v>
      </c>
      <c r="U9" s="3">
        <v>66.001850146828474</v>
      </c>
      <c r="V9" s="33">
        <v>5.7236243830763998E-2</v>
      </c>
      <c r="W9" s="114"/>
      <c r="X9" s="3">
        <v>667941.62886658497</v>
      </c>
      <c r="Y9" s="3">
        <v>530448</v>
      </c>
      <c r="Z9" s="114"/>
      <c r="AA9" s="3">
        <v>26250.193414048994</v>
      </c>
      <c r="AB9" s="3">
        <v>26500</v>
      </c>
      <c r="AC9" s="114"/>
      <c r="AD9" s="3">
        <v>17583186566.870369</v>
      </c>
      <c r="AE9" s="3">
        <v>14408095546.666666</v>
      </c>
      <c r="AF9" s="114"/>
      <c r="AG9" s="3">
        <v>0</v>
      </c>
      <c r="AH9" s="3">
        <v>0</v>
      </c>
      <c r="AI9" s="116"/>
      <c r="AJ9" s="3">
        <v>0</v>
      </c>
      <c r="AK9" s="3">
        <v>0</v>
      </c>
      <c r="AL9" s="114"/>
      <c r="AM9" s="3">
        <v>49589619.827583313</v>
      </c>
      <c r="AN9" s="3">
        <v>351223546.66666603</v>
      </c>
    </row>
    <row r="10" spans="1:40">
      <c r="B10" s="2" t="s">
        <v>111</v>
      </c>
      <c r="C10" s="116"/>
      <c r="D10" s="3">
        <v>3447797425.2167912</v>
      </c>
      <c r="E10" s="3"/>
      <c r="F10" s="3">
        <v>3447797425.2167912</v>
      </c>
      <c r="G10" s="116"/>
      <c r="H10" s="3"/>
      <c r="I10" s="3"/>
      <c r="J10" s="3"/>
      <c r="K10" s="3"/>
      <c r="L10" s="3">
        <v>3447797425.2167912</v>
      </c>
      <c r="M10" s="116"/>
      <c r="N10" s="34">
        <v>187000</v>
      </c>
      <c r="O10" s="34"/>
      <c r="P10" s="34">
        <v>187000</v>
      </c>
      <c r="Q10" s="33"/>
      <c r="R10" s="116"/>
      <c r="S10" s="3">
        <v>702.37207216812965</v>
      </c>
      <c r="T10" s="3"/>
      <c r="U10" s="3">
        <v>702.37207216812965</v>
      </c>
      <c r="V10" s="33"/>
      <c r="W10" s="114"/>
      <c r="X10" s="3">
        <v>131343.57749544026</v>
      </c>
      <c r="Y10" s="3"/>
      <c r="Z10" s="114"/>
      <c r="AA10" s="3">
        <v>26250.217109675465</v>
      </c>
      <c r="AB10" s="3"/>
      <c r="AC10" s="114"/>
      <c r="AD10" s="3">
        <v>3539404070.6944447</v>
      </c>
      <c r="AE10" s="3"/>
      <c r="AF10" s="114"/>
      <c r="AG10" s="3">
        <v>0</v>
      </c>
      <c r="AH10" s="3"/>
      <c r="AI10" s="116"/>
      <c r="AJ10" s="3">
        <v>69300000</v>
      </c>
      <c r="AK10" s="3"/>
      <c r="AL10" s="114"/>
      <c r="AM10" s="3">
        <v>22306645.477653503</v>
      </c>
      <c r="AN10" s="3"/>
    </row>
    <row r="11" spans="1:40">
      <c r="B11" s="2" t="s">
        <v>112</v>
      </c>
      <c r="C11" s="116"/>
      <c r="D11" s="3">
        <v>1311953235</v>
      </c>
      <c r="E11" s="3">
        <v>1168650000</v>
      </c>
      <c r="F11" s="3">
        <v>143303235</v>
      </c>
      <c r="G11" s="116"/>
      <c r="H11" s="3">
        <v>288905055.32223278</v>
      </c>
      <c r="I11" s="3">
        <v>-388147555.32223278</v>
      </c>
      <c r="J11" s="3">
        <v>255035149.32743031</v>
      </c>
      <c r="K11" s="3">
        <v>-12489414.327430381</v>
      </c>
      <c r="L11" s="3">
        <v>7.2643160820007324E-8</v>
      </c>
      <c r="M11" s="116"/>
      <c r="N11" s="34">
        <v>57650</v>
      </c>
      <c r="O11" s="34">
        <v>63000</v>
      </c>
      <c r="P11" s="34">
        <v>-5350</v>
      </c>
      <c r="Q11" s="33">
        <v>-8.4920634920634924E-2</v>
      </c>
      <c r="R11" s="116"/>
      <c r="S11" s="3">
        <v>866.93786468600717</v>
      </c>
      <c r="T11" s="3">
        <v>700</v>
      </c>
      <c r="U11" s="3">
        <v>166.93786468600717</v>
      </c>
      <c r="V11" s="33">
        <v>0.23848266383715311</v>
      </c>
      <c r="W11" s="114"/>
      <c r="X11" s="3">
        <v>49978.967899148316</v>
      </c>
      <c r="Y11" s="3">
        <v>44100</v>
      </c>
      <c r="Z11" s="114"/>
      <c r="AA11" s="3">
        <v>26250.106597786642</v>
      </c>
      <c r="AB11" s="3">
        <v>26500</v>
      </c>
      <c r="AC11" s="114"/>
      <c r="AD11" s="3">
        <v>1332428235</v>
      </c>
      <c r="AE11" s="3">
        <v>1181900000</v>
      </c>
      <c r="AF11" s="114"/>
      <c r="AG11" s="3">
        <v>0</v>
      </c>
      <c r="AH11" s="3">
        <v>0</v>
      </c>
      <c r="AI11" s="116"/>
      <c r="AJ11" s="3">
        <v>0</v>
      </c>
      <c r="AK11" s="3">
        <v>0</v>
      </c>
      <c r="AL11" s="114"/>
      <c r="AM11" s="3">
        <v>20475000</v>
      </c>
      <c r="AN11" s="3">
        <v>13250000</v>
      </c>
    </row>
    <row r="12" spans="1:40">
      <c r="B12" s="2" t="s">
        <v>113</v>
      </c>
      <c r="C12" s="116"/>
      <c r="D12" s="3">
        <v>2906105755.8603396</v>
      </c>
      <c r="E12" s="3">
        <v>1402684390.8619046</v>
      </c>
      <c r="F12" s="3">
        <v>1503421364.998435</v>
      </c>
      <c r="G12" s="116"/>
      <c r="H12" s="3">
        <v>346761315.65617663</v>
      </c>
      <c r="I12" s="3">
        <v>767989893.48191881</v>
      </c>
      <c r="J12" s="3">
        <v>416323088.87246329</v>
      </c>
      <c r="K12" s="3">
        <v>-27652933.012123901</v>
      </c>
      <c r="L12" s="3">
        <v>2.5704503059387207E-7</v>
      </c>
      <c r="M12" s="116"/>
      <c r="N12" s="34">
        <v>155400</v>
      </c>
      <c r="O12" s="34">
        <v>86586.983333333323</v>
      </c>
      <c r="P12" s="34">
        <v>68813.016666666677</v>
      </c>
      <c r="Q12" s="33">
        <v>0.79472703653108778</v>
      </c>
      <c r="R12" s="116"/>
      <c r="S12" s="3">
        <v>712.40588836416396</v>
      </c>
      <c r="T12" s="3">
        <v>611.30997304582218</v>
      </c>
      <c r="U12" s="3">
        <v>101.09591531834178</v>
      </c>
      <c r="V12" s="33">
        <v>0.16537586457920245</v>
      </c>
      <c r="W12" s="114"/>
      <c r="X12" s="3">
        <v>110707.87505179108</v>
      </c>
      <c r="Y12" s="3">
        <v>52931.486447619041</v>
      </c>
      <c r="Z12" s="114"/>
      <c r="AA12" s="3">
        <v>26250.217109675465</v>
      </c>
      <c r="AB12" s="3">
        <v>26500</v>
      </c>
      <c r="AC12" s="114"/>
      <c r="AD12" s="3">
        <v>2952600000</v>
      </c>
      <c r="AE12" s="3">
        <v>1413445915.9333332</v>
      </c>
      <c r="AF12" s="114"/>
      <c r="AG12" s="3">
        <v>0</v>
      </c>
      <c r="AH12" s="3">
        <v>10761525.071428571</v>
      </c>
      <c r="AI12" s="116"/>
      <c r="AJ12" s="3">
        <v>0</v>
      </c>
      <c r="AK12" s="3">
        <v>0</v>
      </c>
      <c r="AL12" s="114"/>
      <c r="AM12" s="3">
        <v>46494244.139660358</v>
      </c>
      <c r="AN12" s="3">
        <v>-3.3527612686157227E-8</v>
      </c>
    </row>
    <row r="13" spans="1:40">
      <c r="B13" s="2" t="s">
        <v>114</v>
      </c>
      <c r="C13" s="116"/>
      <c r="D13" s="3">
        <v>2222297000</v>
      </c>
      <c r="E13" s="3"/>
      <c r="F13" s="3">
        <v>2222297000</v>
      </c>
      <c r="G13" s="116"/>
      <c r="H13" s="3"/>
      <c r="I13" s="3"/>
      <c r="J13" s="3"/>
      <c r="K13" s="3"/>
      <c r="L13" s="3">
        <v>2222297000</v>
      </c>
      <c r="M13" s="116"/>
      <c r="N13" s="34">
        <v>129580</v>
      </c>
      <c r="O13" s="34"/>
      <c r="P13" s="34">
        <v>129580</v>
      </c>
      <c r="Q13" s="33"/>
      <c r="R13" s="116"/>
      <c r="S13" s="3">
        <v>653.32792975943607</v>
      </c>
      <c r="T13" s="3"/>
      <c r="U13" s="3">
        <v>653.32792975943607</v>
      </c>
      <c r="V13" s="33"/>
      <c r="W13" s="114"/>
      <c r="X13" s="3">
        <v>84658.233138227733</v>
      </c>
      <c r="Y13" s="3"/>
      <c r="Z13" s="114"/>
      <c r="AA13" s="3">
        <v>26250.217109675465</v>
      </c>
      <c r="AB13" s="3"/>
      <c r="AC13" s="114"/>
      <c r="AD13" s="3">
        <v>2397230000</v>
      </c>
      <c r="AE13" s="3"/>
      <c r="AF13" s="114"/>
      <c r="AG13" s="3">
        <v>0</v>
      </c>
      <c r="AH13" s="3"/>
      <c r="AI13" s="116"/>
      <c r="AJ13" s="3">
        <v>174933000</v>
      </c>
      <c r="AK13" s="3"/>
      <c r="AL13" s="114"/>
      <c r="AM13" s="3">
        <v>0</v>
      </c>
      <c r="AN13" s="3"/>
    </row>
    <row r="14" spans="1:40">
      <c r="B14" s="2" t="s">
        <v>115</v>
      </c>
      <c r="C14" s="116"/>
      <c r="D14" s="3">
        <v>6752749570.822526</v>
      </c>
      <c r="E14" s="3">
        <v>145750000</v>
      </c>
      <c r="F14" s="3">
        <v>6606999570.822526</v>
      </c>
      <c r="G14" s="116"/>
      <c r="H14" s="3"/>
      <c r="I14" s="3"/>
      <c r="J14" s="3"/>
      <c r="K14" s="3"/>
      <c r="L14" s="3">
        <v>6606999570.822526</v>
      </c>
      <c r="M14" s="116"/>
      <c r="N14" s="34">
        <v>687868</v>
      </c>
      <c r="O14" s="34">
        <v>11000</v>
      </c>
      <c r="P14" s="34">
        <v>676868</v>
      </c>
      <c r="Q14" s="33">
        <v>61.533454545454546</v>
      </c>
      <c r="R14" s="116"/>
      <c r="S14" s="3">
        <v>373.97505780266931</v>
      </c>
      <c r="T14" s="3">
        <v>500</v>
      </c>
      <c r="U14" s="3">
        <v>-126.02494219733069</v>
      </c>
      <c r="V14" s="33">
        <v>-0.25204988439466136</v>
      </c>
      <c r="W14" s="114"/>
      <c r="X14" s="3">
        <v>257245.47506060655</v>
      </c>
      <c r="Y14" s="3">
        <v>5500</v>
      </c>
      <c r="Z14" s="114"/>
      <c r="AA14" s="3">
        <v>26250.217109675461</v>
      </c>
      <c r="AB14" s="3">
        <v>26500</v>
      </c>
      <c r="AC14" s="114"/>
      <c r="AD14" s="3">
        <v>6758509032.4229488</v>
      </c>
      <c r="AE14" s="3">
        <v>145750000</v>
      </c>
      <c r="AF14" s="114"/>
      <c r="AG14" s="3">
        <v>0</v>
      </c>
      <c r="AH14" s="3">
        <v>0</v>
      </c>
      <c r="AI14" s="116"/>
      <c r="AJ14" s="3">
        <v>0</v>
      </c>
      <c r="AK14" s="3">
        <v>0</v>
      </c>
      <c r="AL14" s="114"/>
      <c r="AM14" s="3">
        <v>5759461.6004228592</v>
      </c>
      <c r="AN14" s="3">
        <v>0</v>
      </c>
    </row>
    <row r="15" spans="1:40">
      <c r="B15" s="2" t="s">
        <v>31</v>
      </c>
      <c r="C15" s="116"/>
      <c r="D15" s="3">
        <v>0</v>
      </c>
      <c r="E15" s="3"/>
      <c r="F15" s="3">
        <v>0</v>
      </c>
      <c r="G15" s="116"/>
      <c r="H15" s="3"/>
      <c r="I15" s="3"/>
      <c r="J15" s="3"/>
      <c r="K15" s="3"/>
      <c r="L15" s="3">
        <v>0</v>
      </c>
      <c r="M15" s="116"/>
      <c r="N15" s="34">
        <v>0</v>
      </c>
      <c r="O15" s="34"/>
      <c r="P15" s="34">
        <v>0</v>
      </c>
      <c r="Q15" s="33"/>
      <c r="R15" s="116"/>
      <c r="S15" s="3"/>
      <c r="T15" s="3"/>
      <c r="U15" s="3"/>
      <c r="V15" s="33"/>
      <c r="W15" s="114"/>
      <c r="X15" s="3">
        <v>0</v>
      </c>
      <c r="Y15" s="3"/>
      <c r="Z15" s="114"/>
      <c r="AA15" s="3"/>
      <c r="AB15" s="3"/>
      <c r="AC15" s="114"/>
      <c r="AD15" s="3">
        <v>0</v>
      </c>
      <c r="AE15" s="3"/>
      <c r="AF15" s="114"/>
      <c r="AG15" s="3">
        <v>0</v>
      </c>
      <c r="AH15" s="3"/>
      <c r="AI15" s="116"/>
      <c r="AJ15" s="3">
        <v>0</v>
      </c>
      <c r="AK15" s="3"/>
      <c r="AL15" s="114"/>
      <c r="AM15" s="3">
        <v>0</v>
      </c>
      <c r="AN15" s="3"/>
    </row>
    <row r="16" spans="1:40">
      <c r="B16" s="2" t="s">
        <v>5</v>
      </c>
      <c r="C16" s="116"/>
      <c r="D16" s="3">
        <v>172295700451.88562</v>
      </c>
      <c r="E16" s="3">
        <v>128519385926.5343</v>
      </c>
      <c r="F16" s="3">
        <v>43776314525.351318</v>
      </c>
      <c r="G16" s="116"/>
      <c r="H16" s="3">
        <v>31735585837.737183</v>
      </c>
      <c r="I16" s="3">
        <v>-428837001.43349814</v>
      </c>
      <c r="J16" s="3">
        <v>1713738103.1143801</v>
      </c>
      <c r="K16" s="3">
        <v>-1521266410.1060665</v>
      </c>
      <c r="L16" s="3">
        <v>12277093996.039307</v>
      </c>
      <c r="M16" s="116"/>
      <c r="N16" s="34">
        <v>6471269.7675908133</v>
      </c>
      <c r="O16" s="34">
        <v>4394231.5186767206</v>
      </c>
      <c r="P16" s="34">
        <v>2077038.2489140928</v>
      </c>
      <c r="Q16" s="33">
        <v>0.47267383160994036</v>
      </c>
      <c r="R16" s="116"/>
      <c r="S16" s="3">
        <v>1014.2664083729538</v>
      </c>
      <c r="T16" s="3">
        <v>1103.6715128818641</v>
      </c>
      <c r="U16" s="3">
        <v>-89.405104508910313</v>
      </c>
      <c r="V16" s="33">
        <v>-8.1006987555073504E-2</v>
      </c>
      <c r="W16" s="114"/>
      <c r="X16" s="3">
        <v>6563591.5447868146</v>
      </c>
      <c r="Y16" s="3">
        <v>4849788.1481711082</v>
      </c>
      <c r="Z16" s="114"/>
      <c r="AA16" s="3">
        <v>26250.216710808712</v>
      </c>
      <c r="AB16" s="3">
        <v>26499.999999999985</v>
      </c>
      <c r="AC16" s="114"/>
      <c r="AD16" s="3">
        <v>176437723227.03906</v>
      </c>
      <c r="AE16" s="3">
        <v>131782266518.60178</v>
      </c>
      <c r="AF16" s="114"/>
      <c r="AG16" s="3">
        <v>0</v>
      </c>
      <c r="AH16" s="3">
        <v>458452990.40080321</v>
      </c>
      <c r="AI16" s="116"/>
      <c r="AJ16" s="3">
        <v>2226670565.625</v>
      </c>
      <c r="AK16" s="3">
        <v>548696280</v>
      </c>
      <c r="AL16" s="114"/>
      <c r="AM16" s="3">
        <v>1915352209.5284729</v>
      </c>
      <c r="AN16" s="3">
        <v>2255731321.6666713</v>
      </c>
    </row>
    <row r="23" spans="17:17">
      <c r="Q23" s="33"/>
    </row>
  </sheetData>
  <mergeCells count="1">
    <mergeCell ref="B4:B5"/>
  </mergeCells>
  <conditionalFormatting pivot="1" sqref="H8:L16 F8:F16">
    <cfRule type="dataBar" priority="1">
      <dataBar>
        <cfvo type="min"/>
        <cfvo type="max"/>
        <color rgb="FF63C384"/>
      </dataBar>
      <extLst>
        <ext xmlns:x14="http://schemas.microsoft.com/office/spreadsheetml/2009/9/main" uri="{B025F937-C7B1-47D3-B67F-A62EFF666E3E}">
          <x14:id>{128210E3-3A8E-4F5A-A0F4-398813F1911C}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28210E3-3A8E-4F5A-A0F4-398813F1911C}">
            <x14:dataBar minLength="0" maxLength="100" border="1" negativeBarBorderColorSameAsPositive="0">
              <x14:cfvo type="autoMin"/>
              <x14:cfvo type="autoMax"/>
              <x14:borderColor rgb="FF63C384"/>
              <x14:negativeFillColor rgb="FFFF0000"/>
              <x14:negativeBorderColor rgb="FFFF0000"/>
              <x14:axisColor rgb="FF000000"/>
            </x14:dataBar>
          </x14:cfRule>
          <xm:sqref>H8:L16 F8:F16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61A0-7BB3-4710-A456-86093B6FB96D}">
  <sheetPr codeName="Sheet9"/>
  <dimension ref="A1:BU28"/>
  <sheetViews>
    <sheetView showGridLines="0" topLeftCell="B1" zoomScaleNormal="100" workbookViewId="0">
      <pane xSplit="6" ySplit="7" topLeftCell="H8" activePane="bottomRight" state="frozen"/>
      <selection pane="topRight" activeCell="H1" sqref="H1"/>
      <selection pane="bottomLeft" activeCell="B11" sqref="B11"/>
      <selection pane="bottomRight" activeCell="J16" sqref="J16"/>
    </sheetView>
  </sheetViews>
  <sheetFormatPr defaultRowHeight="15" outlineLevelCol="1"/>
  <cols>
    <col min="1" max="1" width="12.28515625" hidden="1" customWidth="1"/>
    <col min="2" max="2" width="13.140625" bestFit="1" customWidth="1"/>
    <col min="3" max="3" width="1.42578125" bestFit="1" customWidth="1"/>
    <col min="4" max="5" width="18" bestFit="1" customWidth="1"/>
    <col min="6" max="6" width="22.140625" customWidth="1"/>
    <col min="7" max="7" width="2.42578125" bestFit="1" customWidth="1"/>
    <col min="8" max="8" width="17.7109375" customWidth="1" outlineLevel="1"/>
    <col min="9" max="9" width="16" customWidth="1" outlineLevel="1"/>
    <col min="10" max="10" width="16.85546875" customWidth="1" outlineLevel="1"/>
    <col min="11" max="12" width="17.7109375" customWidth="1" outlineLevel="1"/>
    <col min="13" max="13" width="16" customWidth="1" outlineLevel="1"/>
    <col min="14" max="16" width="15.28515625" customWidth="1" outlineLevel="1"/>
    <col min="17" max="18" width="17.7109375" customWidth="1" outlineLevel="1"/>
    <col min="19" max="19" width="16.85546875" customWidth="1" outlineLevel="1"/>
    <col min="20" max="20" width="23.42578125" customWidth="1" outlineLevel="1"/>
    <col min="21" max="21" width="27.5703125" customWidth="1" outlineLevel="1"/>
    <col min="22" max="22" width="2.42578125" bestFit="1" customWidth="1"/>
    <col min="23" max="23" width="14" customWidth="1"/>
    <col min="24" max="24" width="14.85546875" customWidth="1"/>
    <col min="25" max="25" width="2.42578125" bestFit="1" customWidth="1"/>
    <col min="26" max="26" width="13.7109375" customWidth="1"/>
    <col min="27" max="27" width="14" customWidth="1"/>
    <col min="28" max="28" width="12.28515625" bestFit="1" customWidth="1"/>
    <col min="29" max="29" width="10.7109375" bestFit="1" customWidth="1"/>
    <col min="30" max="30" width="3.5703125" bestFit="1" customWidth="1"/>
    <col min="31" max="31" width="10.85546875" customWidth="1"/>
    <col min="32" max="32" width="16.42578125" customWidth="1"/>
    <col min="35" max="35" width="2.85546875" customWidth="1"/>
    <col min="36" max="36" width="15.140625" customWidth="1"/>
    <col min="37" max="37" width="16.140625" customWidth="1"/>
    <col min="38" max="38" width="2.28515625" customWidth="1"/>
    <col min="39" max="39" width="13.85546875" customWidth="1"/>
    <col min="40" max="40" width="21.42578125" customWidth="1"/>
    <col min="41" max="41" width="2.28515625" customWidth="1"/>
    <col min="42" max="42" width="13.85546875" customWidth="1"/>
    <col min="43" max="43" width="16.140625" customWidth="1"/>
    <col min="44" max="44" width="1.28515625" customWidth="1"/>
    <col min="45" max="45" width="14.140625" customWidth="1"/>
    <col min="46" max="46" width="14" customWidth="1"/>
    <col min="47" max="47" width="2.140625" customWidth="1"/>
    <col min="48" max="48" width="14.140625" customWidth="1"/>
    <col min="49" max="49" width="18.140625" customWidth="1"/>
    <col min="50" max="50" width="1.7109375" customWidth="1"/>
    <col min="51" max="51" width="13.5703125" customWidth="1"/>
    <col min="52" max="52" width="12.85546875" customWidth="1"/>
    <col min="53" max="53" width="3.42578125" customWidth="1"/>
    <col min="54" max="54" width="13" customWidth="1"/>
    <col min="55" max="55" width="15.140625" customWidth="1"/>
    <col min="56" max="56" width="4.140625" customWidth="1"/>
    <col min="57" max="57" width="12.85546875" customWidth="1"/>
    <col min="58" max="58" width="16" customWidth="1"/>
    <col min="59" max="59" width="2.28515625" customWidth="1"/>
    <col min="60" max="60" width="15.5703125" customWidth="1"/>
    <col min="61" max="61" width="13.85546875" customWidth="1"/>
    <col min="62" max="62" width="3.5703125" bestFit="1" customWidth="1"/>
    <col min="63" max="63" width="13" customWidth="1"/>
    <col min="64" max="64" width="15.42578125" customWidth="1"/>
    <col min="65" max="65" width="3.5703125" bestFit="1" customWidth="1"/>
    <col min="66" max="66" width="12.5703125" customWidth="1"/>
    <col min="67" max="67" width="13.28515625" customWidth="1"/>
    <col min="68" max="68" width="3.5703125" bestFit="1" customWidth="1"/>
    <col min="69" max="69" width="12.5703125" customWidth="1"/>
    <col min="70" max="70" width="14.7109375" customWidth="1"/>
    <col min="71" max="71" width="3.5703125" bestFit="1" customWidth="1"/>
    <col min="72" max="72" width="23.85546875" bestFit="1" customWidth="1"/>
    <col min="73" max="73" width="20.5703125" bestFit="1" customWidth="1"/>
  </cols>
  <sheetData>
    <row r="1" spans="1:73">
      <c r="A1" s="1" t="s">
        <v>20</v>
      </c>
      <c r="B1" t="s" vm="10">
        <v>366</v>
      </c>
      <c r="Z1" s="21">
        <f>GETPIVOTDATA("[Measures].[Volume Mth Compared]",$B$7,"[dim_nhom_sp].[Nhóm SP 3]","[dim_nhom_sp].[Nhóm SP 3].&amp;[rPET]")+GETPIVOTDATA("[Measures].[Volume Mth Compared]",$B$7,"[dim_nhom_sp].[Nhóm SP 3]","[dim_nhom_sp].[Nhóm SP 3].&amp;[rHDPE thổi]")+GETPIVOTDATA("[Measures].[Volume Mth Compared]",$B$7,"[dim_nhom_sp].[Nhóm SP 3]","[dim_nhom_sp].[Nhóm SP 3].&amp;[rPP]")+GETPIVOTDATA("[Measures].[Volume Mth Compared]",$B$7,"[dim_nhom_sp].[Nhóm SP 3]","[dim_nhom_sp].[Nhóm SP 3].&amp;[Xơ sợi]")</f>
        <v>5466821.7675908124</v>
      </c>
      <c r="AA1" s="21">
        <f>GETPIVOTDATA("[Measures].[Volume Mth Budget]",$B$7,"[dim_nhom_sp].[Nhóm SP 3]","[dim_nhom_sp].[Nhóm SP 3].&amp;[rPET]")+GETPIVOTDATA("[Measures].[Volume Mth Budget]",$B$7,"[dim_nhom_sp].[Nhóm SP 3]","[dim_nhom_sp].[Nhóm SP 3].&amp;[rHDPE thổi]")+GETPIVOTDATA("[Measures].[Volume Mth Budget]",$B$7,"[dim_nhom_sp].[Nhóm SP 3]","[dim_nhom_sp].[Nhóm SP 3].&amp;[rPP]")+GETPIVOTDATA("[Measures].[Volume Mth Budget]",$B$7,"[dim_nhom_sp].[Nhóm SP 3]","[dim_nhom_sp].[Nhóm SP 3].&amp;[Xơ sợi]")</f>
        <v>4383231.5186767215</v>
      </c>
      <c r="AB1" s="34">
        <f>Z1-AA1</f>
        <v>1083590.2489140909</v>
      </c>
      <c r="AC1" s="106">
        <f>AB1/AA1</f>
        <v>0.24721264306869697</v>
      </c>
    </row>
    <row r="2" spans="1:73">
      <c r="A2" s="1" t="s">
        <v>20</v>
      </c>
      <c r="B2" t="s" vm="11">
        <v>366</v>
      </c>
    </row>
    <row r="3" spans="1:73" ht="15.75" thickBot="1"/>
    <row r="4" spans="1:73" ht="18" thickTop="1">
      <c r="B4" s="109" t="s">
        <v>76</v>
      </c>
      <c r="C4" s="35"/>
      <c r="D4" s="37" t="s">
        <v>120</v>
      </c>
      <c r="E4" s="37"/>
      <c r="F4" s="37"/>
      <c r="G4" s="35"/>
      <c r="H4" s="37" t="s">
        <v>78</v>
      </c>
      <c r="I4" s="37"/>
      <c r="J4" s="37"/>
      <c r="K4" s="37"/>
      <c r="L4" s="37"/>
      <c r="M4" s="37"/>
      <c r="N4" s="37"/>
      <c r="O4" s="37"/>
      <c r="P4" s="37"/>
      <c r="Q4" s="37"/>
      <c r="R4" s="37"/>
      <c r="S4" s="37"/>
      <c r="T4" s="37"/>
      <c r="U4" s="37"/>
      <c r="W4" s="37" t="s">
        <v>121</v>
      </c>
      <c r="X4" s="37"/>
      <c r="Z4" s="37" t="s">
        <v>122</v>
      </c>
      <c r="AA4" s="37"/>
      <c r="AB4" s="37"/>
      <c r="AC4" s="37"/>
      <c r="AE4" s="52" t="s">
        <v>80</v>
      </c>
      <c r="AF4" s="53"/>
      <c r="AG4" s="53"/>
      <c r="AH4" s="54"/>
      <c r="AJ4" s="52" t="s">
        <v>305</v>
      </c>
      <c r="AK4" s="54"/>
      <c r="AM4" s="37" t="s">
        <v>123</v>
      </c>
      <c r="AN4" s="37"/>
      <c r="AP4" s="37" t="s">
        <v>124</v>
      </c>
      <c r="AQ4" s="37"/>
      <c r="AS4" s="37" t="s">
        <v>125</v>
      </c>
      <c r="AT4" s="37"/>
      <c r="AV4" s="37" t="s">
        <v>126</v>
      </c>
      <c r="AW4" s="37"/>
      <c r="AY4" s="37" t="s">
        <v>127</v>
      </c>
      <c r="AZ4" s="37"/>
      <c r="BB4" s="37" t="s">
        <v>306</v>
      </c>
      <c r="BC4" s="37"/>
      <c r="BE4" s="37" t="s">
        <v>128</v>
      </c>
      <c r="BF4" s="37"/>
      <c r="BH4" s="37" t="s">
        <v>129</v>
      </c>
      <c r="BI4" s="37"/>
      <c r="BK4" s="37" t="s">
        <v>130</v>
      </c>
      <c r="BL4" s="37"/>
      <c r="BN4" s="37" t="s">
        <v>131</v>
      </c>
      <c r="BO4" s="37"/>
      <c r="BQ4" s="37" t="s">
        <v>273</v>
      </c>
      <c r="BR4" s="37"/>
      <c r="BT4" s="37" t="s">
        <v>307</v>
      </c>
      <c r="BU4" s="37"/>
    </row>
    <row r="5" spans="1:73" ht="15.75">
      <c r="B5" s="109"/>
      <c r="C5" s="36"/>
      <c r="D5" s="38" t="s">
        <v>278</v>
      </c>
      <c r="E5" s="38" t="s">
        <v>279</v>
      </c>
      <c r="F5" s="39" t="s">
        <v>83</v>
      </c>
      <c r="G5" s="36"/>
      <c r="H5" s="38" t="s">
        <v>84</v>
      </c>
      <c r="I5" s="38" t="s">
        <v>85</v>
      </c>
      <c r="J5" s="38" t="s">
        <v>86</v>
      </c>
      <c r="K5" s="38" t="s">
        <v>132</v>
      </c>
      <c r="L5" s="38" t="s">
        <v>133</v>
      </c>
      <c r="M5" s="38" t="s">
        <v>134</v>
      </c>
      <c r="N5" s="38" t="s">
        <v>135</v>
      </c>
      <c r="O5" s="38" t="s">
        <v>136</v>
      </c>
      <c r="P5" s="38" t="s">
        <v>137</v>
      </c>
      <c r="Q5" s="38" t="s">
        <v>138</v>
      </c>
      <c r="R5" s="38" t="s">
        <v>139</v>
      </c>
      <c r="S5" s="38" t="s">
        <v>140</v>
      </c>
      <c r="T5" s="38" t="s">
        <v>141</v>
      </c>
      <c r="U5" s="38" t="s">
        <v>31</v>
      </c>
      <c r="W5" s="38" t="s">
        <v>278</v>
      </c>
      <c r="X5" s="38" t="s">
        <v>279</v>
      </c>
      <c r="Z5" s="38" t="s">
        <v>278</v>
      </c>
      <c r="AA5" s="38" t="s">
        <v>279</v>
      </c>
      <c r="AB5" s="39" t="s">
        <v>83</v>
      </c>
      <c r="AC5" s="39" t="s">
        <v>88</v>
      </c>
      <c r="AE5" s="55" t="s">
        <v>278</v>
      </c>
      <c r="AF5" s="38" t="s">
        <v>279</v>
      </c>
      <c r="AG5" s="39" t="s">
        <v>83</v>
      </c>
      <c r="AH5" s="56" t="s">
        <v>88</v>
      </c>
      <c r="AJ5" s="55" t="s">
        <v>278</v>
      </c>
      <c r="AK5" s="65" t="s">
        <v>279</v>
      </c>
      <c r="AM5" s="38" t="s">
        <v>278</v>
      </c>
      <c r="AN5" s="38" t="s">
        <v>279</v>
      </c>
      <c r="AP5" s="38" t="s">
        <v>278</v>
      </c>
      <c r="AQ5" s="38" t="s">
        <v>279</v>
      </c>
      <c r="AS5" s="38" t="s">
        <v>278</v>
      </c>
      <c r="AT5" s="38" t="s">
        <v>279</v>
      </c>
      <c r="AV5" s="38" t="s">
        <v>278</v>
      </c>
      <c r="AW5" s="38" t="s">
        <v>279</v>
      </c>
      <c r="AY5" s="38" t="s">
        <v>278</v>
      </c>
      <c r="AZ5" s="38" t="s">
        <v>279</v>
      </c>
      <c r="BB5" s="38" t="s">
        <v>278</v>
      </c>
      <c r="BC5" s="38" t="s">
        <v>279</v>
      </c>
      <c r="BE5" s="38" t="s">
        <v>278</v>
      </c>
      <c r="BF5" s="38" t="s">
        <v>279</v>
      </c>
      <c r="BH5" s="38" t="s">
        <v>278</v>
      </c>
      <c r="BI5" s="38" t="s">
        <v>279</v>
      </c>
      <c r="BK5" s="38" t="s">
        <v>278</v>
      </c>
      <c r="BL5" s="38" t="s">
        <v>279</v>
      </c>
      <c r="BN5" s="38" t="s">
        <v>278</v>
      </c>
      <c r="BO5" s="38" t="s">
        <v>279</v>
      </c>
      <c r="BQ5" s="38" t="s">
        <v>278</v>
      </c>
      <c r="BR5" s="38" t="s">
        <v>279</v>
      </c>
      <c r="BT5" s="38" t="s">
        <v>278</v>
      </c>
      <c r="BU5" s="38" t="s">
        <v>279</v>
      </c>
    </row>
    <row r="6" spans="1:73" ht="6.75" customHeight="1" thickBot="1">
      <c r="AE6" s="57"/>
      <c r="AH6" s="58"/>
      <c r="AJ6" s="57"/>
      <c r="AK6" s="58"/>
    </row>
    <row r="7" spans="1:73" ht="16.5" hidden="1" thickTop="1" thickBot="1">
      <c r="B7" s="1" t="s">
        <v>2</v>
      </c>
      <c r="C7" s="24" t="s">
        <v>89</v>
      </c>
      <c r="D7" t="s">
        <v>142</v>
      </c>
      <c r="E7" t="s">
        <v>308</v>
      </c>
      <c r="F7" t="s">
        <v>309</v>
      </c>
      <c r="G7" s="24" t="s">
        <v>93</v>
      </c>
      <c r="H7" t="s">
        <v>310</v>
      </c>
      <c r="I7" t="s">
        <v>311</v>
      </c>
      <c r="J7" t="s">
        <v>312</v>
      </c>
      <c r="K7" t="s">
        <v>313</v>
      </c>
      <c r="L7" t="s">
        <v>314</v>
      </c>
      <c r="M7" t="s">
        <v>315</v>
      </c>
      <c r="N7" t="s">
        <v>316</v>
      </c>
      <c r="O7" t="s">
        <v>317</v>
      </c>
      <c r="P7" t="s">
        <v>318</v>
      </c>
      <c r="Q7" t="s">
        <v>319</v>
      </c>
      <c r="R7" t="s">
        <v>320</v>
      </c>
      <c r="S7" t="s">
        <v>321</v>
      </c>
      <c r="T7" t="s">
        <v>322</v>
      </c>
      <c r="U7" t="s">
        <v>323</v>
      </c>
      <c r="V7" s="24" t="s">
        <v>99</v>
      </c>
      <c r="W7" t="s">
        <v>159</v>
      </c>
      <c r="X7" t="s">
        <v>324</v>
      </c>
      <c r="Y7" s="24" t="s">
        <v>162</v>
      </c>
      <c r="Z7" t="s">
        <v>100</v>
      </c>
      <c r="AA7" t="s">
        <v>287</v>
      </c>
      <c r="AB7" t="s">
        <v>288</v>
      </c>
      <c r="AC7" t="s">
        <v>289</v>
      </c>
      <c r="AD7" s="24" t="s">
        <v>104</v>
      </c>
      <c r="AE7" s="57" t="s">
        <v>105</v>
      </c>
      <c r="AF7" s="120" t="s">
        <v>290</v>
      </c>
      <c r="AG7" s="120" t="s">
        <v>291</v>
      </c>
      <c r="AH7" s="58" t="s">
        <v>292</v>
      </c>
      <c r="AI7" s="24" t="s">
        <v>161</v>
      </c>
      <c r="AJ7" s="71" t="s">
        <v>325</v>
      </c>
      <c r="AK7" s="72" t="s">
        <v>326</v>
      </c>
      <c r="AL7" s="24" t="s">
        <v>327</v>
      </c>
      <c r="AM7" t="s">
        <v>163</v>
      </c>
      <c r="AN7" s="119" t="s">
        <v>328</v>
      </c>
      <c r="AO7" s="24" t="s">
        <v>165</v>
      </c>
      <c r="AP7" t="s">
        <v>166</v>
      </c>
      <c r="AQ7" t="s">
        <v>329</v>
      </c>
      <c r="AR7" s="24" t="s">
        <v>168</v>
      </c>
      <c r="AS7" t="s">
        <v>169</v>
      </c>
      <c r="AT7" t="s">
        <v>330</v>
      </c>
      <c r="AU7" s="24" t="s">
        <v>171</v>
      </c>
      <c r="AV7" t="s">
        <v>172</v>
      </c>
      <c r="AW7" t="s">
        <v>331</v>
      </c>
      <c r="AX7" s="24" t="s">
        <v>174</v>
      </c>
      <c r="AY7" t="s">
        <v>175</v>
      </c>
      <c r="AZ7" t="s">
        <v>332</v>
      </c>
      <c r="BA7" s="24" t="s">
        <v>333</v>
      </c>
      <c r="BB7" t="s">
        <v>334</v>
      </c>
      <c r="BC7" t="s">
        <v>335</v>
      </c>
      <c r="BD7" s="24" t="s">
        <v>177</v>
      </c>
      <c r="BE7" t="s">
        <v>178</v>
      </c>
      <c r="BF7" t="s">
        <v>336</v>
      </c>
      <c r="BG7" s="24" t="s">
        <v>180</v>
      </c>
      <c r="BH7" t="s">
        <v>181</v>
      </c>
      <c r="BI7" t="s">
        <v>337</v>
      </c>
      <c r="BJ7" s="24" t="s">
        <v>183</v>
      </c>
      <c r="BK7" t="s">
        <v>184</v>
      </c>
      <c r="BL7" t="s">
        <v>338</v>
      </c>
      <c r="BM7" s="24" t="s">
        <v>186</v>
      </c>
      <c r="BN7" t="s">
        <v>187</v>
      </c>
      <c r="BO7" t="s">
        <v>339</v>
      </c>
      <c r="BP7" s="24" t="s">
        <v>189</v>
      </c>
      <c r="BQ7" t="s">
        <v>295</v>
      </c>
      <c r="BR7" t="s">
        <v>296</v>
      </c>
      <c r="BS7" s="24" t="s">
        <v>340</v>
      </c>
      <c r="BT7" t="s">
        <v>341</v>
      </c>
      <c r="BU7" t="s">
        <v>342</v>
      </c>
    </row>
    <row r="8" spans="1:73" ht="15.75" thickTop="1">
      <c r="B8" s="2" t="s">
        <v>109</v>
      </c>
      <c r="C8" s="116"/>
      <c r="D8" s="34">
        <v>14262057983.933825</v>
      </c>
      <c r="E8" s="34">
        <v>14292773884.509047</v>
      </c>
      <c r="F8" s="34">
        <v>-30715900.575222015</v>
      </c>
      <c r="G8" s="40"/>
      <c r="H8" s="117">
        <v>3533354408.7727289</v>
      </c>
      <c r="I8" s="117">
        <v>-2425558.9443255151</v>
      </c>
      <c r="J8" s="117">
        <v>84119628.210826337</v>
      </c>
      <c r="K8" s="117">
        <v>-1314267844.8447967</v>
      </c>
      <c r="L8" s="117">
        <v>-4063973200.4166093</v>
      </c>
      <c r="M8" s="117">
        <v>0</v>
      </c>
      <c r="N8" s="117">
        <v>969112931.29830074</v>
      </c>
      <c r="O8" s="117">
        <v>-70206263.87450929</v>
      </c>
      <c r="P8" s="117">
        <v>666849539.32557273</v>
      </c>
      <c r="Q8" s="117">
        <v>-478596036.08118308</v>
      </c>
      <c r="R8" s="117">
        <v>-2117038346.6879992</v>
      </c>
      <c r="S8" s="117">
        <v>3581920543.4236455</v>
      </c>
      <c r="T8" s="117">
        <v>-819565700.75682569</v>
      </c>
      <c r="U8" s="117">
        <v>-4.7445297241210938E-5</v>
      </c>
      <c r="V8" s="40"/>
      <c r="W8" s="3">
        <v>3030.6780382764955</v>
      </c>
      <c r="X8" s="3">
        <v>3787.5252294287588</v>
      </c>
      <c r="Y8" s="116"/>
      <c r="Z8" s="34">
        <v>4705896.7675908124</v>
      </c>
      <c r="AA8" s="34">
        <v>3773644.5353433876</v>
      </c>
      <c r="AB8" s="34">
        <v>932252.23224742478</v>
      </c>
      <c r="AC8" s="33">
        <v>0.24704293780616868</v>
      </c>
      <c r="AD8" s="116"/>
      <c r="AE8" s="68">
        <v>1118.1111798949971</v>
      </c>
      <c r="AF8" s="69">
        <v>1117.4366377727126</v>
      </c>
      <c r="AG8" s="69">
        <v>0.67454212228449251</v>
      </c>
      <c r="AH8" s="70">
        <v>6.0365133868260981E-4</v>
      </c>
      <c r="AI8" s="116"/>
      <c r="AJ8" s="68">
        <v>26319.987167380878</v>
      </c>
      <c r="AK8" s="73">
        <v>25824.545671548138</v>
      </c>
      <c r="AL8" s="116"/>
      <c r="AM8" s="3">
        <v>18625.740756811876</v>
      </c>
      <c r="AN8" s="64">
        <v>17762.149097002224</v>
      </c>
      <c r="AO8" s="116"/>
      <c r="AP8" s="3">
        <v>0</v>
      </c>
      <c r="AQ8" s="3">
        <v>0</v>
      </c>
      <c r="AR8" s="116"/>
      <c r="AS8" s="3">
        <v>372.04279266767367</v>
      </c>
      <c r="AT8" s="3">
        <v>577.978659763721</v>
      </c>
      <c r="AU8" s="116"/>
      <c r="AV8" s="3">
        <v>901.27226788585074</v>
      </c>
      <c r="AW8" s="3">
        <v>886.3534825104432</v>
      </c>
      <c r="AX8" s="116"/>
      <c r="AY8" s="3">
        <v>1323.6191089178537</v>
      </c>
      <c r="AZ8" s="3">
        <v>1465.3242019658187</v>
      </c>
      <c r="BA8" s="116"/>
      <c r="BB8" s="3">
        <v>1231.8770195766151</v>
      </c>
      <c r="BC8" s="3">
        <v>1130.1756734320841</v>
      </c>
      <c r="BD8" s="116"/>
      <c r="BE8" s="3">
        <v>3333.1613075625196</v>
      </c>
      <c r="BF8" s="3">
        <v>2883.2920368917526</v>
      </c>
      <c r="BG8" s="116"/>
      <c r="BH8" s="3">
        <v>358.11673601078093</v>
      </c>
      <c r="BI8" s="3">
        <v>1119.2725199820923</v>
      </c>
      <c r="BJ8" s="116"/>
      <c r="BK8" s="3">
        <v>174.15717794770134</v>
      </c>
      <c r="BL8" s="3">
        <v>0</v>
      </c>
      <c r="BM8" s="116"/>
      <c r="BN8" s="8">
        <v>0.10325755879946219</v>
      </c>
      <c r="BO8" s="8">
        <v>0.12790477376926074</v>
      </c>
      <c r="BP8" s="116"/>
      <c r="BQ8" s="3">
        <v>26250.220669838687</v>
      </c>
      <c r="BR8" s="3">
        <v>26500.000000000007</v>
      </c>
      <c r="BS8" s="116"/>
      <c r="BT8" s="3">
        <v>18015222788.041962</v>
      </c>
      <c r="BU8" s="3">
        <v>16732727939.50905</v>
      </c>
    </row>
    <row r="9" spans="1:73">
      <c r="B9" s="2" t="s">
        <v>110</v>
      </c>
      <c r="C9" s="116"/>
      <c r="D9" s="34">
        <v>2603050549.3831849</v>
      </c>
      <c r="E9" s="34">
        <v>2525648324.1580663</v>
      </c>
      <c r="F9" s="34">
        <v>77402225.225118637</v>
      </c>
      <c r="G9" s="40"/>
      <c r="H9" s="34">
        <v>624372197.67714036</v>
      </c>
      <c r="I9" s="34">
        <v>-141891009.66542277</v>
      </c>
      <c r="J9" s="117">
        <v>958260236.70363188</v>
      </c>
      <c r="K9" s="117">
        <v>-166856217.92171559</v>
      </c>
      <c r="L9" s="117">
        <v>-739128354.00324273</v>
      </c>
      <c r="M9" s="117">
        <v>28138145.380434781</v>
      </c>
      <c r="N9" s="117">
        <v>-44523520.45877526</v>
      </c>
      <c r="O9" s="117">
        <v>-60865792.905363709</v>
      </c>
      <c r="P9" s="117">
        <v>-70297151.856545627</v>
      </c>
      <c r="Q9" s="117">
        <v>-7972068.9832169544</v>
      </c>
      <c r="R9" s="117">
        <v>-383328119.15968937</v>
      </c>
      <c r="S9" s="117">
        <v>204423714.96579555</v>
      </c>
      <c r="T9" s="117">
        <v>-122929834.54790613</v>
      </c>
      <c r="U9" s="117">
        <v>-5.8263540267944336E-6</v>
      </c>
      <c r="V9" s="40"/>
      <c r="W9" s="3">
        <v>4751.1759970489347</v>
      </c>
      <c r="X9" s="3">
        <v>5490.5398351262311</v>
      </c>
      <c r="Y9" s="116"/>
      <c r="Z9" s="34">
        <v>547875</v>
      </c>
      <c r="AA9" s="34">
        <v>460000</v>
      </c>
      <c r="AB9" s="34">
        <v>87875</v>
      </c>
      <c r="AC9" s="33">
        <v>0.19103260869565217</v>
      </c>
      <c r="AD9" s="116"/>
      <c r="AE9" s="59">
        <v>1219.1496762337849</v>
      </c>
      <c r="AF9" s="118">
        <v>1153.1478260869565</v>
      </c>
      <c r="AG9" s="118">
        <v>66.001850146828474</v>
      </c>
      <c r="AH9" s="60">
        <v>5.7236243830763998E-2</v>
      </c>
      <c r="AI9" s="116"/>
      <c r="AJ9" s="59">
        <v>27251.738804763132</v>
      </c>
      <c r="AK9" s="66">
        <v>25067.877556178119</v>
      </c>
      <c r="AL9" s="116"/>
      <c r="AM9" s="3">
        <v>19638.51448712757</v>
      </c>
      <c r="AN9" s="64">
        <v>18289.432389927948</v>
      </c>
      <c r="AO9" s="116"/>
      <c r="AP9" s="3">
        <v>0</v>
      </c>
      <c r="AQ9" s="3">
        <v>51.358695652173914</v>
      </c>
      <c r="AR9" s="116"/>
      <c r="AS9" s="3">
        <v>1022.0348093546492</v>
      </c>
      <c r="AT9" s="3">
        <v>940.76897233201578</v>
      </c>
      <c r="AU9" s="116"/>
      <c r="AV9" s="3">
        <v>1385.9129288916188</v>
      </c>
      <c r="AW9" s="3">
        <v>1274.8186228813724</v>
      </c>
      <c r="AX9" s="116"/>
      <c r="AY9" s="3">
        <v>1283.6867099452857</v>
      </c>
      <c r="AZ9" s="3">
        <v>1155.3779682495601</v>
      </c>
      <c r="BA9" s="116"/>
      <c r="BB9" s="3">
        <v>1344.4619513964069</v>
      </c>
      <c r="BC9" s="3">
        <v>1329.9110611692256</v>
      </c>
      <c r="BD9" s="116"/>
      <c r="BE9" s="3">
        <v>1948.5269173561323</v>
      </c>
      <c r="BF9" s="3">
        <v>1248.8634555086501</v>
      </c>
      <c r="BG9" s="116"/>
      <c r="BH9" s="3">
        <v>404.22530450545958</v>
      </c>
      <c r="BI9" s="3">
        <v>777.34639045717404</v>
      </c>
      <c r="BJ9" s="116"/>
      <c r="BK9" s="3">
        <v>224.37569618600253</v>
      </c>
      <c r="BL9" s="3">
        <v>0</v>
      </c>
      <c r="BM9" s="116"/>
      <c r="BN9" s="8">
        <v>0.14846072698290325</v>
      </c>
      <c r="BO9" s="8">
        <v>0.17967356636370213</v>
      </c>
      <c r="BP9" s="116"/>
      <c r="BQ9" s="3">
        <v>26250.193414048994</v>
      </c>
      <c r="BR9" s="3">
        <v>26500</v>
      </c>
      <c r="BS9" s="116"/>
      <c r="BT9" s="3">
        <v>2652640169.2107677</v>
      </c>
      <c r="BU9" s="3">
        <v>2876871870.8247318</v>
      </c>
    </row>
    <row r="10" spans="1:73">
      <c r="B10" s="2" t="s">
        <v>111</v>
      </c>
      <c r="C10" s="116"/>
      <c r="D10" s="34">
        <v>-1387883396.8178833</v>
      </c>
      <c r="E10" s="34"/>
      <c r="F10" s="34">
        <v>-1387883396.8178833</v>
      </c>
      <c r="G10" s="40"/>
      <c r="H10" s="34"/>
      <c r="I10" s="34"/>
      <c r="J10" s="117"/>
      <c r="K10" s="117"/>
      <c r="L10" s="117"/>
      <c r="M10" s="117"/>
      <c r="N10" s="117"/>
      <c r="O10" s="117"/>
      <c r="P10" s="117"/>
      <c r="Q10" s="117"/>
      <c r="R10" s="117"/>
      <c r="S10" s="117"/>
      <c r="T10" s="117"/>
      <c r="U10" s="117">
        <v>-1387883396.8178833</v>
      </c>
      <c r="V10" s="40"/>
      <c r="W10" s="3">
        <v>-7421.8363466196961</v>
      </c>
      <c r="X10" s="3"/>
      <c r="Y10" s="116"/>
      <c r="Z10" s="34">
        <v>187000</v>
      </c>
      <c r="AA10" s="34"/>
      <c r="AB10" s="34">
        <v>187000</v>
      </c>
      <c r="AC10" s="33"/>
      <c r="AD10" s="116"/>
      <c r="AE10" s="59">
        <v>702.37207216812965</v>
      </c>
      <c r="AF10" s="118"/>
      <c r="AG10" s="118">
        <v>702.37207216812965</v>
      </c>
      <c r="AH10" s="60"/>
      <c r="AI10" s="116"/>
      <c r="AJ10" s="59">
        <v>25859.255732805748</v>
      </c>
      <c r="AK10" s="66"/>
      <c r="AL10" s="116"/>
      <c r="AM10" s="3">
        <v>15519.705019708183</v>
      </c>
      <c r="AN10" s="64"/>
      <c r="AO10" s="116"/>
      <c r="AP10" s="3">
        <v>0</v>
      </c>
      <c r="AQ10" s="3"/>
      <c r="AR10" s="116"/>
      <c r="AS10" s="3">
        <v>699.16392789268809</v>
      </c>
      <c r="AT10" s="3"/>
      <c r="AU10" s="116"/>
      <c r="AV10" s="3">
        <v>2167.210663090038</v>
      </c>
      <c r="AW10" s="3"/>
      <c r="AX10" s="116"/>
      <c r="AY10" s="3">
        <v>2142.7882611559421</v>
      </c>
      <c r="AZ10" s="3"/>
      <c r="BA10" s="116"/>
      <c r="BB10" s="3">
        <v>1434.9789365225413</v>
      </c>
      <c r="BC10" s="3"/>
      <c r="BD10" s="116"/>
      <c r="BE10" s="3">
        <v>2473.6303776146074</v>
      </c>
      <c r="BF10" s="3"/>
      <c r="BG10" s="116"/>
      <c r="BH10" s="3">
        <v>1151.6112543627682</v>
      </c>
      <c r="BI10" s="3"/>
      <c r="BJ10" s="116"/>
      <c r="BK10" s="3">
        <v>270.16729245897704</v>
      </c>
      <c r="BL10" s="3"/>
      <c r="BM10" s="116"/>
      <c r="BN10" s="8">
        <v>-0.40254203645117453</v>
      </c>
      <c r="BO10" s="8"/>
      <c r="BP10" s="116"/>
      <c r="BQ10" s="3">
        <v>26250.217109675465</v>
      </c>
      <c r="BR10" s="3"/>
      <c r="BS10" s="116"/>
      <c r="BT10" s="3">
        <v>-1296276751.34023</v>
      </c>
      <c r="BU10" s="3"/>
    </row>
    <row r="11" spans="1:73">
      <c r="B11" s="2" t="s">
        <v>112</v>
      </c>
      <c r="C11" s="116"/>
      <c r="D11" s="34">
        <v>-111134566.48449945</v>
      </c>
      <c r="E11" s="34">
        <v>-333030564.07545358</v>
      </c>
      <c r="F11" s="34">
        <v>221895997.59095412</v>
      </c>
      <c r="G11" s="40"/>
      <c r="H11" s="34">
        <v>-82329365.967751935</v>
      </c>
      <c r="I11" s="34">
        <v>110610532.91701666</v>
      </c>
      <c r="J11" s="117">
        <v>255035149.32743031</v>
      </c>
      <c r="K11" s="117">
        <v>-12489414.327430381</v>
      </c>
      <c r="L11" s="117">
        <v>-10180297.866683427</v>
      </c>
      <c r="M11" s="117">
        <v>51238331.714285709</v>
      </c>
      <c r="N11" s="117">
        <v>-28255655.077831868</v>
      </c>
      <c r="O11" s="117">
        <v>-2745381.5252753324</v>
      </c>
      <c r="P11" s="117">
        <v>-7383.8718256587417</v>
      </c>
      <c r="Q11" s="117">
        <v>17091594.344247989</v>
      </c>
      <c r="R11" s="117">
        <v>-71074771.393286154</v>
      </c>
      <c r="S11" s="117">
        <v>7830306.1567274556</v>
      </c>
      <c r="T11" s="117">
        <v>-12827646.838669376</v>
      </c>
      <c r="U11" s="117">
        <v>1.1362135410308838E-7</v>
      </c>
      <c r="V11" s="40"/>
      <c r="W11" s="3">
        <v>-1927.746166253243</v>
      </c>
      <c r="X11" s="3">
        <v>-5286.1994297691044</v>
      </c>
      <c r="Y11" s="116"/>
      <c r="Z11" s="34">
        <v>57650</v>
      </c>
      <c r="AA11" s="34">
        <v>63000</v>
      </c>
      <c r="AB11" s="34">
        <v>-5350</v>
      </c>
      <c r="AC11" s="33">
        <v>-8.4920634920634924E-2</v>
      </c>
      <c r="AD11" s="116"/>
      <c r="AE11" s="59">
        <v>866.93786468600717</v>
      </c>
      <c r="AF11" s="118">
        <v>700</v>
      </c>
      <c r="AG11" s="118">
        <v>166.93786468600717</v>
      </c>
      <c r="AH11" s="60">
        <v>0.23848266383715311</v>
      </c>
      <c r="AI11" s="116"/>
      <c r="AJ11" s="59">
        <v>24684.957527918468</v>
      </c>
      <c r="AK11" s="66">
        <v>23836.199429769102</v>
      </c>
      <c r="AL11" s="116"/>
      <c r="AM11" s="3">
        <v>17004.124009415478</v>
      </c>
      <c r="AN11" s="64">
        <v>16827.536015197205</v>
      </c>
      <c r="AO11" s="116"/>
      <c r="AP11" s="3">
        <v>0</v>
      </c>
      <c r="AQ11" s="3">
        <v>888.7828571428571</v>
      </c>
      <c r="AR11" s="116"/>
      <c r="AS11" s="3">
        <v>823.68717152787906</v>
      </c>
      <c r="AT11" s="3">
        <v>333.56305916305917</v>
      </c>
      <c r="AU11" s="116"/>
      <c r="AV11" s="3">
        <v>1322.4401584455584</v>
      </c>
      <c r="AW11" s="3">
        <v>1274.8186228813722</v>
      </c>
      <c r="AX11" s="116"/>
      <c r="AY11" s="3">
        <v>1155.5060492872994</v>
      </c>
      <c r="AZ11" s="3">
        <v>1155.3779682495604</v>
      </c>
      <c r="BA11" s="116"/>
      <c r="BB11" s="3">
        <v>1033.4393466115853</v>
      </c>
      <c r="BC11" s="3">
        <v>1329.9110611692261</v>
      </c>
      <c r="BD11" s="116"/>
      <c r="BE11" s="3">
        <v>2481.7302619836919</v>
      </c>
      <c r="BF11" s="3">
        <v>1248.8634555086501</v>
      </c>
      <c r="BG11" s="116"/>
      <c r="BH11" s="3">
        <v>641.52147880535335</v>
      </c>
      <c r="BI11" s="3">
        <v>777.34639045717392</v>
      </c>
      <c r="BJ11" s="116"/>
      <c r="BK11" s="3">
        <v>222.50905184161971</v>
      </c>
      <c r="BL11" s="3">
        <v>0</v>
      </c>
      <c r="BM11" s="116"/>
      <c r="BN11" s="8">
        <v>-8.4709243835584924E-2</v>
      </c>
      <c r="BO11" s="8">
        <v>-0.28497031966410269</v>
      </c>
      <c r="BP11" s="116"/>
      <c r="BQ11" s="3">
        <v>26250.106597786642</v>
      </c>
      <c r="BR11" s="3">
        <v>26500</v>
      </c>
      <c r="BS11" s="116"/>
      <c r="BT11" s="3">
        <v>-90659566.484499693</v>
      </c>
      <c r="BU11" s="3">
        <v>-319780564.07545352</v>
      </c>
    </row>
    <row r="12" spans="1:73">
      <c r="B12" s="2" t="s">
        <v>113</v>
      </c>
      <c r="C12" s="116"/>
      <c r="D12" s="34">
        <v>-1500231676.0417762</v>
      </c>
      <c r="E12" s="34">
        <v>-863183458.74580717</v>
      </c>
      <c r="F12" s="34">
        <v>-637048217.29596901</v>
      </c>
      <c r="G12" s="40"/>
      <c r="H12" s="34">
        <v>-213389864.28973052</v>
      </c>
      <c r="I12" s="34">
        <v>-472605367.86197919</v>
      </c>
      <c r="J12" s="117">
        <v>416323088.87246329</v>
      </c>
      <c r="K12" s="117">
        <v>-27652933.012123901</v>
      </c>
      <c r="L12" s="117">
        <v>52903987.239086792</v>
      </c>
      <c r="M12" s="117">
        <v>0</v>
      </c>
      <c r="N12" s="117">
        <v>13953673.609926678</v>
      </c>
      <c r="O12" s="117">
        <v>-155987280.01959315</v>
      </c>
      <c r="P12" s="117">
        <v>-71492426.697419271</v>
      </c>
      <c r="Q12" s="117">
        <v>-70047526.004871726</v>
      </c>
      <c r="R12" s="117">
        <v>-216569653.0838249</v>
      </c>
      <c r="S12" s="117">
        <v>134063830.17502545</v>
      </c>
      <c r="T12" s="117">
        <v>-26547746.222928986</v>
      </c>
      <c r="U12" s="117">
        <v>3.8743019104003906E-7</v>
      </c>
      <c r="V12" s="40"/>
      <c r="W12" s="3">
        <v>-9654.000489329319</v>
      </c>
      <c r="X12" s="3">
        <v>-9968.9748449003655</v>
      </c>
      <c r="Y12" s="116"/>
      <c r="Z12" s="34">
        <v>155400</v>
      </c>
      <c r="AA12" s="34">
        <v>86586.983333333323</v>
      </c>
      <c r="AB12" s="34">
        <v>68813.016666666677</v>
      </c>
      <c r="AC12" s="33">
        <v>0.79472703653108778</v>
      </c>
      <c r="AD12" s="116"/>
      <c r="AE12" s="59">
        <v>712.40588836416396</v>
      </c>
      <c r="AF12" s="118">
        <v>611.30997304582218</v>
      </c>
      <c r="AG12" s="118">
        <v>101.09591531834178</v>
      </c>
      <c r="AH12" s="60">
        <v>0.16537586457920245</v>
      </c>
      <c r="AI12" s="116"/>
      <c r="AJ12" s="59">
        <v>28354.809729099845</v>
      </c>
      <c r="AK12" s="66">
        <v>26168.689130614654</v>
      </c>
      <c r="AL12" s="116"/>
      <c r="AM12" s="3">
        <v>17942.208517511444</v>
      </c>
      <c r="AN12" s="64">
        <v>18282.646015832466</v>
      </c>
      <c r="AO12" s="116"/>
      <c r="AP12" s="3">
        <v>0</v>
      </c>
      <c r="AQ12" s="3">
        <v>0</v>
      </c>
      <c r="AR12" s="116"/>
      <c r="AS12" s="3">
        <v>311.83322052814236</v>
      </c>
      <c r="AT12" s="3">
        <v>401.62520000000001</v>
      </c>
      <c r="AU12" s="116"/>
      <c r="AV12" s="3">
        <v>1890.1326332156757</v>
      </c>
      <c r="AW12" s="3">
        <v>886.35348251044309</v>
      </c>
      <c r="AX12" s="116"/>
      <c r="AY12" s="3">
        <v>1925.3784278179385</v>
      </c>
      <c r="AZ12" s="3">
        <v>1465.3242019658196</v>
      </c>
      <c r="BA12" s="116"/>
      <c r="BB12" s="3">
        <v>1580.9319540297142</v>
      </c>
      <c r="BC12" s="3">
        <v>1130.1756734320841</v>
      </c>
      <c r="BD12" s="116"/>
      <c r="BE12" s="3">
        <v>4276.9191481132748</v>
      </c>
      <c r="BF12" s="3">
        <v>2883.2920368917503</v>
      </c>
      <c r="BG12" s="116"/>
      <c r="BH12" s="3">
        <v>256.57091010419344</v>
      </c>
      <c r="BI12" s="3">
        <v>1119.272519982092</v>
      </c>
      <c r="BJ12" s="116"/>
      <c r="BK12" s="3">
        <v>170.8349177794658</v>
      </c>
      <c r="BL12" s="3">
        <v>0</v>
      </c>
      <c r="BM12" s="116"/>
      <c r="BN12" s="8">
        <v>-0.5162343706922804</v>
      </c>
      <c r="BO12" s="8">
        <v>-0.61537967084342371</v>
      </c>
      <c r="BP12" s="116"/>
      <c r="BQ12" s="3">
        <v>26250.217109675465</v>
      </c>
      <c r="BR12" s="3">
        <v>26500</v>
      </c>
      <c r="BS12" s="116"/>
      <c r="BT12" s="3">
        <v>-1453737431.9021158</v>
      </c>
      <c r="BU12" s="3">
        <v>-863183458.74580717</v>
      </c>
    </row>
    <row r="13" spans="1:73">
      <c r="B13" s="2" t="s">
        <v>114</v>
      </c>
      <c r="C13" s="116"/>
      <c r="D13" s="34">
        <v>-530844787</v>
      </c>
      <c r="E13" s="34"/>
      <c r="F13" s="34">
        <v>-530844787</v>
      </c>
      <c r="G13" s="40"/>
      <c r="H13" s="34"/>
      <c r="I13" s="34"/>
      <c r="J13" s="117"/>
      <c r="K13" s="117"/>
      <c r="L13" s="117"/>
      <c r="M13" s="117"/>
      <c r="N13" s="117"/>
      <c r="O13" s="117"/>
      <c r="P13" s="117"/>
      <c r="Q13" s="117"/>
      <c r="R13" s="117"/>
      <c r="S13" s="117"/>
      <c r="T13" s="117"/>
      <c r="U13" s="117">
        <v>-530844787</v>
      </c>
      <c r="V13" s="40"/>
      <c r="W13" s="3">
        <v>-4096.6567911714774</v>
      </c>
      <c r="X13" s="3"/>
      <c r="Y13" s="116"/>
      <c r="Z13" s="34">
        <v>129580</v>
      </c>
      <c r="AA13" s="34"/>
      <c r="AB13" s="34">
        <v>129580</v>
      </c>
      <c r="AC13" s="33"/>
      <c r="AD13" s="116"/>
      <c r="AE13" s="59">
        <v>653.32792975943607</v>
      </c>
      <c r="AF13" s="118"/>
      <c r="AG13" s="118">
        <v>653.32792975943607</v>
      </c>
      <c r="AH13" s="60"/>
      <c r="AI13" s="116"/>
      <c r="AJ13" s="59">
        <v>21246.656791171477</v>
      </c>
      <c r="AK13" s="66"/>
      <c r="AL13" s="116"/>
      <c r="AM13" s="3">
        <v>14789.124772341411</v>
      </c>
      <c r="AN13" s="64"/>
      <c r="AO13" s="116"/>
      <c r="AP13" s="3">
        <v>0</v>
      </c>
      <c r="AQ13" s="3"/>
      <c r="AR13" s="116"/>
      <c r="AS13" s="3">
        <v>5000.001643772187</v>
      </c>
      <c r="AT13" s="3"/>
      <c r="AU13" s="116"/>
      <c r="AV13" s="3">
        <v>497.0894196635283</v>
      </c>
      <c r="AW13" s="3"/>
      <c r="AX13" s="116"/>
      <c r="AY13" s="3">
        <v>379.93414878839326</v>
      </c>
      <c r="AZ13" s="3"/>
      <c r="BA13" s="116"/>
      <c r="BB13" s="3">
        <v>208.50879765395894</v>
      </c>
      <c r="BC13" s="3"/>
      <c r="BD13" s="116"/>
      <c r="BE13" s="3">
        <v>285.45848124710602</v>
      </c>
      <c r="BF13" s="3"/>
      <c r="BG13" s="116"/>
      <c r="BH13" s="3">
        <v>86.539527704892734</v>
      </c>
      <c r="BI13" s="3"/>
      <c r="BJ13" s="116"/>
      <c r="BK13" s="3">
        <v>0</v>
      </c>
      <c r="BL13" s="3"/>
      <c r="BM13" s="116"/>
      <c r="BN13" s="8">
        <v>-0.23887211610329312</v>
      </c>
      <c r="BO13" s="8"/>
      <c r="BP13" s="116"/>
      <c r="BQ13" s="3">
        <v>26250.217109675465</v>
      </c>
      <c r="BR13" s="3"/>
      <c r="BS13" s="116"/>
      <c r="BT13" s="3">
        <v>-355911787</v>
      </c>
      <c r="BU13" s="3"/>
    </row>
    <row r="14" spans="1:73">
      <c r="B14" s="2" t="s">
        <v>115</v>
      </c>
      <c r="C14" s="116"/>
      <c r="D14" s="34">
        <v>484192210.96767867</v>
      </c>
      <c r="E14" s="34">
        <v>57750000</v>
      </c>
      <c r="F14" s="34">
        <v>426442210.96767867</v>
      </c>
      <c r="G14" s="40"/>
      <c r="H14" s="34"/>
      <c r="I14" s="34"/>
      <c r="J14" s="117"/>
      <c r="K14" s="117"/>
      <c r="L14" s="117"/>
      <c r="M14" s="117"/>
      <c r="N14" s="117"/>
      <c r="O14" s="117"/>
      <c r="P14" s="117"/>
      <c r="Q14" s="117"/>
      <c r="R14" s="117"/>
      <c r="S14" s="117"/>
      <c r="T14" s="117"/>
      <c r="U14" s="117">
        <v>426442210.96767867</v>
      </c>
      <c r="V14" s="40"/>
      <c r="W14" s="3">
        <v>703.90279961806436</v>
      </c>
      <c r="X14" s="3">
        <v>5250</v>
      </c>
      <c r="Y14" s="116"/>
      <c r="Z14" s="34">
        <v>687868</v>
      </c>
      <c r="AA14" s="34">
        <v>11000</v>
      </c>
      <c r="AB14" s="34">
        <v>676868</v>
      </c>
      <c r="AC14" s="33">
        <v>61.533454545454546</v>
      </c>
      <c r="AD14" s="116"/>
      <c r="AE14" s="59">
        <v>373.97505780266931</v>
      </c>
      <c r="AF14" s="118">
        <v>500</v>
      </c>
      <c r="AG14" s="118">
        <v>-126.02494219733069</v>
      </c>
      <c r="AH14" s="60">
        <v>-0.25204988439466136</v>
      </c>
      <c r="AI14" s="116"/>
      <c r="AJ14" s="59">
        <v>9113.0236613054349</v>
      </c>
      <c r="AK14" s="66">
        <v>8000</v>
      </c>
      <c r="AL14" s="116"/>
      <c r="AM14" s="3">
        <v>8570.4016025157725</v>
      </c>
      <c r="AN14" s="64">
        <v>8000</v>
      </c>
      <c r="AO14" s="116"/>
      <c r="AP14" s="3">
        <v>0</v>
      </c>
      <c r="AQ14" s="3">
        <v>0</v>
      </c>
      <c r="AR14" s="116"/>
      <c r="AS14" s="3">
        <v>5.8698628294189969E-5</v>
      </c>
      <c r="AT14" s="3">
        <v>0</v>
      </c>
      <c r="AU14" s="116"/>
      <c r="AV14" s="3">
        <v>118.76197706743359</v>
      </c>
      <c r="AW14" s="3">
        <v>0</v>
      </c>
      <c r="AX14" s="116"/>
      <c r="AY14" s="3">
        <v>124.37265193112977</v>
      </c>
      <c r="AZ14" s="3">
        <v>0</v>
      </c>
      <c r="BA14" s="116"/>
      <c r="BB14" s="3">
        <v>55.213520324252208</v>
      </c>
      <c r="BC14" s="3">
        <v>0</v>
      </c>
      <c r="BD14" s="116"/>
      <c r="BE14" s="3">
        <v>231.79681470217352</v>
      </c>
      <c r="BF14" s="3">
        <v>0</v>
      </c>
      <c r="BG14" s="116"/>
      <c r="BH14" s="3">
        <v>12.477023438162028</v>
      </c>
      <c r="BI14" s="3">
        <v>0</v>
      </c>
      <c r="BJ14" s="116"/>
      <c r="BK14" s="3">
        <v>1.2627884753262786E-5</v>
      </c>
      <c r="BL14" s="3">
        <v>0</v>
      </c>
      <c r="BM14" s="116"/>
      <c r="BN14" s="8">
        <v>7.1702971639847304E-2</v>
      </c>
      <c r="BO14" s="8">
        <v>0.39622641509433965</v>
      </c>
      <c r="BP14" s="116"/>
      <c r="BQ14" s="3">
        <v>26250.217109675461</v>
      </c>
      <c r="BR14" s="3">
        <v>26500</v>
      </c>
      <c r="BS14" s="116"/>
      <c r="BT14" s="3">
        <v>489951672.56810188</v>
      </c>
      <c r="BU14" s="3">
        <v>57750000</v>
      </c>
    </row>
    <row r="15" spans="1:73">
      <c r="B15" s="2" t="s">
        <v>31</v>
      </c>
      <c r="C15" s="116"/>
      <c r="D15" s="34">
        <v>-1690147964</v>
      </c>
      <c r="E15" s="34"/>
      <c r="F15" s="34">
        <v>-1690147964</v>
      </c>
      <c r="G15" s="40"/>
      <c r="H15" s="34"/>
      <c r="I15" s="34"/>
      <c r="J15" s="117"/>
      <c r="K15" s="117"/>
      <c r="L15" s="117"/>
      <c r="M15" s="117"/>
      <c r="N15" s="117"/>
      <c r="O15" s="117"/>
      <c r="P15" s="117"/>
      <c r="Q15" s="117"/>
      <c r="R15" s="117"/>
      <c r="S15" s="117"/>
      <c r="T15" s="117"/>
      <c r="U15" s="117">
        <v>-1690147964</v>
      </c>
      <c r="V15" s="40"/>
      <c r="W15" s="3"/>
      <c r="X15" s="3"/>
      <c r="Y15" s="116"/>
      <c r="Z15" s="34">
        <v>0</v>
      </c>
      <c r="AA15" s="34"/>
      <c r="AB15" s="34">
        <v>0</v>
      </c>
      <c r="AC15" s="33"/>
      <c r="AD15" s="116"/>
      <c r="AE15" s="59"/>
      <c r="AF15" s="118"/>
      <c r="AG15" s="118"/>
      <c r="AH15" s="60"/>
      <c r="AI15" s="116"/>
      <c r="AJ15" s="59"/>
      <c r="AK15" s="66"/>
      <c r="AL15" s="116"/>
      <c r="AM15" s="3"/>
      <c r="AN15" s="64"/>
      <c r="AO15" s="116"/>
      <c r="AP15" s="3"/>
      <c r="AQ15" s="3"/>
      <c r="AR15" s="116"/>
      <c r="AS15" s="3"/>
      <c r="AT15" s="3"/>
      <c r="AU15" s="116"/>
      <c r="AV15" s="3"/>
      <c r="AW15" s="3"/>
      <c r="AX15" s="116"/>
      <c r="AY15" s="3"/>
      <c r="AZ15" s="3"/>
      <c r="BA15" s="116"/>
      <c r="BB15" s="3"/>
      <c r="BC15" s="3"/>
      <c r="BD15" s="116"/>
      <c r="BE15" s="3"/>
      <c r="BF15" s="3"/>
      <c r="BG15" s="116"/>
      <c r="BH15" s="3"/>
      <c r="BI15" s="3"/>
      <c r="BJ15" s="116"/>
      <c r="BK15" s="3"/>
      <c r="BL15" s="3"/>
      <c r="BM15" s="116"/>
      <c r="BN15" s="8"/>
      <c r="BO15" s="8"/>
      <c r="BP15" s="116"/>
      <c r="BQ15" s="3"/>
      <c r="BR15" s="3"/>
      <c r="BS15" s="116"/>
      <c r="BT15" s="3">
        <v>-1690147964</v>
      </c>
      <c r="BU15" s="3"/>
    </row>
    <row r="16" spans="1:73" ht="15.75" thickBot="1">
      <c r="B16" s="2" t="s">
        <v>5</v>
      </c>
      <c r="C16" s="116"/>
      <c r="D16" s="34">
        <v>12129058353.940531</v>
      </c>
      <c r="E16" s="34">
        <v>15679958185.84585</v>
      </c>
      <c r="F16" s="34">
        <v>-3550899831.9053192</v>
      </c>
      <c r="G16" s="40"/>
      <c r="H16" s="34">
        <v>3862007376.1923866</v>
      </c>
      <c r="I16" s="34">
        <v>-506311403.55471432</v>
      </c>
      <c r="J16" s="117">
        <v>1713738103.1143801</v>
      </c>
      <c r="K16" s="117">
        <v>-1521266410.1060665</v>
      </c>
      <c r="L16" s="117">
        <v>-4760377865.0474644</v>
      </c>
      <c r="M16" s="117">
        <v>79376477.094720483</v>
      </c>
      <c r="N16" s="117">
        <v>910287429.37161982</v>
      </c>
      <c r="O16" s="117">
        <v>-289804718.32474363</v>
      </c>
      <c r="P16" s="117">
        <v>525052576.89978302</v>
      </c>
      <c r="Q16" s="117">
        <v>-539524036.72502363</v>
      </c>
      <c r="R16" s="117">
        <v>-2788010890.3247995</v>
      </c>
      <c r="S16" s="117">
        <v>3928238394.7211933</v>
      </c>
      <c r="T16" s="117">
        <v>-981870928.36633027</v>
      </c>
      <c r="U16" s="117">
        <v>-3182433936.8502574</v>
      </c>
      <c r="V16" s="40"/>
      <c r="W16" s="3">
        <v>1874.2934214680497</v>
      </c>
      <c r="X16" s="3">
        <v>3568.3049741921004</v>
      </c>
      <c r="Y16" s="116"/>
      <c r="Z16" s="34">
        <v>6471269.7675908133</v>
      </c>
      <c r="AA16" s="34">
        <v>4394231.5186767206</v>
      </c>
      <c r="AB16" s="34">
        <v>2077038.2489140928</v>
      </c>
      <c r="AC16" s="33">
        <v>0.47267383160994036</v>
      </c>
      <c r="AD16" s="116"/>
      <c r="AE16" s="61">
        <v>1014.2664083729538</v>
      </c>
      <c r="AF16" s="62">
        <v>1103.6715128818641</v>
      </c>
      <c r="AG16" s="62">
        <v>-89.405104508910313</v>
      </c>
      <c r="AH16" s="63">
        <v>-8.1006987555073504E-2</v>
      </c>
      <c r="AI16" s="116"/>
      <c r="AJ16" s="61">
        <v>24750.4196008156</v>
      </c>
      <c r="AK16" s="67">
        <v>25678.990117177287</v>
      </c>
      <c r="AL16" s="116"/>
      <c r="AM16" s="3">
        <v>17445.206271643052</v>
      </c>
      <c r="AN16" s="64">
        <v>17789.765827719555</v>
      </c>
      <c r="AO16" s="116"/>
      <c r="AP16" s="3">
        <v>0</v>
      </c>
      <c r="AQ16" s="3">
        <v>18.118826844147772</v>
      </c>
      <c r="AR16" s="116"/>
      <c r="AS16" s="3">
        <v>492.22652845498749</v>
      </c>
      <c r="AT16" s="3">
        <v>607.53051224416151</v>
      </c>
      <c r="AU16" s="116"/>
      <c r="AV16" s="3">
        <v>915.11258249705122</v>
      </c>
      <c r="AW16" s="3">
        <v>930.36968404290781</v>
      </c>
      <c r="AX16" s="116"/>
      <c r="AY16" s="3">
        <v>1210.4917573084856</v>
      </c>
      <c r="AZ16" s="3">
        <v>1424.7663829938917</v>
      </c>
      <c r="BA16" s="116"/>
      <c r="BB16" s="3">
        <v>1108.3260755026383</v>
      </c>
      <c r="BC16" s="3">
        <v>1151.1189657888078</v>
      </c>
      <c r="BD16" s="116"/>
      <c r="BE16" s="3">
        <v>2815.4863032261442</v>
      </c>
      <c r="BF16" s="3">
        <v>2681.5451883924866</v>
      </c>
      <c r="BG16" s="116"/>
      <c r="BH16" s="3">
        <v>342.85818443831675</v>
      </c>
      <c r="BI16" s="3">
        <v>1075.7747291513313</v>
      </c>
      <c r="BJ16" s="116"/>
      <c r="BK16" s="3">
        <v>159.53472159557725</v>
      </c>
      <c r="BL16" s="3">
        <v>0</v>
      </c>
      <c r="BM16" s="116"/>
      <c r="BN16" s="8">
        <v>7.0396755822282553E-2</v>
      </c>
      <c r="BO16" s="8">
        <v>0.12200461488984241</v>
      </c>
      <c r="BP16" s="116"/>
      <c r="BQ16" s="3">
        <v>26250.216710808712</v>
      </c>
      <c r="BR16" s="3">
        <v>26499.999999999985</v>
      </c>
      <c r="BS16" s="116"/>
      <c r="BT16" s="3">
        <v>16271081129.093994</v>
      </c>
      <c r="BU16" s="3">
        <v>18484385787.512527</v>
      </c>
    </row>
    <row r="17" spans="8:27" ht="15.75" thickTop="1"/>
    <row r="19" spans="8:27" ht="15.75" thickBot="1"/>
    <row r="20" spans="8:27" ht="15.75" thickTop="1"/>
    <row r="21" spans="8:27" ht="15.75" thickTop="1"/>
    <row r="22" spans="8:27">
      <c r="Z22" s="33"/>
    </row>
    <row r="27" spans="8:27">
      <c r="Z27" s="33"/>
      <c r="AA27" s="33"/>
    </row>
    <row r="28" spans="8:27">
      <c r="H28" s="21"/>
      <c r="I28" s="21"/>
      <c r="J28" s="21"/>
      <c r="K28" s="21"/>
      <c r="L28" s="21"/>
      <c r="M28" s="21"/>
      <c r="N28" s="21"/>
      <c r="O28" s="21"/>
      <c r="P28" s="21"/>
      <c r="Q28" s="21"/>
      <c r="R28" s="21"/>
      <c r="S28" s="21"/>
      <c r="T28" s="21"/>
      <c r="U28" s="21"/>
      <c r="V28" s="21"/>
      <c r="W28" s="21"/>
    </row>
  </sheetData>
  <mergeCells count="1">
    <mergeCell ref="B4:B5"/>
  </mergeCells>
  <conditionalFormatting pivot="1" sqref="F8:F16 H8:U16">
    <cfRule type="dataBar" priority="1">
      <dataBar>
        <cfvo type="min"/>
        <cfvo type="max"/>
        <color rgb="FF63C384"/>
      </dataBar>
      <extLst>
        <ext xmlns:x14="http://schemas.microsoft.com/office/spreadsheetml/2009/9/main" uri="{B025F937-C7B1-47D3-B67F-A62EFF666E3E}">
          <x14:id>{5B6228D0-FBC5-47AB-AB7D-BBFCA116EF32}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B6228D0-FBC5-47AB-AB7D-BBFCA116EF32}">
            <x14:dataBar minLength="0" maxLength="100" border="1" negativeBarBorderColorSameAsPositive="0">
              <x14:cfvo type="autoMin"/>
              <x14:cfvo type="autoMax"/>
              <x14:borderColor rgb="FF63C384"/>
              <x14:negativeFillColor rgb="FFFF0000"/>
              <x14:negativeBorderColor rgb="FFFF0000"/>
              <x14:axisColor rgb="FF000000"/>
            </x14:dataBar>
          </x14:cfRule>
          <xm:sqref>F8:F16 H8:U16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B0F6-366F-46FF-8626-E4ADC1129EA2}">
  <dimension ref="A2:AA595"/>
  <sheetViews>
    <sheetView showGridLines="0" zoomScale="85" zoomScaleNormal="85" workbookViewId="0">
      <pane xSplit="5" ySplit="5" topLeftCell="K6" activePane="bottomRight" state="frozen"/>
      <selection pane="topRight" activeCell="F1" sqref="F1"/>
      <selection pane="bottomLeft" activeCell="A6" sqref="A6"/>
      <selection pane="bottomRight" activeCell="Q32" sqref="Q32"/>
    </sheetView>
  </sheetViews>
  <sheetFormatPr defaultRowHeight="15"/>
  <cols>
    <col min="1" max="1" width="6.140625" customWidth="1"/>
    <col min="2" max="2" width="11.5703125" bestFit="1" customWidth="1"/>
    <col min="3" max="3" width="11.42578125" customWidth="1"/>
    <col min="4" max="4" width="17.7109375" customWidth="1"/>
    <col min="5" max="5" width="27.7109375" customWidth="1"/>
    <col min="6" max="6" width="2.42578125" bestFit="1" customWidth="1"/>
    <col min="7" max="8" width="11.85546875" bestFit="1" customWidth="1"/>
    <col min="9" max="9" width="14.5703125" bestFit="1" customWidth="1"/>
    <col min="10" max="10" width="10.140625" bestFit="1" customWidth="1"/>
    <col min="11" max="11" width="1" bestFit="1" customWidth="1"/>
    <col min="12" max="13" width="11.85546875" bestFit="1" customWidth="1"/>
    <col min="14" max="14" width="11.28515625" bestFit="1" customWidth="1"/>
    <col min="15" max="15" width="2.42578125" bestFit="1" customWidth="1"/>
    <col min="16" max="17" width="15.42578125" bestFit="1" customWidth="1"/>
    <col min="18" max="18" width="15" bestFit="1" customWidth="1"/>
    <col min="19" max="19" width="2.42578125" bestFit="1" customWidth="1"/>
    <col min="20" max="20" width="24.7109375" bestFit="1" customWidth="1"/>
    <col min="21" max="21" width="20.5703125" bestFit="1" customWidth="1"/>
    <col min="22" max="22" width="24.7109375" bestFit="1" customWidth="1"/>
    <col min="23" max="23" width="10" bestFit="1" customWidth="1"/>
    <col min="24" max="24" width="2.42578125" bestFit="1" customWidth="1"/>
    <col min="25" max="26" width="14.28515625" bestFit="1" customWidth="1"/>
    <col min="27" max="27" width="15" bestFit="1" customWidth="1"/>
  </cols>
  <sheetData>
    <row r="2" spans="1:27">
      <c r="A2" s="1" t="s">
        <v>20</v>
      </c>
      <c r="B2" t="s" vm="10">
        <v>366</v>
      </c>
    </row>
    <row r="3" spans="1:27">
      <c r="A3" s="1" t="s">
        <v>20</v>
      </c>
      <c r="B3" t="s" vm="11">
        <v>366</v>
      </c>
    </row>
    <row r="4" spans="1:27" ht="15.75" thickBot="1"/>
    <row r="5" spans="1:27" s="47" customFormat="1" ht="49.5" customHeight="1" thickTop="1" thickBot="1">
      <c r="A5" s="48" t="s">
        <v>191</v>
      </c>
      <c r="B5" s="48" t="s">
        <v>192</v>
      </c>
      <c r="C5" s="48" t="s">
        <v>190</v>
      </c>
      <c r="D5" s="48" t="s">
        <v>193</v>
      </c>
      <c r="E5" s="48" t="s">
        <v>22</v>
      </c>
      <c r="F5" s="49" t="s">
        <v>93</v>
      </c>
      <c r="G5" s="50" t="s">
        <v>100</v>
      </c>
      <c r="H5" s="50" t="s">
        <v>287</v>
      </c>
      <c r="I5" s="50" t="s">
        <v>288</v>
      </c>
      <c r="J5" s="50" t="s">
        <v>343</v>
      </c>
      <c r="K5" s="49" t="s">
        <v>89</v>
      </c>
      <c r="L5" s="78" t="s">
        <v>344</v>
      </c>
      <c r="M5" s="100" t="s">
        <v>345</v>
      </c>
      <c r="N5" s="79" t="s">
        <v>346</v>
      </c>
      <c r="O5" s="49" t="s">
        <v>99</v>
      </c>
      <c r="P5" s="51" t="s">
        <v>90</v>
      </c>
      <c r="Q5" s="51" t="s">
        <v>280</v>
      </c>
      <c r="R5" s="51" t="s">
        <v>281</v>
      </c>
      <c r="S5" s="24" t="s">
        <v>104</v>
      </c>
      <c r="T5" s="51" t="s">
        <v>105</v>
      </c>
      <c r="U5" s="51" t="s">
        <v>290</v>
      </c>
      <c r="V5" s="51" t="s">
        <v>291</v>
      </c>
      <c r="W5" s="51" t="s">
        <v>292</v>
      </c>
      <c r="X5" s="24" t="s">
        <v>161</v>
      </c>
      <c r="Y5" s="51" t="s">
        <v>142</v>
      </c>
      <c r="Z5" s="51" t="s">
        <v>308</v>
      </c>
      <c r="AA5" s="51" t="s">
        <v>309</v>
      </c>
    </row>
    <row r="6" spans="1:27" ht="15.75" thickTop="1">
      <c r="A6" t="s">
        <v>195</v>
      </c>
      <c r="F6" s="116"/>
      <c r="G6" s="3">
        <v>5653821.7675908124</v>
      </c>
      <c r="H6" s="3">
        <v>4383231.5186767206</v>
      </c>
      <c r="I6" s="34">
        <v>1270590.2489140918</v>
      </c>
      <c r="J6" s="8">
        <v>1.2898752309797401</v>
      </c>
      <c r="K6" s="116"/>
      <c r="L6" s="77">
        <v>18661546.767590813</v>
      </c>
      <c r="M6" s="99">
        <v>17600326.422652632</v>
      </c>
      <c r="N6" s="105">
        <v>1061220.3449381813</v>
      </c>
      <c r="O6" s="116"/>
      <c r="P6" s="3">
        <v>163320653881.06308</v>
      </c>
      <c r="Q6" s="3">
        <v>128373635926.5343</v>
      </c>
      <c r="R6" s="3">
        <v>34947017954.528778</v>
      </c>
      <c r="S6" s="116"/>
      <c r="T6" s="3">
        <v>1100.439329773769</v>
      </c>
      <c r="U6" s="3">
        <v>1105.1864651752589</v>
      </c>
      <c r="V6" s="3">
        <v>-4.7471354014899134</v>
      </c>
      <c r="W6" s="33">
        <v>-4.2953253148436989E-3</v>
      </c>
      <c r="X6" s="116"/>
      <c r="Y6" s="3">
        <v>13865858893.972853</v>
      </c>
      <c r="Z6" s="3">
        <v>15622208185.84585</v>
      </c>
      <c r="AA6" s="3">
        <v>-1756349291.8729973</v>
      </c>
    </row>
    <row r="7" spans="1:27">
      <c r="B7" s="6" t="s">
        <v>109</v>
      </c>
      <c r="C7" s="6"/>
      <c r="D7" s="6"/>
      <c r="E7" s="6"/>
      <c r="F7" s="122"/>
      <c r="G7" s="9">
        <v>4705896.7675908124</v>
      </c>
      <c r="H7" s="9">
        <v>3773644.5353433876</v>
      </c>
      <c r="I7" s="32">
        <v>932252.23224742478</v>
      </c>
      <c r="J7" s="11">
        <v>1.2470429378061687</v>
      </c>
      <c r="K7" s="122"/>
      <c r="L7" s="75">
        <v>15598296.767590813</v>
      </c>
      <c r="M7" s="123">
        <v>15055978.4893193</v>
      </c>
      <c r="N7" s="103">
        <v>542318.27827151306</v>
      </c>
      <c r="O7" s="122"/>
      <c r="P7" s="9">
        <v>138121200517.94318</v>
      </c>
      <c r="Q7" s="9">
        <v>111745429535.67241</v>
      </c>
      <c r="R7" s="9">
        <v>26375770982.270767</v>
      </c>
      <c r="S7" s="122"/>
      <c r="T7" s="9">
        <v>1118.1111798949971</v>
      </c>
      <c r="U7" s="9">
        <v>1117.4366377727126</v>
      </c>
      <c r="V7" s="9">
        <v>0.67454212228449251</v>
      </c>
      <c r="W7" s="80">
        <v>6.0365133868260981E-4</v>
      </c>
      <c r="X7" s="122"/>
      <c r="Y7" s="9">
        <v>14262057983.933825</v>
      </c>
      <c r="Z7" s="9">
        <v>14292773884.509047</v>
      </c>
      <c r="AA7" s="9">
        <v>-30715900.575222015</v>
      </c>
    </row>
    <row r="8" spans="1:27">
      <c r="C8" t="s">
        <v>194</v>
      </c>
      <c r="F8" s="116"/>
      <c r="G8" s="3">
        <v>2002000</v>
      </c>
      <c r="H8" s="3">
        <v>2178000</v>
      </c>
      <c r="I8" s="34">
        <v>-176000</v>
      </c>
      <c r="J8" s="8">
        <v>0.91919191919191923</v>
      </c>
      <c r="K8" s="116"/>
      <c r="L8" s="74">
        <v>9154200</v>
      </c>
      <c r="M8" s="118">
        <v>8927000</v>
      </c>
      <c r="N8" s="102">
        <v>227200</v>
      </c>
      <c r="O8" s="116"/>
      <c r="P8" s="3">
        <v>55800666119.375</v>
      </c>
      <c r="Q8" s="3">
        <v>63017515000</v>
      </c>
      <c r="R8" s="3">
        <v>-7216848880.625</v>
      </c>
      <c r="S8" s="116"/>
      <c r="T8" s="3">
        <v>1061.7988843943097</v>
      </c>
      <c r="U8" s="3">
        <v>1091.8362874023253</v>
      </c>
      <c r="V8" s="3">
        <v>-30.037403008015644</v>
      </c>
      <c r="W8" s="33">
        <v>-2.7510903744992779E-2</v>
      </c>
      <c r="X8" s="116"/>
      <c r="Y8" s="3">
        <v>5110602564.7882214</v>
      </c>
      <c r="Z8" s="3">
        <v>6833051483.1796951</v>
      </c>
      <c r="AA8" s="3">
        <v>-1722448918.3914738</v>
      </c>
    </row>
    <row r="9" spans="1:27">
      <c r="D9" t="s">
        <v>196</v>
      </c>
      <c r="F9" s="116"/>
      <c r="G9" s="3">
        <v>1540000</v>
      </c>
      <c r="H9" s="3">
        <v>1144000</v>
      </c>
      <c r="I9" s="34">
        <v>396000</v>
      </c>
      <c r="J9" s="8">
        <v>1.3461538461538463</v>
      </c>
      <c r="K9" s="116"/>
      <c r="L9" s="74">
        <v>6666000</v>
      </c>
      <c r="M9" s="118">
        <v>4620000</v>
      </c>
      <c r="N9" s="102">
        <v>2046000</v>
      </c>
      <c r="O9" s="116"/>
      <c r="P9" s="3">
        <v>46554556719.375</v>
      </c>
      <c r="Q9" s="3">
        <v>31174295000</v>
      </c>
      <c r="R9" s="3">
        <v>15380261719.375</v>
      </c>
      <c r="S9" s="116"/>
      <c r="T9" s="3">
        <v>1151.624046941404</v>
      </c>
      <c r="U9" s="3">
        <v>1028.3116176276556</v>
      </c>
      <c r="V9" s="3">
        <v>123.31242931374845</v>
      </c>
      <c r="W9" s="33">
        <v>0.11991737446109359</v>
      </c>
      <c r="X9" s="116"/>
      <c r="Y9" s="3">
        <v>7870153905.0681</v>
      </c>
      <c r="Z9" s="3">
        <v>1678808217.6448066</v>
      </c>
      <c r="AA9" s="3">
        <v>6191345687.4232931</v>
      </c>
    </row>
    <row r="10" spans="1:27">
      <c r="D10" t="s">
        <v>547</v>
      </c>
      <c r="F10" s="116"/>
      <c r="G10" s="3">
        <v>440000</v>
      </c>
      <c r="H10" s="3"/>
      <c r="I10" s="34">
        <v>440000</v>
      </c>
      <c r="J10" s="8"/>
      <c r="K10" s="116"/>
      <c r="L10" s="74">
        <v>440000</v>
      </c>
      <c r="M10" s="118"/>
      <c r="N10" s="102">
        <v>440000</v>
      </c>
      <c r="O10" s="116"/>
      <c r="P10" s="3">
        <v>8547334400</v>
      </c>
      <c r="Q10" s="3"/>
      <c r="R10" s="3">
        <v>8547334400</v>
      </c>
      <c r="S10" s="116"/>
      <c r="T10" s="3">
        <v>740.00075969919351</v>
      </c>
      <c r="U10" s="3"/>
      <c r="V10" s="3">
        <v>740.00075969919351</v>
      </c>
      <c r="W10" s="33"/>
      <c r="X10" s="116"/>
      <c r="Y10" s="3">
        <v>-2859668760.9195404</v>
      </c>
      <c r="Z10" s="3"/>
      <c r="AA10" s="3">
        <v>-2859668760.9195404</v>
      </c>
    </row>
    <row r="11" spans="1:27">
      <c r="D11" t="s">
        <v>197</v>
      </c>
      <c r="F11" s="116"/>
      <c r="G11" s="3">
        <v>22000</v>
      </c>
      <c r="H11" s="3">
        <v>66000</v>
      </c>
      <c r="I11" s="34">
        <v>-44000</v>
      </c>
      <c r="J11" s="8">
        <v>0.33333333333333331</v>
      </c>
      <c r="K11" s="116"/>
      <c r="L11" s="74">
        <v>484000</v>
      </c>
      <c r="M11" s="118">
        <v>198000</v>
      </c>
      <c r="N11" s="102">
        <v>286000</v>
      </c>
      <c r="O11" s="116"/>
      <c r="P11" s="3">
        <v>698775000</v>
      </c>
      <c r="Q11" s="3">
        <v>1688700000</v>
      </c>
      <c r="R11" s="3">
        <v>-989925000</v>
      </c>
      <c r="S11" s="116"/>
      <c r="T11" s="3">
        <v>1210</v>
      </c>
      <c r="U11" s="3">
        <v>965.52315608919378</v>
      </c>
      <c r="V11" s="3">
        <v>244.47684391080622</v>
      </c>
      <c r="W11" s="33">
        <v>0.25320660863386041</v>
      </c>
      <c r="X11" s="116"/>
      <c r="Y11" s="3">
        <v>100117420.6396631</v>
      </c>
      <c r="Z11" s="3">
        <v>-19231496.107634425</v>
      </c>
      <c r="AA11" s="3">
        <v>119348916.74729753</v>
      </c>
    </row>
    <row r="12" spans="1:27">
      <c r="D12" t="s">
        <v>12</v>
      </c>
      <c r="F12" s="116"/>
      <c r="G12" s="3"/>
      <c r="H12" s="3">
        <v>352000</v>
      </c>
      <c r="I12" s="34">
        <v>-352000</v>
      </c>
      <c r="J12" s="8"/>
      <c r="K12" s="116"/>
      <c r="L12" s="74">
        <v>24200</v>
      </c>
      <c r="M12" s="118">
        <v>1469000</v>
      </c>
      <c r="N12" s="102">
        <v>-1444800</v>
      </c>
      <c r="O12" s="116"/>
      <c r="P12" s="3"/>
      <c r="Q12" s="3">
        <v>11618240000</v>
      </c>
      <c r="R12" s="3">
        <v>-11618240000</v>
      </c>
      <c r="S12" s="116"/>
      <c r="T12" s="3"/>
      <c r="U12" s="3">
        <v>1245.5231560891941</v>
      </c>
      <c r="V12" s="3">
        <v>-1245.5231560891941</v>
      </c>
      <c r="W12" s="33">
        <v>-1</v>
      </c>
      <c r="X12" s="116"/>
      <c r="Y12" s="3"/>
      <c r="Z12" s="3">
        <v>2519379952.1414757</v>
      </c>
      <c r="AA12" s="3">
        <v>-2519379952.1414757</v>
      </c>
    </row>
    <row r="13" spans="1:27">
      <c r="D13" t="s">
        <v>13</v>
      </c>
      <c r="F13" s="116"/>
      <c r="G13" s="3"/>
      <c r="H13" s="3">
        <v>616000</v>
      </c>
      <c r="I13" s="34">
        <v>-616000</v>
      </c>
      <c r="J13" s="8"/>
      <c r="K13" s="116"/>
      <c r="L13" s="74">
        <v>1540000</v>
      </c>
      <c r="M13" s="118">
        <v>2640000</v>
      </c>
      <c r="N13" s="102">
        <v>-1100000</v>
      </c>
      <c r="O13" s="116"/>
      <c r="P13" s="3"/>
      <c r="Q13" s="3">
        <v>18536280000</v>
      </c>
      <c r="R13" s="3">
        <v>-18536280000</v>
      </c>
      <c r="S13" s="116"/>
      <c r="T13" s="3"/>
      <c r="U13" s="3">
        <v>1135.5231560891941</v>
      </c>
      <c r="V13" s="3">
        <v>-1135.5231560891941</v>
      </c>
      <c r="W13" s="33">
        <v>-1</v>
      </c>
      <c r="X13" s="116"/>
      <c r="Y13" s="3"/>
      <c r="Z13" s="3">
        <v>2654094809.5010471</v>
      </c>
      <c r="AA13" s="3">
        <v>-2654094809.5010471</v>
      </c>
    </row>
    <row r="14" spans="1:27">
      <c r="C14" t="s">
        <v>216</v>
      </c>
      <c r="F14" s="116"/>
      <c r="G14" s="3">
        <v>2703896.7675908129</v>
      </c>
      <c r="H14" s="3">
        <v>1595644.5353433876</v>
      </c>
      <c r="I14" s="34">
        <v>1108252.2322474252</v>
      </c>
      <c r="J14" s="8">
        <v>1.6945483205687324</v>
      </c>
      <c r="K14" s="116"/>
      <c r="L14" s="74">
        <v>6444096.7675908133</v>
      </c>
      <c r="M14" s="118">
        <v>6128978.4893193003</v>
      </c>
      <c r="N14" s="102">
        <v>315118.27827151306</v>
      </c>
      <c r="O14" s="116"/>
      <c r="P14" s="3">
        <v>82320534398.568161</v>
      </c>
      <c r="Q14" s="3">
        <v>48727914535.672409</v>
      </c>
      <c r="R14" s="3">
        <v>33592619862.895752</v>
      </c>
      <c r="S14" s="116"/>
      <c r="T14" s="3">
        <v>1159.8055289336348</v>
      </c>
      <c r="U14" s="3">
        <v>1152.3802369714567</v>
      </c>
      <c r="V14" s="3">
        <v>7.4252919621781075</v>
      </c>
      <c r="W14" s="33">
        <v>6.4434391739417035E-3</v>
      </c>
      <c r="X14" s="116"/>
      <c r="Y14" s="3">
        <v>9151455419.1456089</v>
      </c>
      <c r="Z14" s="3">
        <v>7459722401.3293533</v>
      </c>
      <c r="AA14" s="3">
        <v>1691733017.8162556</v>
      </c>
    </row>
    <row r="15" spans="1:27">
      <c r="D15" t="s">
        <v>12</v>
      </c>
      <c r="F15" s="116"/>
      <c r="G15" s="3">
        <v>1012000</v>
      </c>
      <c r="H15" s="3">
        <v>440000</v>
      </c>
      <c r="I15" s="34">
        <v>572000</v>
      </c>
      <c r="J15" s="8">
        <v>2.2999999999999998</v>
      </c>
      <c r="K15" s="116"/>
      <c r="L15" s="74">
        <v>2774200</v>
      </c>
      <c r="M15" s="118">
        <v>1628000</v>
      </c>
      <c r="N15" s="102">
        <v>1146200</v>
      </c>
      <c r="O15" s="116"/>
      <c r="P15" s="3">
        <v>30771327939.908257</v>
      </c>
      <c r="Q15" s="3">
        <v>14504050720</v>
      </c>
      <c r="R15" s="3">
        <v>16267277219.908257</v>
      </c>
      <c r="S15" s="116"/>
      <c r="T15" s="3">
        <v>1158.3313923258484</v>
      </c>
      <c r="U15" s="3">
        <v>1243.9151560891939</v>
      </c>
      <c r="V15" s="3">
        <v>-85.583763763345587</v>
      </c>
      <c r="W15" s="33">
        <v>-6.8801930215575624E-2</v>
      </c>
      <c r="X15" s="116"/>
      <c r="Y15" s="3">
        <v>2248080897.4103465</v>
      </c>
      <c r="Z15" s="3">
        <v>3130475660.1768446</v>
      </c>
      <c r="AA15" s="3">
        <v>-882394762.76649809</v>
      </c>
    </row>
    <row r="16" spans="1:27">
      <c r="D16" t="s">
        <v>197</v>
      </c>
      <c r="F16" s="116"/>
      <c r="G16" s="3">
        <v>872300</v>
      </c>
      <c r="H16" s="3">
        <v>457644.53534338769</v>
      </c>
      <c r="I16" s="34">
        <v>414655.46465661231</v>
      </c>
      <c r="J16" s="8">
        <v>1.9060644946748482</v>
      </c>
      <c r="K16" s="116"/>
      <c r="L16" s="74">
        <v>1320150</v>
      </c>
      <c r="M16" s="118">
        <v>1893778.4893192991</v>
      </c>
      <c r="N16" s="102">
        <v>-573628.48931929911</v>
      </c>
      <c r="O16" s="116"/>
      <c r="P16" s="3">
        <v>25603598036.873486</v>
      </c>
      <c r="Q16" s="3">
        <v>11709459497.490589</v>
      </c>
      <c r="R16" s="3">
        <v>13894138539.382896</v>
      </c>
      <c r="S16" s="116"/>
      <c r="T16" s="3">
        <v>1118.1555613889836</v>
      </c>
      <c r="U16" s="3">
        <v>965.52315608919378</v>
      </c>
      <c r="V16" s="3">
        <v>152.63240529978987</v>
      </c>
      <c r="W16" s="33">
        <v>0.15808259422593265</v>
      </c>
      <c r="X16" s="116"/>
      <c r="Y16" s="3">
        <v>1866825015.2361281</v>
      </c>
      <c r="Z16" s="3">
        <v>-133351350.00206947</v>
      </c>
      <c r="AA16" s="3">
        <v>2000176365.2381976</v>
      </c>
    </row>
    <row r="17" spans="2:27">
      <c r="D17" t="s">
        <v>196</v>
      </c>
      <c r="F17" s="116"/>
      <c r="G17" s="3">
        <v>564346.76759081287</v>
      </c>
      <c r="H17" s="3">
        <v>330000</v>
      </c>
      <c r="I17" s="34">
        <v>234346.76759081287</v>
      </c>
      <c r="J17" s="8">
        <v>1.7101417199721602</v>
      </c>
      <c r="K17" s="116"/>
      <c r="L17" s="74">
        <v>1906346.7675908129</v>
      </c>
      <c r="M17" s="118">
        <v>1282600</v>
      </c>
      <c r="N17" s="102">
        <v>623746.76759081287</v>
      </c>
      <c r="O17" s="116"/>
      <c r="P17" s="3">
        <v>17794366146.342175</v>
      </c>
      <c r="Q17" s="3">
        <v>10709912500</v>
      </c>
      <c r="R17" s="3">
        <v>7084453646.3421745</v>
      </c>
      <c r="S17" s="116"/>
      <c r="T17" s="3">
        <v>1201.1675222197364</v>
      </c>
      <c r="U17" s="3">
        <v>1224.6898227558604</v>
      </c>
      <c r="V17" s="3">
        <v>-23.522300536124021</v>
      </c>
      <c r="W17" s="33">
        <v>-1.9206741249137616E-2</v>
      </c>
      <c r="X17" s="116"/>
      <c r="Y17" s="3">
        <v>3618120896.7090344</v>
      </c>
      <c r="Z17" s="3">
        <v>2201599005.0898476</v>
      </c>
      <c r="AA17" s="3">
        <v>1416521891.6191869</v>
      </c>
    </row>
    <row r="18" spans="2:27">
      <c r="D18" t="s">
        <v>13</v>
      </c>
      <c r="F18" s="116"/>
      <c r="G18" s="3">
        <v>138600</v>
      </c>
      <c r="H18" s="3">
        <v>258000</v>
      </c>
      <c r="I18" s="34">
        <v>-119400</v>
      </c>
      <c r="J18" s="8">
        <v>0.53720930232558139</v>
      </c>
      <c r="K18" s="116"/>
      <c r="L18" s="74">
        <v>182650</v>
      </c>
      <c r="M18" s="118">
        <v>862600.00000000023</v>
      </c>
      <c r="N18" s="102">
        <v>-679950.00000000023</v>
      </c>
      <c r="O18" s="116"/>
      <c r="P18" s="3">
        <v>4813280585.4442329</v>
      </c>
      <c r="Q18" s="3">
        <v>8173791818.181818</v>
      </c>
      <c r="R18" s="3">
        <v>-3360511232.7375851</v>
      </c>
      <c r="S18" s="116"/>
      <c r="T18" s="3">
        <v>1322.9549304959496</v>
      </c>
      <c r="U18" s="3">
        <v>1195.5231560891939</v>
      </c>
      <c r="V18" s="3">
        <v>127.43177440675572</v>
      </c>
      <c r="W18" s="33">
        <v>0.10659080399882148</v>
      </c>
      <c r="X18" s="116"/>
      <c r="Y18" s="3">
        <v>1159696487.8325734</v>
      </c>
      <c r="Z18" s="3">
        <v>1521837631.2520633</v>
      </c>
      <c r="AA18" s="3">
        <v>-362141143.41948986</v>
      </c>
    </row>
    <row r="19" spans="2:27">
      <c r="D19" t="s">
        <v>546</v>
      </c>
      <c r="F19" s="116"/>
      <c r="G19" s="3">
        <v>55050</v>
      </c>
      <c r="H19" s="3"/>
      <c r="I19" s="34">
        <v>55050</v>
      </c>
      <c r="J19" s="8"/>
      <c r="K19" s="116"/>
      <c r="L19" s="74">
        <v>55050</v>
      </c>
      <c r="M19" s="118"/>
      <c r="N19" s="102">
        <v>55050</v>
      </c>
      <c r="O19" s="116"/>
      <c r="P19" s="3">
        <v>1520778300</v>
      </c>
      <c r="Q19" s="3"/>
      <c r="R19" s="3">
        <v>1520778300</v>
      </c>
      <c r="S19" s="116"/>
      <c r="T19" s="3">
        <v>1052.387507102819</v>
      </c>
      <c r="U19" s="3"/>
      <c r="V19" s="3">
        <v>1052.387507102819</v>
      </c>
      <c r="W19" s="33"/>
      <c r="X19" s="116"/>
      <c r="Y19" s="3">
        <v>282648750</v>
      </c>
      <c r="Z19" s="3"/>
      <c r="AA19" s="3">
        <v>282648750</v>
      </c>
    </row>
    <row r="20" spans="2:27">
      <c r="D20" t="s">
        <v>218</v>
      </c>
      <c r="F20" s="116"/>
      <c r="G20" s="3">
        <v>33000</v>
      </c>
      <c r="H20" s="3">
        <v>110000</v>
      </c>
      <c r="I20" s="34">
        <v>-77000</v>
      </c>
      <c r="J20" s="8">
        <v>0.3</v>
      </c>
      <c r="K20" s="116"/>
      <c r="L20" s="74">
        <v>143000</v>
      </c>
      <c r="M20" s="118">
        <v>462000</v>
      </c>
      <c r="N20" s="102">
        <v>-319000</v>
      </c>
      <c r="O20" s="116"/>
      <c r="P20" s="3">
        <v>1116483390</v>
      </c>
      <c r="Q20" s="3">
        <v>3630700000</v>
      </c>
      <c r="R20" s="3">
        <v>-2514216610</v>
      </c>
      <c r="S20" s="116"/>
      <c r="T20" s="3">
        <v>1288.8590543325331</v>
      </c>
      <c r="U20" s="3">
        <v>1245.5231560891939</v>
      </c>
      <c r="V20" s="3">
        <v>43.335898243339216</v>
      </c>
      <c r="W20" s="33">
        <v>3.4793330040855427E-2</v>
      </c>
      <c r="X20" s="116"/>
      <c r="Y20" s="3">
        <v>38266155.581781864</v>
      </c>
      <c r="Z20" s="3">
        <v>739161454.81266737</v>
      </c>
      <c r="AA20" s="3">
        <v>-700895299.23088551</v>
      </c>
    </row>
    <row r="21" spans="2:27">
      <c r="D21" t="s">
        <v>208</v>
      </c>
      <c r="F21" s="116"/>
      <c r="G21" s="3">
        <v>28600</v>
      </c>
      <c r="H21" s="3"/>
      <c r="I21" s="34">
        <v>28600</v>
      </c>
      <c r="J21" s="8"/>
      <c r="K21" s="116"/>
      <c r="L21" s="74">
        <v>34100</v>
      </c>
      <c r="M21" s="118"/>
      <c r="N21" s="102">
        <v>34100</v>
      </c>
      <c r="O21" s="116"/>
      <c r="P21" s="3">
        <v>700700000</v>
      </c>
      <c r="Q21" s="3"/>
      <c r="R21" s="3">
        <v>700700000</v>
      </c>
      <c r="S21" s="116"/>
      <c r="T21" s="3">
        <v>933.32561394205163</v>
      </c>
      <c r="U21" s="3"/>
      <c r="V21" s="3">
        <v>933.32561394205163</v>
      </c>
      <c r="W21" s="33"/>
      <c r="X21" s="116"/>
      <c r="Y21" s="3">
        <v>-62182783.624255061</v>
      </c>
      <c r="Z21" s="3"/>
      <c r="AA21" s="3">
        <v>-62182783.624255061</v>
      </c>
    </row>
    <row r="22" spans="2:27">
      <c r="D22" t="s">
        <v>14</v>
      </c>
      <c r="F22" s="116"/>
      <c r="G22" s="3"/>
      <c r="H22" s="3"/>
      <c r="I22" s="34"/>
      <c r="J22" s="8"/>
      <c r="K22" s="116"/>
      <c r="L22" s="74">
        <v>6600</v>
      </c>
      <c r="M22" s="118"/>
      <c r="N22" s="102">
        <v>6600</v>
      </c>
      <c r="O22" s="116"/>
      <c r="P22" s="3"/>
      <c r="Q22" s="3"/>
      <c r="R22" s="3"/>
      <c r="S22" s="116"/>
      <c r="T22" s="3"/>
      <c r="U22" s="3"/>
      <c r="V22" s="3"/>
      <c r="W22" s="33"/>
      <c r="X22" s="116"/>
      <c r="Y22" s="3"/>
      <c r="Z22" s="3"/>
      <c r="AA22" s="3"/>
    </row>
    <row r="23" spans="2:27">
      <c r="D23" t="s">
        <v>217</v>
      </c>
      <c r="F23" s="116"/>
      <c r="G23" s="3"/>
      <c r="H23" s="3"/>
      <c r="I23" s="34"/>
      <c r="J23" s="8"/>
      <c r="K23" s="116"/>
      <c r="L23" s="74">
        <v>22000</v>
      </c>
      <c r="M23" s="118"/>
      <c r="N23" s="102">
        <v>22000</v>
      </c>
      <c r="O23" s="116"/>
      <c r="P23" s="3"/>
      <c r="Q23" s="3"/>
      <c r="R23" s="3"/>
      <c r="S23" s="116"/>
      <c r="T23" s="3"/>
      <c r="U23" s="3"/>
      <c r="V23" s="3"/>
      <c r="W23" s="33"/>
      <c r="X23" s="116"/>
      <c r="Y23" s="3"/>
      <c r="Z23" s="3"/>
      <c r="AA23" s="3"/>
    </row>
    <row r="24" spans="2:27">
      <c r="B24" s="6" t="s">
        <v>110</v>
      </c>
      <c r="C24" s="6"/>
      <c r="D24" s="6"/>
      <c r="E24" s="6"/>
      <c r="F24" s="122"/>
      <c r="G24" s="9">
        <v>547875</v>
      </c>
      <c r="H24" s="9">
        <v>460000</v>
      </c>
      <c r="I24" s="32">
        <v>87875</v>
      </c>
      <c r="J24" s="11">
        <v>1.1910326086956522</v>
      </c>
      <c r="K24" s="122"/>
      <c r="L24" s="75">
        <v>1708150</v>
      </c>
      <c r="M24" s="123">
        <v>1928000</v>
      </c>
      <c r="N24" s="103">
        <v>-219850</v>
      </c>
      <c r="O24" s="122"/>
      <c r="P24" s="9">
        <v>17533596947.042786</v>
      </c>
      <c r="Q24" s="9">
        <v>14056872000</v>
      </c>
      <c r="R24" s="9">
        <v>3476724947.0427856</v>
      </c>
      <c r="S24" s="122"/>
      <c r="T24" s="9">
        <v>1219.1496762337849</v>
      </c>
      <c r="U24" s="9">
        <v>1153.1478260869565</v>
      </c>
      <c r="V24" s="9">
        <v>66.001850146828474</v>
      </c>
      <c r="W24" s="80">
        <v>5.7236243830763998E-2</v>
      </c>
      <c r="X24" s="122"/>
      <c r="Y24" s="9">
        <v>2603050549.3831849</v>
      </c>
      <c r="Z24" s="9">
        <v>2525648324.1580663</v>
      </c>
      <c r="AA24" s="9">
        <v>77402225.225118637</v>
      </c>
    </row>
    <row r="25" spans="2:27">
      <c r="C25" t="s">
        <v>194</v>
      </c>
      <c r="F25" s="116"/>
      <c r="G25" s="3">
        <v>81000</v>
      </c>
      <c r="H25" s="3">
        <v>166000</v>
      </c>
      <c r="I25" s="34">
        <v>-85000</v>
      </c>
      <c r="J25" s="8">
        <v>0.48795180722891568</v>
      </c>
      <c r="K25" s="116"/>
      <c r="L25" s="74">
        <v>189150</v>
      </c>
      <c r="M25" s="118">
        <v>752000</v>
      </c>
      <c r="N25" s="102">
        <v>-562850</v>
      </c>
      <c r="O25" s="116"/>
      <c r="P25" s="3">
        <v>1913625000</v>
      </c>
      <c r="Q25" s="3">
        <v>4459897000</v>
      </c>
      <c r="R25" s="3">
        <v>-2546272000</v>
      </c>
      <c r="S25" s="116"/>
      <c r="T25" s="3">
        <v>900</v>
      </c>
      <c r="U25" s="3">
        <v>1013.8433734939758</v>
      </c>
      <c r="V25" s="3">
        <v>-113.84337349397583</v>
      </c>
      <c r="W25" s="33">
        <v>-0.11228891608931769</v>
      </c>
      <c r="X25" s="116"/>
      <c r="Y25" s="3">
        <v>265308620.34320879</v>
      </c>
      <c r="Z25" s="3">
        <v>555805970.82873368</v>
      </c>
      <c r="AA25" s="3">
        <v>-290497350.48552489</v>
      </c>
    </row>
    <row r="26" spans="2:27">
      <c r="D26" t="s">
        <v>209</v>
      </c>
      <c r="F26" s="116"/>
      <c r="G26" s="3">
        <v>81000</v>
      </c>
      <c r="H26" s="3">
        <v>50000</v>
      </c>
      <c r="I26" s="34">
        <v>31000</v>
      </c>
      <c r="J26" s="8">
        <v>1.62</v>
      </c>
      <c r="K26" s="116"/>
      <c r="L26" s="74">
        <v>189000</v>
      </c>
      <c r="M26" s="118">
        <v>200000</v>
      </c>
      <c r="N26" s="102">
        <v>-11000</v>
      </c>
      <c r="O26" s="116"/>
      <c r="P26" s="3">
        <v>1913625000</v>
      </c>
      <c r="Q26" s="3">
        <v>794999999.99999988</v>
      </c>
      <c r="R26" s="3">
        <v>1118625000</v>
      </c>
      <c r="S26" s="116"/>
      <c r="T26" s="3">
        <v>900</v>
      </c>
      <c r="U26" s="3">
        <v>600</v>
      </c>
      <c r="V26" s="3">
        <v>300</v>
      </c>
      <c r="W26" s="33">
        <v>0.5</v>
      </c>
      <c r="X26" s="116"/>
      <c r="Y26" s="3">
        <v>265308620.34320879</v>
      </c>
      <c r="Z26" s="3">
        <v>2155896.5423587561</v>
      </c>
      <c r="AA26" s="3">
        <v>263152723.80085003</v>
      </c>
    </row>
    <row r="27" spans="2:27">
      <c r="D27" t="s">
        <v>225</v>
      </c>
      <c r="F27" s="116"/>
      <c r="G27" s="3"/>
      <c r="H27" s="3">
        <v>25000</v>
      </c>
      <c r="I27" s="34">
        <v>-25000</v>
      </c>
      <c r="J27" s="8"/>
      <c r="K27" s="116"/>
      <c r="L27" s="74"/>
      <c r="M27" s="118">
        <v>100000</v>
      </c>
      <c r="N27" s="102">
        <v>-100000</v>
      </c>
      <c r="O27" s="116"/>
      <c r="P27" s="3"/>
      <c r="Q27" s="3">
        <v>763862500</v>
      </c>
      <c r="R27" s="3">
        <v>-763862500</v>
      </c>
      <c r="S27" s="116"/>
      <c r="T27" s="3"/>
      <c r="U27" s="3">
        <v>1153</v>
      </c>
      <c r="V27" s="3">
        <v>-1153</v>
      </c>
      <c r="W27" s="33">
        <v>-1</v>
      </c>
      <c r="X27" s="116"/>
      <c r="Y27" s="3"/>
      <c r="Z27" s="3">
        <v>41209698.794170976</v>
      </c>
      <c r="AA27" s="3">
        <v>-41209698.794170976</v>
      </c>
    </row>
    <row r="28" spans="2:27">
      <c r="D28" t="s">
        <v>210</v>
      </c>
      <c r="F28" s="116"/>
      <c r="G28" s="3"/>
      <c r="H28" s="3">
        <v>91000</v>
      </c>
      <c r="I28" s="34">
        <v>-91000</v>
      </c>
      <c r="J28" s="8"/>
      <c r="K28" s="116"/>
      <c r="L28" s="74">
        <v>150</v>
      </c>
      <c r="M28" s="118">
        <v>452000</v>
      </c>
      <c r="N28" s="102">
        <v>-451850</v>
      </c>
      <c r="O28" s="116"/>
      <c r="P28" s="3"/>
      <c r="Q28" s="3">
        <v>2901034500.0000005</v>
      </c>
      <c r="R28" s="3">
        <v>-2901034500.0000005</v>
      </c>
      <c r="S28" s="116"/>
      <c r="T28" s="3"/>
      <c r="U28" s="3">
        <v>1203</v>
      </c>
      <c r="V28" s="3">
        <v>-1203</v>
      </c>
      <c r="W28" s="33">
        <v>-1</v>
      </c>
      <c r="X28" s="116"/>
      <c r="Y28" s="3"/>
      <c r="Z28" s="3">
        <v>512440375.49220395</v>
      </c>
      <c r="AA28" s="3">
        <v>-512440375.49220395</v>
      </c>
    </row>
    <row r="29" spans="2:27">
      <c r="C29" t="s">
        <v>216</v>
      </c>
      <c r="F29" s="116"/>
      <c r="G29" s="3">
        <v>466875</v>
      </c>
      <c r="H29" s="3">
        <v>294000</v>
      </c>
      <c r="I29" s="34">
        <v>172875</v>
      </c>
      <c r="J29" s="8">
        <v>1.5880102040816326</v>
      </c>
      <c r="K29" s="116"/>
      <c r="L29" s="74">
        <v>1519000</v>
      </c>
      <c r="M29" s="118">
        <v>1176000</v>
      </c>
      <c r="N29" s="102">
        <v>343000</v>
      </c>
      <c r="O29" s="116"/>
      <c r="P29" s="3">
        <v>15619971947.042784</v>
      </c>
      <c r="Q29" s="3">
        <v>9596975000</v>
      </c>
      <c r="R29" s="3">
        <v>6022996947.0427837</v>
      </c>
      <c r="S29" s="116"/>
      <c r="T29" s="3">
        <v>1274.5202224719353</v>
      </c>
      <c r="U29" s="3">
        <v>1231.8027210884354</v>
      </c>
      <c r="V29" s="3">
        <v>42.717501383499894</v>
      </c>
      <c r="W29" s="33">
        <v>3.4678849666571775E-2</v>
      </c>
      <c r="X29" s="116"/>
      <c r="Y29" s="3">
        <v>2337741929.0399766</v>
      </c>
      <c r="Z29" s="3">
        <v>1969842353.3293324</v>
      </c>
      <c r="AA29" s="3">
        <v>367899575.71064425</v>
      </c>
    </row>
    <row r="30" spans="2:27">
      <c r="D30" t="s">
        <v>220</v>
      </c>
      <c r="F30" s="116"/>
      <c r="G30" s="3">
        <v>257375</v>
      </c>
      <c r="H30" s="3">
        <v>74000</v>
      </c>
      <c r="I30" s="34">
        <v>183375</v>
      </c>
      <c r="J30" s="8">
        <v>3.4780405405405403</v>
      </c>
      <c r="K30" s="116"/>
      <c r="L30" s="74">
        <v>947625</v>
      </c>
      <c r="M30" s="118">
        <v>296000</v>
      </c>
      <c r="N30" s="102">
        <v>651625</v>
      </c>
      <c r="O30" s="116"/>
      <c r="P30" s="3">
        <v>9103700725</v>
      </c>
      <c r="Q30" s="3">
        <v>2549300000</v>
      </c>
      <c r="R30" s="3">
        <v>6554400725</v>
      </c>
      <c r="S30" s="116"/>
      <c r="T30" s="3">
        <v>1347.4687840628521</v>
      </c>
      <c r="U30" s="3">
        <v>1300</v>
      </c>
      <c r="V30" s="3">
        <v>47.468784062852137</v>
      </c>
      <c r="W30" s="33">
        <v>3.6514449279117026E-2</v>
      </c>
      <c r="X30" s="116"/>
      <c r="Y30" s="3">
        <v>1385473976.0666163</v>
      </c>
      <c r="Z30" s="3">
        <v>606926755.89475882</v>
      </c>
      <c r="AA30" s="3">
        <v>778547220.17185748</v>
      </c>
    </row>
    <row r="31" spans="2:27">
      <c r="D31" t="s">
        <v>222</v>
      </c>
      <c r="F31" s="116"/>
      <c r="G31" s="3">
        <v>69750</v>
      </c>
      <c r="H31" s="3">
        <v>32000</v>
      </c>
      <c r="I31" s="34">
        <v>37750</v>
      </c>
      <c r="J31" s="8">
        <v>2.1796875</v>
      </c>
      <c r="K31" s="116"/>
      <c r="L31" s="74">
        <v>150875</v>
      </c>
      <c r="M31" s="118">
        <v>128000</v>
      </c>
      <c r="N31" s="102">
        <v>22875</v>
      </c>
      <c r="O31" s="116"/>
      <c r="P31" s="3">
        <v>2398464875</v>
      </c>
      <c r="Q31" s="3">
        <v>1102400000</v>
      </c>
      <c r="R31" s="3">
        <v>1296064875</v>
      </c>
      <c r="S31" s="116"/>
      <c r="T31" s="3">
        <v>1309.9546204244436</v>
      </c>
      <c r="U31" s="3">
        <v>1300</v>
      </c>
      <c r="V31" s="3">
        <v>9.9546204244436467</v>
      </c>
      <c r="W31" s="33">
        <v>7.657400326495113E-3</v>
      </c>
      <c r="X31" s="116"/>
      <c r="Y31" s="3">
        <v>443979584.20484793</v>
      </c>
      <c r="Z31" s="3">
        <v>262454813.35989574</v>
      </c>
      <c r="AA31" s="3">
        <v>181524770.8449522</v>
      </c>
    </row>
    <row r="32" spans="2:27">
      <c r="D32" t="s">
        <v>224</v>
      </c>
      <c r="F32" s="116"/>
      <c r="G32" s="3">
        <v>56375</v>
      </c>
      <c r="H32" s="3">
        <v>44000</v>
      </c>
      <c r="I32" s="34">
        <v>12375</v>
      </c>
      <c r="J32" s="8">
        <v>1.28125</v>
      </c>
      <c r="K32" s="116"/>
      <c r="L32" s="74">
        <v>156875</v>
      </c>
      <c r="M32" s="118">
        <v>176000</v>
      </c>
      <c r="N32" s="102">
        <v>-19125</v>
      </c>
      <c r="O32" s="116"/>
      <c r="P32" s="3">
        <v>1831740144</v>
      </c>
      <c r="Q32" s="3">
        <v>1340900000</v>
      </c>
      <c r="R32" s="3">
        <v>490840144</v>
      </c>
      <c r="S32" s="116"/>
      <c r="T32" s="3">
        <v>1237.7827011040151</v>
      </c>
      <c r="U32" s="3">
        <v>1150</v>
      </c>
      <c r="V32" s="3">
        <v>87.782701104015132</v>
      </c>
      <c r="W32" s="33">
        <v>7.6332783568708804E-2</v>
      </c>
      <c r="X32" s="116"/>
      <c r="Y32" s="3">
        <v>258969552.28664482</v>
      </c>
      <c r="Z32" s="3">
        <v>537658100.90922499</v>
      </c>
      <c r="AA32" s="3">
        <v>-278688548.62258017</v>
      </c>
    </row>
    <row r="33" spans="2:27">
      <c r="D33" t="s">
        <v>221</v>
      </c>
      <c r="F33" s="116"/>
      <c r="G33" s="3">
        <v>39875</v>
      </c>
      <c r="H33" s="3">
        <v>22000</v>
      </c>
      <c r="I33" s="34">
        <v>17875</v>
      </c>
      <c r="J33" s="8">
        <v>1.8125</v>
      </c>
      <c r="K33" s="116"/>
      <c r="L33" s="74">
        <v>171875</v>
      </c>
      <c r="M33" s="118">
        <v>88000</v>
      </c>
      <c r="N33" s="102">
        <v>83875</v>
      </c>
      <c r="O33" s="116"/>
      <c r="P33" s="3">
        <v>1328767592.6724138</v>
      </c>
      <c r="Q33" s="3">
        <v>757900000</v>
      </c>
      <c r="R33" s="3">
        <v>570867592.67241383</v>
      </c>
      <c r="S33" s="116"/>
      <c r="T33" s="3">
        <v>1269.4495085072303</v>
      </c>
      <c r="U33" s="3">
        <v>1300</v>
      </c>
      <c r="V33" s="3">
        <v>-30.550491492769652</v>
      </c>
      <c r="W33" s="33">
        <v>-2.350037807136127E-2</v>
      </c>
      <c r="X33" s="116"/>
      <c r="Y33" s="3">
        <v>304031809.49794859</v>
      </c>
      <c r="Z33" s="3">
        <v>121965534.93887055</v>
      </c>
      <c r="AA33" s="3">
        <v>182066274.55907804</v>
      </c>
    </row>
    <row r="34" spans="2:27">
      <c r="D34" t="s">
        <v>209</v>
      </c>
      <c r="F34" s="116"/>
      <c r="G34" s="3">
        <v>30000</v>
      </c>
      <c r="H34" s="3"/>
      <c r="I34" s="34">
        <v>30000</v>
      </c>
      <c r="J34" s="8"/>
      <c r="K34" s="116"/>
      <c r="L34" s="74">
        <v>78250</v>
      </c>
      <c r="M34" s="118"/>
      <c r="N34" s="102">
        <v>78250</v>
      </c>
      <c r="O34" s="116"/>
      <c r="P34" s="3">
        <v>486111110.37037033</v>
      </c>
      <c r="Q34" s="3"/>
      <c r="R34" s="3">
        <v>486111110.37037033</v>
      </c>
      <c r="S34" s="116"/>
      <c r="T34" s="3">
        <v>617.27884425915408</v>
      </c>
      <c r="U34" s="3"/>
      <c r="V34" s="3">
        <v>617.27884425915408</v>
      </c>
      <c r="W34" s="33"/>
      <c r="X34" s="116"/>
      <c r="Y34" s="3">
        <v>-124376437.65066344</v>
      </c>
      <c r="Z34" s="3"/>
      <c r="AA34" s="3">
        <v>-124376437.65066344</v>
      </c>
    </row>
    <row r="35" spans="2:27">
      <c r="D35" t="s">
        <v>225</v>
      </c>
      <c r="F35" s="116"/>
      <c r="G35" s="3">
        <v>8000</v>
      </c>
      <c r="H35" s="3">
        <v>75000</v>
      </c>
      <c r="I35" s="34">
        <v>-67000</v>
      </c>
      <c r="J35" s="8">
        <v>0.10666666666666667</v>
      </c>
      <c r="K35" s="116"/>
      <c r="L35" s="74">
        <v>8000</v>
      </c>
      <c r="M35" s="118">
        <v>300000</v>
      </c>
      <c r="N35" s="102">
        <v>-292000</v>
      </c>
      <c r="O35" s="116"/>
      <c r="P35" s="3">
        <v>283500000</v>
      </c>
      <c r="Q35" s="3">
        <v>2291587500</v>
      </c>
      <c r="R35" s="3">
        <v>-2008087500</v>
      </c>
      <c r="S35" s="116"/>
      <c r="T35" s="3">
        <v>1349.9888344518961</v>
      </c>
      <c r="U35" s="3">
        <v>1153</v>
      </c>
      <c r="V35" s="3">
        <v>196.98883445189608</v>
      </c>
      <c r="W35" s="33">
        <v>0.1708489457518613</v>
      </c>
      <c r="X35" s="116"/>
      <c r="Y35" s="3">
        <v>46911338.977985859</v>
      </c>
      <c r="Z35" s="3">
        <v>123629096.38251293</v>
      </c>
      <c r="AA35" s="3">
        <v>-76717757.404527068</v>
      </c>
    </row>
    <row r="36" spans="2:27">
      <c r="D36" t="s">
        <v>548</v>
      </c>
      <c r="F36" s="116"/>
      <c r="G36" s="3">
        <v>5500</v>
      </c>
      <c r="H36" s="3"/>
      <c r="I36" s="34">
        <v>5500</v>
      </c>
      <c r="J36" s="8"/>
      <c r="K36" s="116"/>
      <c r="L36" s="74">
        <v>5500</v>
      </c>
      <c r="M36" s="118"/>
      <c r="N36" s="102">
        <v>5500</v>
      </c>
      <c r="O36" s="116"/>
      <c r="P36" s="3">
        <v>187687500</v>
      </c>
      <c r="Q36" s="3"/>
      <c r="R36" s="3">
        <v>187687500</v>
      </c>
      <c r="S36" s="116"/>
      <c r="T36" s="3">
        <v>1299.9892479907146</v>
      </c>
      <c r="U36" s="3"/>
      <c r="V36" s="3">
        <v>1299.9892479907146</v>
      </c>
      <c r="W36" s="33"/>
      <c r="X36" s="116"/>
      <c r="Y36" s="3">
        <v>22752105.656596005</v>
      </c>
      <c r="Z36" s="3"/>
      <c r="AA36" s="3">
        <v>22752105.656596005</v>
      </c>
    </row>
    <row r="37" spans="2:27">
      <c r="D37" t="s">
        <v>210</v>
      </c>
      <c r="F37" s="116"/>
      <c r="G37" s="3"/>
      <c r="H37" s="3">
        <v>25000</v>
      </c>
      <c r="I37" s="34">
        <v>-25000</v>
      </c>
      <c r="J37" s="8"/>
      <c r="K37" s="116"/>
      <c r="L37" s="74"/>
      <c r="M37" s="118">
        <v>100000</v>
      </c>
      <c r="N37" s="102">
        <v>-100000</v>
      </c>
      <c r="O37" s="116"/>
      <c r="P37" s="3"/>
      <c r="Q37" s="3">
        <v>796987500</v>
      </c>
      <c r="R37" s="3">
        <v>-796987500</v>
      </c>
      <c r="S37" s="116"/>
      <c r="T37" s="3"/>
      <c r="U37" s="3">
        <v>1203</v>
      </c>
      <c r="V37" s="3">
        <v>-1203</v>
      </c>
      <c r="W37" s="33">
        <v>-1</v>
      </c>
      <c r="X37" s="116"/>
      <c r="Y37" s="3"/>
      <c r="Z37" s="3">
        <v>140780322.93741858</v>
      </c>
      <c r="AA37" s="3">
        <v>-140780322.93741858</v>
      </c>
    </row>
    <row r="38" spans="2:27">
      <c r="D38" t="s">
        <v>223</v>
      </c>
      <c r="F38" s="116"/>
      <c r="G38" s="3"/>
      <c r="H38" s="3">
        <v>22000</v>
      </c>
      <c r="I38" s="34">
        <v>-22000</v>
      </c>
      <c r="J38" s="8"/>
      <c r="K38" s="116"/>
      <c r="L38" s="74"/>
      <c r="M38" s="118">
        <v>88000</v>
      </c>
      <c r="N38" s="102">
        <v>-88000</v>
      </c>
      <c r="O38" s="116"/>
      <c r="P38" s="3"/>
      <c r="Q38" s="3">
        <v>757900000</v>
      </c>
      <c r="R38" s="3">
        <v>-757900000</v>
      </c>
      <c r="S38" s="116"/>
      <c r="T38" s="3"/>
      <c r="U38" s="3">
        <v>1300</v>
      </c>
      <c r="V38" s="3">
        <v>-1300</v>
      </c>
      <c r="W38" s="33">
        <v>-1</v>
      </c>
      <c r="X38" s="116"/>
      <c r="Y38" s="3"/>
      <c r="Z38" s="3">
        <v>176427728.90665078</v>
      </c>
      <c r="AA38" s="3">
        <v>-176427728.90665078</v>
      </c>
    </row>
    <row r="39" spans="2:27">
      <c r="B39" s="6" t="s">
        <v>111</v>
      </c>
      <c r="C39" s="6"/>
      <c r="D39" s="6"/>
      <c r="E39" s="6"/>
      <c r="F39" s="122"/>
      <c r="G39" s="9">
        <v>187000</v>
      </c>
      <c r="H39" s="9"/>
      <c r="I39" s="32">
        <v>187000</v>
      </c>
      <c r="J39" s="11"/>
      <c r="K39" s="122"/>
      <c r="L39" s="75">
        <v>637000</v>
      </c>
      <c r="M39" s="123"/>
      <c r="N39" s="103">
        <v>637000</v>
      </c>
      <c r="O39" s="122"/>
      <c r="P39" s="9">
        <v>3447797425.2167912</v>
      </c>
      <c r="Q39" s="9"/>
      <c r="R39" s="9">
        <v>3447797425.2167912</v>
      </c>
      <c r="S39" s="122"/>
      <c r="T39" s="9">
        <v>702.37207216812965</v>
      </c>
      <c r="U39" s="9"/>
      <c r="V39" s="9">
        <v>702.37207216812965</v>
      </c>
      <c r="W39" s="80"/>
      <c r="X39" s="122"/>
      <c r="Y39" s="9">
        <v>-1387883396.8178833</v>
      </c>
      <c r="Z39" s="9"/>
      <c r="AA39" s="9">
        <v>-1387883396.8178833</v>
      </c>
    </row>
    <row r="40" spans="2:27">
      <c r="C40" t="s">
        <v>216</v>
      </c>
      <c r="F40" s="116"/>
      <c r="G40" s="3">
        <v>187000</v>
      </c>
      <c r="H40" s="3"/>
      <c r="I40" s="34">
        <v>187000</v>
      </c>
      <c r="J40" s="8"/>
      <c r="K40" s="116"/>
      <c r="L40" s="74">
        <v>637000</v>
      </c>
      <c r="M40" s="118"/>
      <c r="N40" s="102">
        <v>637000</v>
      </c>
      <c r="O40" s="116"/>
      <c r="P40" s="3">
        <v>3447797425.2167912</v>
      </c>
      <c r="Q40" s="3"/>
      <c r="R40" s="3">
        <v>3447797425.2167912</v>
      </c>
      <c r="S40" s="116"/>
      <c r="T40" s="3">
        <v>702.37207216812965</v>
      </c>
      <c r="U40" s="3"/>
      <c r="V40" s="3">
        <v>702.37207216812965</v>
      </c>
      <c r="W40" s="33"/>
      <c r="X40" s="116"/>
      <c r="Y40" s="3">
        <v>-1387883396.8178833</v>
      </c>
      <c r="Z40" s="3"/>
      <c r="AA40" s="3">
        <v>-1387883396.8178833</v>
      </c>
    </row>
    <row r="41" spans="2:27">
      <c r="D41" t="s">
        <v>226</v>
      </c>
      <c r="F41" s="116"/>
      <c r="G41" s="3">
        <v>45375</v>
      </c>
      <c r="H41" s="3"/>
      <c r="I41" s="34">
        <v>45375</v>
      </c>
      <c r="J41" s="8"/>
      <c r="K41" s="116"/>
      <c r="L41" s="74">
        <v>123875</v>
      </c>
      <c r="M41" s="118"/>
      <c r="N41" s="102">
        <v>123875</v>
      </c>
      <c r="O41" s="116"/>
      <c r="P41" s="3">
        <v>915615714.61318457</v>
      </c>
      <c r="Q41" s="3"/>
      <c r="R41" s="3">
        <v>915615714.61318457</v>
      </c>
      <c r="S41" s="116"/>
      <c r="T41" s="3">
        <v>768.71206969255354</v>
      </c>
      <c r="U41" s="3"/>
      <c r="V41" s="3">
        <v>768.71206969255354</v>
      </c>
      <c r="W41" s="33"/>
      <c r="X41" s="116"/>
      <c r="Y41" s="3">
        <v>-217753457.24026376</v>
      </c>
      <c r="Z41" s="3"/>
      <c r="AA41" s="3">
        <v>-217753457.24026376</v>
      </c>
    </row>
    <row r="42" spans="2:27">
      <c r="D42" t="s">
        <v>231</v>
      </c>
      <c r="F42" s="116"/>
      <c r="G42" s="3">
        <v>28000</v>
      </c>
      <c r="H42" s="3"/>
      <c r="I42" s="34">
        <v>28000</v>
      </c>
      <c r="J42" s="8"/>
      <c r="K42" s="116"/>
      <c r="L42" s="74">
        <v>56500</v>
      </c>
      <c r="M42" s="118"/>
      <c r="N42" s="102">
        <v>56500</v>
      </c>
      <c r="O42" s="116"/>
      <c r="P42" s="3">
        <v>748944444.44444442</v>
      </c>
      <c r="Q42" s="3"/>
      <c r="R42" s="3">
        <v>748944444.44444442</v>
      </c>
      <c r="S42" s="116"/>
      <c r="T42" s="3">
        <v>1018.9636055679299</v>
      </c>
      <c r="U42" s="3"/>
      <c r="V42" s="3">
        <v>1018.9636055679299</v>
      </c>
      <c r="W42" s="33"/>
      <c r="X42" s="116"/>
      <c r="Y42" s="3">
        <v>312520914.76347637</v>
      </c>
      <c r="Z42" s="3"/>
      <c r="AA42" s="3">
        <v>312520914.76347637</v>
      </c>
    </row>
    <row r="43" spans="2:27">
      <c r="D43" t="s">
        <v>232</v>
      </c>
      <c r="F43" s="116"/>
      <c r="G43" s="3">
        <v>31500</v>
      </c>
      <c r="H43" s="3"/>
      <c r="I43" s="34">
        <v>31500</v>
      </c>
      <c r="J43" s="8"/>
      <c r="K43" s="116"/>
      <c r="L43" s="74">
        <v>149000</v>
      </c>
      <c r="M43" s="118"/>
      <c r="N43" s="102">
        <v>149000</v>
      </c>
      <c r="O43" s="116"/>
      <c r="P43" s="3">
        <v>523832361.11111104</v>
      </c>
      <c r="Q43" s="3"/>
      <c r="R43" s="3">
        <v>523832361.11111104</v>
      </c>
      <c r="S43" s="116"/>
      <c r="T43" s="3">
        <v>633.50328479007737</v>
      </c>
      <c r="U43" s="3"/>
      <c r="V43" s="3">
        <v>633.50328479007737</v>
      </c>
      <c r="W43" s="33"/>
      <c r="X43" s="116"/>
      <c r="Y43" s="3">
        <v>-115389950.13394396</v>
      </c>
      <c r="Z43" s="3"/>
      <c r="AA43" s="3">
        <v>-115389950.13394396</v>
      </c>
    </row>
    <row r="44" spans="2:27">
      <c r="D44" t="s">
        <v>228</v>
      </c>
      <c r="F44" s="116"/>
      <c r="G44" s="3">
        <v>22000</v>
      </c>
      <c r="H44" s="3"/>
      <c r="I44" s="34">
        <v>22000</v>
      </c>
      <c r="J44" s="8"/>
      <c r="K44" s="116"/>
      <c r="L44" s="74">
        <v>33000</v>
      </c>
      <c r="M44" s="118"/>
      <c r="N44" s="102">
        <v>33000</v>
      </c>
      <c r="O44" s="116"/>
      <c r="P44" s="3">
        <v>435610201.05659229</v>
      </c>
      <c r="Q44" s="3"/>
      <c r="R44" s="3">
        <v>435610201.05659229</v>
      </c>
      <c r="S44" s="116"/>
      <c r="T44" s="3">
        <v>754.29713977841277</v>
      </c>
      <c r="U44" s="3"/>
      <c r="V44" s="3">
        <v>754.29713977841277</v>
      </c>
      <c r="W44" s="33"/>
      <c r="X44" s="116"/>
      <c r="Y44" s="3">
        <v>-5268104.7918542624</v>
      </c>
      <c r="Z44" s="3"/>
      <c r="AA44" s="3">
        <v>-5268104.7918542624</v>
      </c>
    </row>
    <row r="45" spans="2:27">
      <c r="D45" t="s">
        <v>211</v>
      </c>
      <c r="F45" s="116"/>
      <c r="G45" s="3">
        <v>17875</v>
      </c>
      <c r="H45" s="3"/>
      <c r="I45" s="34">
        <v>17875</v>
      </c>
      <c r="J45" s="8"/>
      <c r="K45" s="116"/>
      <c r="L45" s="74">
        <v>50875</v>
      </c>
      <c r="M45" s="118"/>
      <c r="N45" s="102">
        <v>50875</v>
      </c>
      <c r="O45" s="116"/>
      <c r="P45" s="3">
        <v>417930251.35256988</v>
      </c>
      <c r="Q45" s="3"/>
      <c r="R45" s="3">
        <v>417930251.35256988</v>
      </c>
      <c r="S45" s="116"/>
      <c r="T45" s="3">
        <v>890.68647564685182</v>
      </c>
      <c r="U45" s="3"/>
      <c r="V45" s="3">
        <v>890.68647564685182</v>
      </c>
      <c r="W45" s="33"/>
      <c r="X45" s="116"/>
      <c r="Y45" s="3">
        <v>-436256732.62011421</v>
      </c>
      <c r="Z45" s="3"/>
      <c r="AA45" s="3">
        <v>-436256732.62011421</v>
      </c>
    </row>
    <row r="46" spans="2:27">
      <c r="D46" t="s">
        <v>230</v>
      </c>
      <c r="F46" s="116"/>
      <c r="G46" s="3">
        <v>12000</v>
      </c>
      <c r="H46" s="3"/>
      <c r="I46" s="34">
        <v>12000</v>
      </c>
      <c r="J46" s="8"/>
      <c r="K46" s="116"/>
      <c r="L46" s="74">
        <v>107000</v>
      </c>
      <c r="M46" s="118"/>
      <c r="N46" s="102">
        <v>107000</v>
      </c>
      <c r="O46" s="116"/>
      <c r="P46" s="3">
        <v>188888888.88888887</v>
      </c>
      <c r="Q46" s="3"/>
      <c r="R46" s="3">
        <v>188888888.88888887</v>
      </c>
      <c r="S46" s="116"/>
      <c r="T46" s="3">
        <v>599.64230676549039</v>
      </c>
      <c r="U46" s="3"/>
      <c r="V46" s="3">
        <v>599.64230676549039</v>
      </c>
      <c r="W46" s="33"/>
      <c r="X46" s="116"/>
      <c r="Y46" s="3">
        <v>-445366727.12152433</v>
      </c>
      <c r="Z46" s="3"/>
      <c r="AA46" s="3">
        <v>-445366727.12152433</v>
      </c>
    </row>
    <row r="47" spans="2:27">
      <c r="D47" t="s">
        <v>227</v>
      </c>
      <c r="F47" s="116"/>
      <c r="G47" s="3">
        <v>5500</v>
      </c>
      <c r="H47" s="3"/>
      <c r="I47" s="34">
        <v>5500</v>
      </c>
      <c r="J47" s="8"/>
      <c r="K47" s="116"/>
      <c r="L47" s="74">
        <v>33000</v>
      </c>
      <c r="M47" s="118"/>
      <c r="N47" s="102">
        <v>33000</v>
      </c>
      <c r="O47" s="116"/>
      <c r="P47" s="3">
        <v>172551500</v>
      </c>
      <c r="Q47" s="3"/>
      <c r="R47" s="3">
        <v>172551500</v>
      </c>
      <c r="S47" s="116"/>
      <c r="T47" s="3">
        <v>1195.1520198450607</v>
      </c>
      <c r="U47" s="3"/>
      <c r="V47" s="3">
        <v>1195.1520198450607</v>
      </c>
      <c r="W47" s="33"/>
      <c r="X47" s="116"/>
      <c r="Y47" s="3">
        <v>51863695.205753103</v>
      </c>
      <c r="Z47" s="3"/>
      <c r="AA47" s="3">
        <v>51863695.205753103</v>
      </c>
    </row>
    <row r="48" spans="2:27">
      <c r="D48" t="s">
        <v>236</v>
      </c>
      <c r="F48" s="116"/>
      <c r="G48" s="3">
        <v>1375</v>
      </c>
      <c r="H48" s="3"/>
      <c r="I48" s="34">
        <v>1375</v>
      </c>
      <c r="J48" s="8"/>
      <c r="K48" s="116"/>
      <c r="L48" s="74">
        <v>2750</v>
      </c>
      <c r="M48" s="118"/>
      <c r="N48" s="102">
        <v>2750</v>
      </c>
      <c r="O48" s="116"/>
      <c r="P48" s="3">
        <v>44395312.5</v>
      </c>
      <c r="Q48" s="3"/>
      <c r="R48" s="3">
        <v>44395312.5</v>
      </c>
      <c r="S48" s="116"/>
      <c r="T48" s="3">
        <v>1229.9898269450609</v>
      </c>
      <c r="U48" s="3"/>
      <c r="V48" s="3">
        <v>1229.9898269450609</v>
      </c>
      <c r="W48" s="33"/>
      <c r="X48" s="116"/>
      <c r="Y48" s="3">
        <v>18746407.911868297</v>
      </c>
      <c r="Z48" s="3"/>
      <c r="AA48" s="3">
        <v>18746407.911868297</v>
      </c>
    </row>
    <row r="49" spans="2:27">
      <c r="D49" t="s">
        <v>549</v>
      </c>
      <c r="F49" s="116"/>
      <c r="G49" s="3">
        <v>23375</v>
      </c>
      <c r="H49" s="3"/>
      <c r="I49" s="34">
        <v>23375</v>
      </c>
      <c r="J49" s="8"/>
      <c r="K49" s="116"/>
      <c r="L49" s="74">
        <v>23375</v>
      </c>
      <c r="M49" s="118"/>
      <c r="N49" s="102">
        <v>23375</v>
      </c>
      <c r="O49" s="116"/>
      <c r="P49" s="3">
        <v>28751.25</v>
      </c>
      <c r="Q49" s="3"/>
      <c r="R49" s="3">
        <v>28751.25</v>
      </c>
      <c r="S49" s="116"/>
      <c r="T49" s="3">
        <v>4.6856755312192792E-2</v>
      </c>
      <c r="U49" s="3"/>
      <c r="V49" s="3">
        <v>4.6856755312192792E-2</v>
      </c>
      <c r="W49" s="33"/>
      <c r="X49" s="116"/>
      <c r="Y49" s="3">
        <v>-550979442.79128051</v>
      </c>
      <c r="Z49" s="3"/>
      <c r="AA49" s="3">
        <v>-550979442.79128051</v>
      </c>
    </row>
    <row r="50" spans="2:27">
      <c r="D50" t="s">
        <v>235</v>
      </c>
      <c r="F50" s="116"/>
      <c r="G50" s="3"/>
      <c r="H50" s="3"/>
      <c r="I50" s="34"/>
      <c r="J50" s="8"/>
      <c r="K50" s="116"/>
      <c r="L50" s="74">
        <v>45500</v>
      </c>
      <c r="M50" s="118"/>
      <c r="N50" s="102">
        <v>45500</v>
      </c>
      <c r="O50" s="116"/>
      <c r="P50" s="3"/>
      <c r="Q50" s="3"/>
      <c r="R50" s="3"/>
      <c r="S50" s="116"/>
      <c r="T50" s="3"/>
      <c r="U50" s="3"/>
      <c r="V50" s="3"/>
      <c r="W50" s="33"/>
      <c r="X50" s="116"/>
      <c r="Y50" s="3"/>
      <c r="Z50" s="3"/>
      <c r="AA50" s="3"/>
    </row>
    <row r="51" spans="2:27">
      <c r="D51" t="s">
        <v>234</v>
      </c>
      <c r="F51" s="116"/>
      <c r="G51" s="3"/>
      <c r="H51" s="3"/>
      <c r="I51" s="34"/>
      <c r="J51" s="8"/>
      <c r="K51" s="116"/>
      <c r="L51" s="74">
        <v>2250</v>
      </c>
      <c r="M51" s="118"/>
      <c r="N51" s="102">
        <v>2250</v>
      </c>
      <c r="O51" s="116"/>
      <c r="P51" s="3"/>
      <c r="Q51" s="3"/>
      <c r="R51" s="3"/>
      <c r="S51" s="116"/>
      <c r="T51" s="3"/>
      <c r="U51" s="3"/>
      <c r="V51" s="3"/>
      <c r="W51" s="33"/>
      <c r="X51" s="116"/>
      <c r="Y51" s="3"/>
      <c r="Z51" s="3"/>
      <c r="AA51" s="3"/>
    </row>
    <row r="52" spans="2:27">
      <c r="D52" t="s">
        <v>233</v>
      </c>
      <c r="F52" s="116"/>
      <c r="G52" s="3"/>
      <c r="H52" s="3"/>
      <c r="I52" s="34"/>
      <c r="J52" s="8"/>
      <c r="K52" s="116"/>
      <c r="L52" s="74">
        <v>3125</v>
      </c>
      <c r="M52" s="118"/>
      <c r="N52" s="102">
        <v>3125</v>
      </c>
      <c r="O52" s="116"/>
      <c r="P52" s="3"/>
      <c r="Q52" s="3"/>
      <c r="R52" s="3"/>
      <c r="S52" s="116"/>
      <c r="T52" s="3"/>
      <c r="U52" s="3"/>
      <c r="V52" s="3"/>
      <c r="W52" s="33"/>
      <c r="X52" s="116"/>
      <c r="Y52" s="3"/>
      <c r="Z52" s="3"/>
      <c r="AA52" s="3"/>
    </row>
    <row r="53" spans="2:27">
      <c r="D53" t="s">
        <v>229</v>
      </c>
      <c r="F53" s="116"/>
      <c r="G53" s="3"/>
      <c r="H53" s="3"/>
      <c r="I53" s="34"/>
      <c r="J53" s="8"/>
      <c r="K53" s="116"/>
      <c r="L53" s="74">
        <v>6750</v>
      </c>
      <c r="M53" s="118"/>
      <c r="N53" s="102">
        <v>6750</v>
      </c>
      <c r="O53" s="116"/>
      <c r="P53" s="3"/>
      <c r="Q53" s="3"/>
      <c r="R53" s="3"/>
      <c r="S53" s="116"/>
      <c r="T53" s="3"/>
      <c r="U53" s="3"/>
      <c r="V53" s="3"/>
      <c r="W53" s="33"/>
      <c r="X53" s="116"/>
      <c r="Y53" s="3"/>
      <c r="Z53" s="3"/>
      <c r="AA53" s="3"/>
    </row>
    <row r="54" spans="2:27">
      <c r="B54" s="6" t="s">
        <v>112</v>
      </c>
      <c r="C54" s="6"/>
      <c r="D54" s="6"/>
      <c r="E54" s="6"/>
      <c r="F54" s="122"/>
      <c r="G54" s="9">
        <v>57650</v>
      </c>
      <c r="H54" s="9">
        <v>63000</v>
      </c>
      <c r="I54" s="32">
        <v>-5350</v>
      </c>
      <c r="J54" s="11">
        <v>0.91507936507936505</v>
      </c>
      <c r="K54" s="122"/>
      <c r="L54" s="75">
        <v>117050</v>
      </c>
      <c r="M54" s="123">
        <v>270000</v>
      </c>
      <c r="N54" s="103">
        <v>-152950</v>
      </c>
      <c r="O54" s="122"/>
      <c r="P54" s="9">
        <v>1311953235</v>
      </c>
      <c r="Q54" s="9">
        <v>1168650000</v>
      </c>
      <c r="R54" s="9">
        <v>143303235</v>
      </c>
      <c r="S54" s="122"/>
      <c r="T54" s="9">
        <v>866.93786468600717</v>
      </c>
      <c r="U54" s="9">
        <v>700</v>
      </c>
      <c r="V54" s="9">
        <v>166.93786468600717</v>
      </c>
      <c r="W54" s="80">
        <v>0.23848266383715311</v>
      </c>
      <c r="X54" s="122"/>
      <c r="Y54" s="9">
        <v>-111134566.48449945</v>
      </c>
      <c r="Z54" s="9">
        <v>-333030564.07545358</v>
      </c>
      <c r="AA54" s="9">
        <v>221895997.59095412</v>
      </c>
    </row>
    <row r="55" spans="2:27">
      <c r="C55" t="s">
        <v>194</v>
      </c>
      <c r="F55" s="116"/>
      <c r="G55" s="3">
        <v>24000</v>
      </c>
      <c r="H55" s="3">
        <v>25000</v>
      </c>
      <c r="I55" s="34">
        <v>-1000</v>
      </c>
      <c r="J55" s="8">
        <v>0.96</v>
      </c>
      <c r="K55" s="116"/>
      <c r="L55" s="74">
        <v>48000</v>
      </c>
      <c r="M55" s="118">
        <v>100000</v>
      </c>
      <c r="N55" s="102">
        <v>-52000</v>
      </c>
      <c r="O55" s="116"/>
      <c r="P55" s="3">
        <v>667800000.00000012</v>
      </c>
      <c r="Q55" s="3">
        <v>463750000</v>
      </c>
      <c r="R55" s="3">
        <v>204050000.00000012</v>
      </c>
      <c r="S55" s="116"/>
      <c r="T55" s="3">
        <v>1060</v>
      </c>
      <c r="U55" s="3">
        <v>700</v>
      </c>
      <c r="V55" s="3">
        <v>360</v>
      </c>
      <c r="W55" s="33">
        <v>0.51428571428571423</v>
      </c>
      <c r="X55" s="116"/>
      <c r="Y55" s="3">
        <v>20376786.997470289</v>
      </c>
      <c r="Z55" s="3">
        <v>-114027180.97366571</v>
      </c>
      <c r="AA55" s="3">
        <v>134403967.971136</v>
      </c>
    </row>
    <row r="56" spans="2:27">
      <c r="D56" t="s">
        <v>212</v>
      </c>
      <c r="F56" s="116"/>
      <c r="G56" s="3">
        <v>20000</v>
      </c>
      <c r="H56" s="3">
        <v>0</v>
      </c>
      <c r="I56" s="34">
        <v>20000</v>
      </c>
      <c r="J56" s="8"/>
      <c r="K56" s="116"/>
      <c r="L56" s="74">
        <v>38000</v>
      </c>
      <c r="M56" s="118">
        <v>0</v>
      </c>
      <c r="N56" s="102">
        <v>38000</v>
      </c>
      <c r="O56" s="116"/>
      <c r="P56" s="3">
        <v>556500000.00000012</v>
      </c>
      <c r="Q56" s="3">
        <v>0</v>
      </c>
      <c r="R56" s="3">
        <v>556500000.00000012</v>
      </c>
      <c r="S56" s="116"/>
      <c r="T56" s="3">
        <v>1060.0000000000002</v>
      </c>
      <c r="U56" s="3"/>
      <c r="V56" s="3">
        <v>1060.0000000000002</v>
      </c>
      <c r="W56" s="33"/>
      <c r="X56" s="116"/>
      <c r="Y56" s="3">
        <v>38146198.006644607</v>
      </c>
      <c r="Z56" s="3">
        <v>0</v>
      </c>
      <c r="AA56" s="3">
        <v>38146198.006644607</v>
      </c>
    </row>
    <row r="57" spans="2:27">
      <c r="D57" t="s">
        <v>213</v>
      </c>
      <c r="F57" s="116"/>
      <c r="G57" s="3">
        <v>4000</v>
      </c>
      <c r="H57" s="3">
        <v>0</v>
      </c>
      <c r="I57" s="34">
        <v>4000</v>
      </c>
      <c r="J57" s="8"/>
      <c r="K57" s="116"/>
      <c r="L57" s="74">
        <v>10000</v>
      </c>
      <c r="M57" s="118">
        <v>0</v>
      </c>
      <c r="N57" s="102">
        <v>10000</v>
      </c>
      <c r="O57" s="116"/>
      <c r="P57" s="3">
        <v>111300000.00000001</v>
      </c>
      <c r="Q57" s="3">
        <v>0</v>
      </c>
      <c r="R57" s="3">
        <v>111300000.00000001</v>
      </c>
      <c r="S57" s="116"/>
      <c r="T57" s="3">
        <v>1060.0000000000002</v>
      </c>
      <c r="U57" s="3"/>
      <c r="V57" s="3">
        <v>1060.0000000000002</v>
      </c>
      <c r="W57" s="33"/>
      <c r="X57" s="116"/>
      <c r="Y57" s="3">
        <v>-17769411.009174317</v>
      </c>
      <c r="Z57" s="3">
        <v>0</v>
      </c>
      <c r="AA57" s="3">
        <v>-17769411.009174317</v>
      </c>
    </row>
    <row r="58" spans="2:27">
      <c r="D58" t="s">
        <v>243</v>
      </c>
      <c r="F58" s="116"/>
      <c r="G58" s="3"/>
      <c r="H58" s="3">
        <v>25000</v>
      </c>
      <c r="I58" s="34">
        <v>-25000</v>
      </c>
      <c r="J58" s="8"/>
      <c r="K58" s="116"/>
      <c r="L58" s="74"/>
      <c r="M58" s="118">
        <v>100000</v>
      </c>
      <c r="N58" s="102">
        <v>-100000</v>
      </c>
      <c r="O58" s="116"/>
      <c r="P58" s="3"/>
      <c r="Q58" s="3">
        <v>463750000</v>
      </c>
      <c r="R58" s="3">
        <v>-463750000</v>
      </c>
      <c r="S58" s="116"/>
      <c r="T58" s="3"/>
      <c r="U58" s="3">
        <v>700</v>
      </c>
      <c r="V58" s="3">
        <v>-700</v>
      </c>
      <c r="W58" s="33">
        <v>-1</v>
      </c>
      <c r="X58" s="116"/>
      <c r="Y58" s="3"/>
      <c r="Z58" s="3">
        <v>-114027180.97366571</v>
      </c>
      <c r="AA58" s="3">
        <v>114027180.97366571</v>
      </c>
    </row>
    <row r="59" spans="2:27">
      <c r="C59" t="s">
        <v>216</v>
      </c>
      <c r="F59" s="116"/>
      <c r="G59" s="3">
        <v>33650</v>
      </c>
      <c r="H59" s="3">
        <v>38000</v>
      </c>
      <c r="I59" s="34">
        <v>-4350</v>
      </c>
      <c r="J59" s="8">
        <v>0.88552631578947372</v>
      </c>
      <c r="K59" s="116"/>
      <c r="L59" s="74">
        <v>69050</v>
      </c>
      <c r="M59" s="118">
        <v>170000</v>
      </c>
      <c r="N59" s="102">
        <v>-100950</v>
      </c>
      <c r="O59" s="116"/>
      <c r="P59" s="3">
        <v>644153235</v>
      </c>
      <c r="Q59" s="3">
        <v>704900000</v>
      </c>
      <c r="R59" s="3">
        <v>-60746765</v>
      </c>
      <c r="S59" s="116"/>
      <c r="T59" s="3">
        <v>729.2412451455665</v>
      </c>
      <c r="U59" s="3">
        <v>700</v>
      </c>
      <c r="V59" s="3">
        <v>29.241245145566495</v>
      </c>
      <c r="W59" s="33">
        <v>4.1773207350809277E-2</v>
      </c>
      <c r="X59" s="116"/>
      <c r="Y59" s="3">
        <v>-131511353.48196974</v>
      </c>
      <c r="Z59" s="3">
        <v>-219003383.10178787</v>
      </c>
      <c r="AA59" s="3">
        <v>87492029.619818121</v>
      </c>
    </row>
    <row r="60" spans="2:27">
      <c r="D60" t="s">
        <v>241</v>
      </c>
      <c r="F60" s="116"/>
      <c r="G60" s="3">
        <v>30000</v>
      </c>
      <c r="H60" s="3"/>
      <c r="I60" s="34">
        <v>30000</v>
      </c>
      <c r="J60" s="8"/>
      <c r="K60" s="116"/>
      <c r="L60" s="74">
        <v>30200</v>
      </c>
      <c r="M60" s="118"/>
      <c r="N60" s="102">
        <v>30200</v>
      </c>
      <c r="O60" s="116"/>
      <c r="P60" s="3">
        <v>640581000</v>
      </c>
      <c r="Q60" s="3"/>
      <c r="R60" s="3">
        <v>640581000</v>
      </c>
      <c r="S60" s="116"/>
      <c r="T60" s="3">
        <v>813.42946272736503</v>
      </c>
      <c r="U60" s="3"/>
      <c r="V60" s="3">
        <v>813.42946272736503</v>
      </c>
      <c r="W60" s="33"/>
      <c r="X60" s="116"/>
      <c r="Y60" s="3">
        <v>-20293862.728022695</v>
      </c>
      <c r="Z60" s="3"/>
      <c r="AA60" s="3">
        <v>-20293862.728022695</v>
      </c>
    </row>
    <row r="61" spans="2:27">
      <c r="D61" t="s">
        <v>243</v>
      </c>
      <c r="F61" s="116"/>
      <c r="G61" s="3">
        <v>125</v>
      </c>
      <c r="H61" s="3">
        <v>25000</v>
      </c>
      <c r="I61" s="34">
        <v>-24875</v>
      </c>
      <c r="J61" s="8">
        <v>5.0000000000000001E-3</v>
      </c>
      <c r="K61" s="116"/>
      <c r="L61" s="74">
        <v>125</v>
      </c>
      <c r="M61" s="118">
        <v>106000</v>
      </c>
      <c r="N61" s="102">
        <v>-105875</v>
      </c>
      <c r="O61" s="116"/>
      <c r="P61" s="3">
        <v>2784210</v>
      </c>
      <c r="Q61" s="3">
        <v>463750000</v>
      </c>
      <c r="R61" s="3">
        <v>-460965790</v>
      </c>
      <c r="S61" s="116"/>
      <c r="T61" s="3">
        <v>848.51412492852228</v>
      </c>
      <c r="U61" s="3">
        <v>700</v>
      </c>
      <c r="V61" s="3">
        <v>148.51412492852228</v>
      </c>
      <c r="W61" s="33">
        <v>0.21216303561217467</v>
      </c>
      <c r="X61" s="116"/>
      <c r="Y61" s="3">
        <v>496625.08552537067</v>
      </c>
      <c r="Z61" s="3">
        <v>-114027180.97366571</v>
      </c>
      <c r="AA61" s="3">
        <v>114523806.05919108</v>
      </c>
    </row>
    <row r="62" spans="2:27">
      <c r="D62" t="s">
        <v>242</v>
      </c>
      <c r="F62" s="116"/>
      <c r="G62" s="3">
        <v>25</v>
      </c>
      <c r="H62" s="3"/>
      <c r="I62" s="34">
        <v>25</v>
      </c>
      <c r="J62" s="8"/>
      <c r="K62" s="116"/>
      <c r="L62" s="74">
        <v>75</v>
      </c>
      <c r="M62" s="118"/>
      <c r="N62" s="102">
        <v>75</v>
      </c>
      <c r="O62" s="116"/>
      <c r="P62" s="3">
        <v>784210</v>
      </c>
      <c r="Q62" s="3"/>
      <c r="R62" s="3">
        <v>784210</v>
      </c>
      <c r="S62" s="116"/>
      <c r="T62" s="3">
        <v>1194.9767831991776</v>
      </c>
      <c r="U62" s="3"/>
      <c r="V62" s="3">
        <v>1194.9767831991776</v>
      </c>
      <c r="W62" s="33"/>
      <c r="X62" s="116"/>
      <c r="Y62" s="3">
        <v>-118836.8161683277</v>
      </c>
      <c r="Z62" s="3"/>
      <c r="AA62" s="3">
        <v>-118836.8161683277</v>
      </c>
    </row>
    <row r="63" spans="2:27">
      <c r="D63" t="s">
        <v>213</v>
      </c>
      <c r="F63" s="116"/>
      <c r="G63" s="3">
        <v>3000</v>
      </c>
      <c r="H63" s="3"/>
      <c r="I63" s="34">
        <v>3000</v>
      </c>
      <c r="J63" s="8"/>
      <c r="K63" s="116"/>
      <c r="L63" s="74">
        <v>3000</v>
      </c>
      <c r="M63" s="118"/>
      <c r="N63" s="102">
        <v>3000</v>
      </c>
      <c r="O63" s="116"/>
      <c r="P63" s="3">
        <v>3270.0000000000005</v>
      </c>
      <c r="Q63" s="3"/>
      <c r="R63" s="3">
        <v>3270.0000000000005</v>
      </c>
      <c r="S63" s="116"/>
      <c r="T63" s="3">
        <v>4.152346608966679E-2</v>
      </c>
      <c r="U63" s="3"/>
      <c r="V63" s="3">
        <v>4.152346608966679E-2</v>
      </c>
      <c r="W63" s="33"/>
      <c r="X63" s="116"/>
      <c r="Y63" s="3">
        <v>-96798788.25688073</v>
      </c>
      <c r="Z63" s="3"/>
      <c r="AA63" s="3">
        <v>-96798788.25688073</v>
      </c>
    </row>
    <row r="64" spans="2:27">
      <c r="D64" t="s">
        <v>550</v>
      </c>
      <c r="F64" s="116"/>
      <c r="G64" s="3">
        <v>500</v>
      </c>
      <c r="H64" s="3"/>
      <c r="I64" s="34">
        <v>500</v>
      </c>
      <c r="J64" s="8"/>
      <c r="K64" s="116"/>
      <c r="L64" s="74">
        <v>500</v>
      </c>
      <c r="M64" s="118"/>
      <c r="N64" s="102">
        <v>500</v>
      </c>
      <c r="O64" s="116"/>
      <c r="P64" s="3">
        <v>545</v>
      </c>
      <c r="Q64" s="3"/>
      <c r="R64" s="3">
        <v>545</v>
      </c>
      <c r="S64" s="116"/>
      <c r="T64" s="3">
        <v>4.1523466089666783E-2</v>
      </c>
      <c r="U64" s="3"/>
      <c r="V64" s="3">
        <v>4.1523466089666783E-2</v>
      </c>
      <c r="W64" s="33"/>
      <c r="X64" s="116"/>
      <c r="Y64" s="3">
        <v>-14796490.766423354</v>
      </c>
      <c r="Z64" s="3"/>
      <c r="AA64" s="3">
        <v>-14796490.766423354</v>
      </c>
    </row>
    <row r="65" spans="1:27">
      <c r="D65" t="s">
        <v>240</v>
      </c>
      <c r="F65" s="116"/>
      <c r="G65" s="3"/>
      <c r="H65" s="3"/>
      <c r="I65" s="34"/>
      <c r="J65" s="8"/>
      <c r="K65" s="116"/>
      <c r="L65" s="74">
        <v>200</v>
      </c>
      <c r="M65" s="118"/>
      <c r="N65" s="102">
        <v>200</v>
      </c>
      <c r="O65" s="116"/>
      <c r="P65" s="3"/>
      <c r="Q65" s="3"/>
      <c r="R65" s="3"/>
      <c r="S65" s="116"/>
      <c r="T65" s="3"/>
      <c r="U65" s="3"/>
      <c r="V65" s="3"/>
      <c r="W65" s="33"/>
      <c r="X65" s="116"/>
      <c r="Y65" s="3"/>
      <c r="Z65" s="3"/>
      <c r="AA65" s="3"/>
    </row>
    <row r="66" spans="1:27">
      <c r="D66" t="s">
        <v>239</v>
      </c>
      <c r="F66" s="116"/>
      <c r="G66" s="3"/>
      <c r="H66" s="3">
        <v>3000</v>
      </c>
      <c r="I66" s="34">
        <v>-3000</v>
      </c>
      <c r="J66" s="8"/>
      <c r="K66" s="116"/>
      <c r="L66" s="74">
        <v>2200</v>
      </c>
      <c r="M66" s="118">
        <v>12000</v>
      </c>
      <c r="N66" s="102">
        <v>-9800</v>
      </c>
      <c r="O66" s="116"/>
      <c r="P66" s="3"/>
      <c r="Q66" s="3">
        <v>55650000</v>
      </c>
      <c r="R66" s="3">
        <v>-55650000</v>
      </c>
      <c r="S66" s="116"/>
      <c r="T66" s="3"/>
      <c r="U66" s="3">
        <v>700</v>
      </c>
      <c r="V66" s="3">
        <v>-700</v>
      </c>
      <c r="W66" s="33">
        <v>-1</v>
      </c>
      <c r="X66" s="116"/>
      <c r="Y66" s="3"/>
      <c r="Z66" s="3">
        <v>-14797040.029949442</v>
      </c>
      <c r="AA66" s="3">
        <v>14797040.029949442</v>
      </c>
    </row>
    <row r="67" spans="1:27">
      <c r="D67" t="s">
        <v>347</v>
      </c>
      <c r="F67" s="116"/>
      <c r="G67" s="3"/>
      <c r="H67" s="3">
        <v>10000</v>
      </c>
      <c r="I67" s="34">
        <v>-10000</v>
      </c>
      <c r="J67" s="8"/>
      <c r="K67" s="116"/>
      <c r="L67" s="74"/>
      <c r="M67" s="118">
        <v>40000</v>
      </c>
      <c r="N67" s="102">
        <v>-40000</v>
      </c>
      <c r="O67" s="116"/>
      <c r="P67" s="3"/>
      <c r="Q67" s="3">
        <v>185500000</v>
      </c>
      <c r="R67" s="3">
        <v>-185500000</v>
      </c>
      <c r="S67" s="116"/>
      <c r="T67" s="3"/>
      <c r="U67" s="3">
        <v>700</v>
      </c>
      <c r="V67" s="3">
        <v>-700</v>
      </c>
      <c r="W67" s="33">
        <v>-1</v>
      </c>
      <c r="X67" s="116"/>
      <c r="Y67" s="3"/>
      <c r="Z67" s="3">
        <v>-90179162.098172724</v>
      </c>
      <c r="AA67" s="3">
        <v>90179162.098172724</v>
      </c>
    </row>
    <row r="68" spans="1:27">
      <c r="D68" t="s">
        <v>238</v>
      </c>
      <c r="F68" s="116"/>
      <c r="G68" s="3"/>
      <c r="H68" s="3">
        <v>0</v>
      </c>
      <c r="I68" s="34">
        <v>0</v>
      </c>
      <c r="J68" s="8"/>
      <c r="K68" s="116"/>
      <c r="L68" s="74">
        <v>32750</v>
      </c>
      <c r="M68" s="118">
        <v>12000</v>
      </c>
      <c r="N68" s="102">
        <v>20750</v>
      </c>
      <c r="O68" s="116"/>
      <c r="P68" s="3"/>
      <c r="Q68" s="3">
        <v>0</v>
      </c>
      <c r="R68" s="3">
        <v>0</v>
      </c>
      <c r="S68" s="116"/>
      <c r="T68" s="3"/>
      <c r="U68" s="3"/>
      <c r="V68" s="3"/>
      <c r="W68" s="33"/>
      <c r="X68" s="116"/>
      <c r="Y68" s="3"/>
      <c r="Z68" s="3">
        <v>0</v>
      </c>
      <c r="AA68" s="3">
        <v>0</v>
      </c>
    </row>
    <row r="69" spans="1:27">
      <c r="B69" s="6" t="s">
        <v>113</v>
      </c>
      <c r="C69" s="6"/>
      <c r="D69" s="6"/>
      <c r="E69" s="6"/>
      <c r="F69" s="122"/>
      <c r="G69" s="9">
        <v>155400</v>
      </c>
      <c r="H69" s="9">
        <v>86586.983333333323</v>
      </c>
      <c r="I69" s="32">
        <v>68813.016666666677</v>
      </c>
      <c r="J69" s="11">
        <v>1.7947270365310877</v>
      </c>
      <c r="K69" s="122"/>
      <c r="L69" s="75">
        <v>601050</v>
      </c>
      <c r="M69" s="123">
        <v>346347.93333333329</v>
      </c>
      <c r="N69" s="103">
        <v>254702.06666666671</v>
      </c>
      <c r="O69" s="122"/>
      <c r="P69" s="9">
        <v>2906105755.8603396</v>
      </c>
      <c r="Q69" s="9">
        <v>1402684390.8619046</v>
      </c>
      <c r="R69" s="9">
        <v>1503421364.998435</v>
      </c>
      <c r="S69" s="122"/>
      <c r="T69" s="9">
        <v>712.40588836416396</v>
      </c>
      <c r="U69" s="9">
        <v>611.30997304582218</v>
      </c>
      <c r="V69" s="9">
        <v>101.09591531834178</v>
      </c>
      <c r="W69" s="80">
        <v>0.16537586457920245</v>
      </c>
      <c r="X69" s="122"/>
      <c r="Y69" s="9">
        <v>-1500231676.0417762</v>
      </c>
      <c r="Z69" s="9">
        <v>-863183458.74580717</v>
      </c>
      <c r="AA69" s="9">
        <v>-637048217.29596901</v>
      </c>
    </row>
    <row r="70" spans="1:27">
      <c r="C70" t="s">
        <v>194</v>
      </c>
      <c r="F70" s="116"/>
      <c r="G70" s="3"/>
      <c r="H70" s="3"/>
      <c r="I70" s="34"/>
      <c r="J70" s="8"/>
      <c r="K70" s="116"/>
      <c r="L70" s="74">
        <v>42000</v>
      </c>
      <c r="M70" s="118"/>
      <c r="N70" s="102">
        <v>42000</v>
      </c>
      <c r="O70" s="116"/>
      <c r="P70" s="3"/>
      <c r="Q70" s="3"/>
      <c r="R70" s="3"/>
      <c r="S70" s="116"/>
      <c r="T70" s="3"/>
      <c r="U70" s="3"/>
      <c r="V70" s="3"/>
      <c r="W70" s="33"/>
      <c r="X70" s="116"/>
      <c r="Y70" s="3"/>
      <c r="Z70" s="3"/>
      <c r="AA70" s="3"/>
    </row>
    <row r="71" spans="1:27">
      <c r="D71" t="s">
        <v>215</v>
      </c>
      <c r="F71" s="116"/>
      <c r="G71" s="3"/>
      <c r="H71" s="3"/>
      <c r="I71" s="34"/>
      <c r="J71" s="8"/>
      <c r="K71" s="116"/>
      <c r="L71" s="74">
        <v>21000</v>
      </c>
      <c r="M71" s="118"/>
      <c r="N71" s="102">
        <v>21000</v>
      </c>
      <c r="O71" s="116"/>
      <c r="P71" s="3"/>
      <c r="Q71" s="3"/>
      <c r="R71" s="3"/>
      <c r="S71" s="116"/>
      <c r="T71" s="3"/>
      <c r="U71" s="3"/>
      <c r="V71" s="3"/>
      <c r="W71" s="33"/>
      <c r="X71" s="116"/>
      <c r="Y71" s="3"/>
      <c r="Z71" s="3"/>
      <c r="AA71" s="3"/>
    </row>
    <row r="72" spans="1:27">
      <c r="D72" t="s">
        <v>214</v>
      </c>
      <c r="F72" s="116"/>
      <c r="G72" s="3"/>
      <c r="H72" s="3"/>
      <c r="I72" s="34"/>
      <c r="J72" s="8"/>
      <c r="K72" s="116"/>
      <c r="L72" s="74">
        <v>21000</v>
      </c>
      <c r="M72" s="118"/>
      <c r="N72" s="102">
        <v>21000</v>
      </c>
      <c r="O72" s="116"/>
      <c r="P72" s="3"/>
      <c r="Q72" s="3"/>
      <c r="R72" s="3"/>
      <c r="S72" s="116"/>
      <c r="T72" s="3"/>
      <c r="U72" s="3"/>
      <c r="V72" s="3"/>
      <c r="W72" s="33"/>
      <c r="X72" s="116"/>
      <c r="Y72" s="3"/>
      <c r="Z72" s="3"/>
      <c r="AA72" s="3"/>
    </row>
    <row r="73" spans="1:27">
      <c r="C73" t="s">
        <v>216</v>
      </c>
      <c r="F73" s="116"/>
      <c r="G73" s="3">
        <v>155400</v>
      </c>
      <c r="H73" s="3">
        <v>86586.983333333323</v>
      </c>
      <c r="I73" s="34">
        <v>68813.016666666677</v>
      </c>
      <c r="J73" s="8">
        <v>1.7947270365310877</v>
      </c>
      <c r="K73" s="116"/>
      <c r="L73" s="74">
        <v>559050</v>
      </c>
      <c r="M73" s="118">
        <v>346347.93333333329</v>
      </c>
      <c r="N73" s="102">
        <v>212702.06666666671</v>
      </c>
      <c r="O73" s="116"/>
      <c r="P73" s="3">
        <v>2906105755.8603396</v>
      </c>
      <c r="Q73" s="3">
        <v>1402684390.8619046</v>
      </c>
      <c r="R73" s="3">
        <v>1503421364.998435</v>
      </c>
      <c r="S73" s="116"/>
      <c r="T73" s="3">
        <v>712.40588836416396</v>
      </c>
      <c r="U73" s="3">
        <v>611.30997304582218</v>
      </c>
      <c r="V73" s="3">
        <v>101.09591531834178</v>
      </c>
      <c r="W73" s="33">
        <v>0.16537586457920245</v>
      </c>
      <c r="X73" s="116"/>
      <c r="Y73" s="3">
        <v>-1500231676.0417762</v>
      </c>
      <c r="Z73" s="3">
        <v>-863183458.74580717</v>
      </c>
      <c r="AA73" s="3">
        <v>-637048217.29596901</v>
      </c>
    </row>
    <row r="74" spans="1:27">
      <c r="D74" t="s">
        <v>215</v>
      </c>
      <c r="F74" s="116"/>
      <c r="G74" s="3">
        <v>155400</v>
      </c>
      <c r="H74" s="3">
        <v>86586.983333333323</v>
      </c>
      <c r="I74" s="34">
        <v>68813.016666666677</v>
      </c>
      <c r="J74" s="8">
        <v>1.7947270365310877</v>
      </c>
      <c r="K74" s="116"/>
      <c r="L74" s="74">
        <v>567200</v>
      </c>
      <c r="M74" s="118">
        <v>346347.93333333329</v>
      </c>
      <c r="N74" s="102">
        <v>220852.06666666671</v>
      </c>
      <c r="O74" s="116"/>
      <c r="P74" s="3">
        <v>2906105755.8603396</v>
      </c>
      <c r="Q74" s="3">
        <v>1402684390.8619046</v>
      </c>
      <c r="R74" s="3">
        <v>1503421364.998435</v>
      </c>
      <c r="S74" s="116"/>
      <c r="T74" s="3">
        <v>712.40588836416396</v>
      </c>
      <c r="U74" s="3">
        <v>611.30997304582218</v>
      </c>
      <c r="V74" s="3">
        <v>101.09591531834178</v>
      </c>
      <c r="W74" s="33">
        <v>0.16537586457920245</v>
      </c>
      <c r="X74" s="116"/>
      <c r="Y74" s="3">
        <v>-1500231676.0417762</v>
      </c>
      <c r="Z74" s="3">
        <v>-863183458.74580717</v>
      </c>
      <c r="AA74" s="3">
        <v>-637048217.29596901</v>
      </c>
    </row>
    <row r="75" spans="1:27">
      <c r="D75" t="s">
        <v>214</v>
      </c>
      <c r="F75" s="116"/>
      <c r="G75" s="3"/>
      <c r="H75" s="3"/>
      <c r="I75" s="34"/>
      <c r="J75" s="8"/>
      <c r="K75" s="116"/>
      <c r="L75" s="74">
        <v>-17600</v>
      </c>
      <c r="M75" s="118"/>
      <c r="N75" s="102">
        <v>-17600</v>
      </c>
      <c r="O75" s="116"/>
      <c r="P75" s="3"/>
      <c r="Q75" s="3"/>
      <c r="R75" s="3"/>
      <c r="S75" s="116"/>
      <c r="T75" s="3"/>
      <c r="U75" s="3"/>
      <c r="V75" s="3"/>
      <c r="W75" s="33"/>
      <c r="X75" s="116"/>
      <c r="Y75" s="3"/>
      <c r="Z75" s="3"/>
      <c r="AA75" s="3"/>
    </row>
    <row r="76" spans="1:27">
      <c r="D76" t="s">
        <v>244</v>
      </c>
      <c r="F76" s="116"/>
      <c r="G76" s="3"/>
      <c r="H76" s="3"/>
      <c r="I76" s="34"/>
      <c r="J76" s="8"/>
      <c r="K76" s="116"/>
      <c r="L76" s="74">
        <v>9450</v>
      </c>
      <c r="M76" s="118"/>
      <c r="N76" s="102">
        <v>9450</v>
      </c>
      <c r="O76" s="116"/>
      <c r="P76" s="3"/>
      <c r="Q76" s="3"/>
      <c r="R76" s="3"/>
      <c r="S76" s="116"/>
      <c r="T76" s="3"/>
      <c r="U76" s="3"/>
      <c r="V76" s="3"/>
      <c r="W76" s="33"/>
      <c r="X76" s="116"/>
      <c r="Y76" s="3"/>
      <c r="Z76" s="3"/>
      <c r="AA76" s="3"/>
    </row>
    <row r="77" spans="1:27">
      <c r="A77" t="s">
        <v>245</v>
      </c>
      <c r="F77" s="116"/>
      <c r="G77" s="3">
        <v>817448</v>
      </c>
      <c r="H77" s="3">
        <v>11000</v>
      </c>
      <c r="I77" s="34">
        <v>806448</v>
      </c>
      <c r="J77" s="8">
        <v>74.313454545454547</v>
      </c>
      <c r="K77" s="116"/>
      <c r="L77" s="74">
        <v>1931684</v>
      </c>
      <c r="M77" s="118">
        <v>44000</v>
      </c>
      <c r="N77" s="102">
        <v>1887684</v>
      </c>
      <c r="O77" s="116"/>
      <c r="P77" s="3">
        <v>8975046570.8225269</v>
      </c>
      <c r="Q77" s="3">
        <v>145750000</v>
      </c>
      <c r="R77" s="3">
        <v>8829296570.8225269</v>
      </c>
      <c r="S77" s="116"/>
      <c r="T77" s="3">
        <v>418.25744047185179</v>
      </c>
      <c r="U77" s="3">
        <v>500</v>
      </c>
      <c r="V77" s="3">
        <v>-81.742559528148206</v>
      </c>
      <c r="W77" s="33">
        <v>-0.16348511905629642</v>
      </c>
      <c r="X77" s="116"/>
      <c r="Y77" s="3">
        <v>-46652576.032321319</v>
      </c>
      <c r="Z77" s="3">
        <v>57750000</v>
      </c>
      <c r="AA77" s="3">
        <v>-104402576.03232132</v>
      </c>
    </row>
    <row r="78" spans="1:27">
      <c r="B78" s="6" t="s">
        <v>114</v>
      </c>
      <c r="C78" s="6"/>
      <c r="D78" s="6"/>
      <c r="E78" s="6"/>
      <c r="F78" s="122"/>
      <c r="G78" s="9">
        <v>129580</v>
      </c>
      <c r="H78" s="9"/>
      <c r="I78" s="32">
        <v>129580</v>
      </c>
      <c r="J78" s="11"/>
      <c r="K78" s="122"/>
      <c r="L78" s="75">
        <v>285180</v>
      </c>
      <c r="M78" s="123"/>
      <c r="N78" s="103">
        <v>285180</v>
      </c>
      <c r="O78" s="122"/>
      <c r="P78" s="9">
        <v>2222297000</v>
      </c>
      <c r="Q78" s="9"/>
      <c r="R78" s="9">
        <v>2222297000</v>
      </c>
      <c r="S78" s="122"/>
      <c r="T78" s="9">
        <v>653.32792975943607</v>
      </c>
      <c r="U78" s="9"/>
      <c r="V78" s="9">
        <v>653.32792975943607</v>
      </c>
      <c r="W78" s="80"/>
      <c r="X78" s="122"/>
      <c r="Y78" s="9">
        <v>-530844787</v>
      </c>
      <c r="Z78" s="9"/>
      <c r="AA78" s="9">
        <v>-530844787</v>
      </c>
    </row>
    <row r="79" spans="1:27">
      <c r="C79" t="s">
        <v>216</v>
      </c>
      <c r="F79" s="116"/>
      <c r="G79" s="3">
        <v>129580</v>
      </c>
      <c r="H79" s="3"/>
      <c r="I79" s="34">
        <v>129580</v>
      </c>
      <c r="J79" s="8"/>
      <c r="K79" s="116"/>
      <c r="L79" s="74">
        <v>285180</v>
      </c>
      <c r="M79" s="118"/>
      <c r="N79" s="102">
        <v>285180</v>
      </c>
      <c r="O79" s="116"/>
      <c r="P79" s="3">
        <v>2222297000</v>
      </c>
      <c r="Q79" s="3"/>
      <c r="R79" s="3">
        <v>2222297000</v>
      </c>
      <c r="S79" s="116"/>
      <c r="T79" s="3">
        <v>653.32792975943607</v>
      </c>
      <c r="U79" s="3"/>
      <c r="V79" s="3">
        <v>653.32792975943607</v>
      </c>
      <c r="W79" s="33"/>
      <c r="X79" s="116"/>
      <c r="Y79" s="3">
        <v>-530844787</v>
      </c>
      <c r="Z79" s="3"/>
      <c r="AA79" s="3">
        <v>-530844787</v>
      </c>
    </row>
    <row r="80" spans="1:27">
      <c r="D80" t="s">
        <v>246</v>
      </c>
      <c r="F80" s="116"/>
      <c r="G80" s="3">
        <v>129580</v>
      </c>
      <c r="H80" s="3"/>
      <c r="I80" s="34">
        <v>129580</v>
      </c>
      <c r="J80" s="8"/>
      <c r="K80" s="116"/>
      <c r="L80" s="74">
        <v>285180</v>
      </c>
      <c r="M80" s="118"/>
      <c r="N80" s="102">
        <v>285180</v>
      </c>
      <c r="O80" s="116"/>
      <c r="P80" s="3">
        <v>2222297000</v>
      </c>
      <c r="Q80" s="3"/>
      <c r="R80" s="3">
        <v>2222297000</v>
      </c>
      <c r="S80" s="116"/>
      <c r="T80" s="3">
        <v>653.32792975943607</v>
      </c>
      <c r="U80" s="3"/>
      <c r="V80" s="3">
        <v>653.32792975943607</v>
      </c>
      <c r="W80" s="33"/>
      <c r="X80" s="116"/>
      <c r="Y80" s="3">
        <v>-530844787</v>
      </c>
      <c r="Z80" s="3"/>
      <c r="AA80" s="3">
        <v>-530844787</v>
      </c>
    </row>
    <row r="81" spans="1:27">
      <c r="B81" s="6" t="s">
        <v>115</v>
      </c>
      <c r="C81" s="6"/>
      <c r="D81" s="6"/>
      <c r="E81" s="6"/>
      <c r="F81" s="122"/>
      <c r="G81" s="9">
        <v>687868</v>
      </c>
      <c r="H81" s="9">
        <v>11000</v>
      </c>
      <c r="I81" s="32">
        <v>676868</v>
      </c>
      <c r="J81" s="11">
        <v>62.533454545454546</v>
      </c>
      <c r="K81" s="122"/>
      <c r="L81" s="75">
        <v>1646504</v>
      </c>
      <c r="M81" s="123">
        <v>44000</v>
      </c>
      <c r="N81" s="103">
        <v>1602504</v>
      </c>
      <c r="O81" s="122"/>
      <c r="P81" s="9">
        <v>6752749570.822526</v>
      </c>
      <c r="Q81" s="9">
        <v>145750000</v>
      </c>
      <c r="R81" s="9">
        <v>6606999570.822526</v>
      </c>
      <c r="S81" s="122"/>
      <c r="T81" s="9">
        <v>373.97505780266931</v>
      </c>
      <c r="U81" s="9">
        <v>500</v>
      </c>
      <c r="V81" s="9">
        <v>-126.02494219733069</v>
      </c>
      <c r="W81" s="80">
        <v>-0.25204988439466136</v>
      </c>
      <c r="X81" s="122"/>
      <c r="Y81" s="9">
        <v>484192210.96767867</v>
      </c>
      <c r="Z81" s="9">
        <v>57750000</v>
      </c>
      <c r="AA81" s="9">
        <v>426442210.96767867</v>
      </c>
    </row>
    <row r="82" spans="1:27">
      <c r="C82" t="s">
        <v>216</v>
      </c>
      <c r="F82" s="116"/>
      <c r="G82" s="3">
        <v>687868</v>
      </c>
      <c r="H82" s="3">
        <v>11000</v>
      </c>
      <c r="I82" s="34">
        <v>676868</v>
      </c>
      <c r="J82" s="8">
        <v>62.533454545454546</v>
      </c>
      <c r="K82" s="116"/>
      <c r="L82" s="74">
        <v>1646504</v>
      </c>
      <c r="M82" s="118">
        <v>44000</v>
      </c>
      <c r="N82" s="102">
        <v>1602504</v>
      </c>
      <c r="O82" s="116"/>
      <c r="P82" s="3">
        <v>6752749570.822526</v>
      </c>
      <c r="Q82" s="3">
        <v>145750000</v>
      </c>
      <c r="R82" s="3">
        <v>6606999570.822526</v>
      </c>
      <c r="S82" s="116"/>
      <c r="T82" s="3">
        <v>373.97505780266931</v>
      </c>
      <c r="U82" s="3">
        <v>500</v>
      </c>
      <c r="V82" s="3">
        <v>-126.02494219733069</v>
      </c>
      <c r="W82" s="33">
        <v>-0.25204988439466136</v>
      </c>
      <c r="X82" s="116"/>
      <c r="Y82" s="3">
        <v>484192210.96767867</v>
      </c>
      <c r="Z82" s="3">
        <v>57750000</v>
      </c>
      <c r="AA82" s="3">
        <v>426442210.96767867</v>
      </c>
    </row>
    <row r="83" spans="1:27">
      <c r="D83" t="s">
        <v>247</v>
      </c>
      <c r="F83" s="116"/>
      <c r="G83" s="3">
        <v>300000</v>
      </c>
      <c r="H83" s="3"/>
      <c r="I83" s="34">
        <v>300000</v>
      </c>
      <c r="J83" s="8"/>
      <c r="K83" s="116"/>
      <c r="L83" s="74">
        <v>622257</v>
      </c>
      <c r="M83" s="118"/>
      <c r="N83" s="102">
        <v>622257</v>
      </c>
      <c r="O83" s="116"/>
      <c r="P83" s="3">
        <v>3333333332.8888884</v>
      </c>
      <c r="Q83" s="3"/>
      <c r="R83" s="3">
        <v>3333333332.8888884</v>
      </c>
      <c r="S83" s="116"/>
      <c r="T83" s="3">
        <v>423.27692236626211</v>
      </c>
      <c r="U83" s="3"/>
      <c r="V83" s="3">
        <v>423.27692236626211</v>
      </c>
      <c r="W83" s="33"/>
      <c r="X83" s="116"/>
      <c r="Y83" s="3">
        <v>1044725634.7374578</v>
      </c>
      <c r="Z83" s="3"/>
      <c r="AA83" s="3">
        <v>1044725634.7374578</v>
      </c>
    </row>
    <row r="84" spans="1:27">
      <c r="D84" t="s">
        <v>248</v>
      </c>
      <c r="F84" s="116"/>
      <c r="G84" s="3">
        <v>227626</v>
      </c>
      <c r="H84" s="3"/>
      <c r="I84" s="34">
        <v>227626</v>
      </c>
      <c r="J84" s="8"/>
      <c r="K84" s="116"/>
      <c r="L84" s="74">
        <v>391995</v>
      </c>
      <c r="M84" s="118"/>
      <c r="N84" s="102">
        <v>391995</v>
      </c>
      <c r="O84" s="116"/>
      <c r="P84" s="3">
        <v>2162447000</v>
      </c>
      <c r="Q84" s="3"/>
      <c r="R84" s="3">
        <v>2162447000</v>
      </c>
      <c r="S84" s="116"/>
      <c r="T84" s="3">
        <v>361.90176867140775</v>
      </c>
      <c r="U84" s="3"/>
      <c r="V84" s="3">
        <v>361.90176867140775</v>
      </c>
      <c r="W84" s="33"/>
      <c r="X84" s="116"/>
      <c r="Y84" s="3">
        <v>201103727.18844548</v>
      </c>
      <c r="Z84" s="3"/>
      <c r="AA84" s="3">
        <v>201103727.18844548</v>
      </c>
    </row>
    <row r="85" spans="1:27">
      <c r="D85" t="s">
        <v>252</v>
      </c>
      <c r="F85" s="116"/>
      <c r="G85" s="3">
        <v>50000</v>
      </c>
      <c r="H85" s="3"/>
      <c r="I85" s="34">
        <v>50000</v>
      </c>
      <c r="J85" s="8"/>
      <c r="K85" s="116"/>
      <c r="L85" s="74">
        <v>160670</v>
      </c>
      <c r="M85" s="118"/>
      <c r="N85" s="102">
        <v>160670</v>
      </c>
      <c r="O85" s="116"/>
      <c r="P85" s="3">
        <v>600000000</v>
      </c>
      <c r="Q85" s="3"/>
      <c r="R85" s="3">
        <v>600000000</v>
      </c>
      <c r="S85" s="116"/>
      <c r="T85" s="3">
        <v>457.13907621651509</v>
      </c>
      <c r="U85" s="3"/>
      <c r="V85" s="3">
        <v>457.13907621651509</v>
      </c>
      <c r="W85" s="33"/>
      <c r="X85" s="116"/>
      <c r="Y85" s="3">
        <v>-362248274.11791182</v>
      </c>
      <c r="Z85" s="3"/>
      <c r="AA85" s="3">
        <v>-362248274.11791182</v>
      </c>
    </row>
    <row r="86" spans="1:27">
      <c r="D86" t="s">
        <v>254</v>
      </c>
      <c r="F86" s="116"/>
      <c r="G86" s="3">
        <v>17239</v>
      </c>
      <c r="H86" s="3">
        <v>11000</v>
      </c>
      <c r="I86" s="34">
        <v>6239</v>
      </c>
      <c r="J86" s="8">
        <v>1.5671818181818182</v>
      </c>
      <c r="K86" s="116"/>
      <c r="L86" s="74">
        <v>41735</v>
      </c>
      <c r="M86" s="118">
        <v>22000</v>
      </c>
      <c r="N86" s="102">
        <v>19735</v>
      </c>
      <c r="O86" s="116"/>
      <c r="P86" s="3">
        <v>241423827.58274612</v>
      </c>
      <c r="Q86" s="3">
        <v>145750000</v>
      </c>
      <c r="R86" s="3">
        <v>95673827.582746118</v>
      </c>
      <c r="S86" s="116"/>
      <c r="T86" s="3">
        <v>533.50090646127853</v>
      </c>
      <c r="U86" s="3">
        <v>500</v>
      </c>
      <c r="V86" s="3">
        <v>33.500906461278532</v>
      </c>
      <c r="W86" s="33">
        <v>6.7001812922557066E-2</v>
      </c>
      <c r="X86" s="116"/>
      <c r="Y86" s="3">
        <v>95386804.243327513</v>
      </c>
      <c r="Z86" s="3">
        <v>57750000</v>
      </c>
      <c r="AA86" s="3">
        <v>37636804.243327513</v>
      </c>
    </row>
    <row r="87" spans="1:27">
      <c r="D87" t="s">
        <v>251</v>
      </c>
      <c r="F87" s="116"/>
      <c r="G87" s="3">
        <v>30000</v>
      </c>
      <c r="H87" s="3"/>
      <c r="I87" s="34">
        <v>30000</v>
      </c>
      <c r="J87" s="8"/>
      <c r="K87" s="116"/>
      <c r="L87" s="74">
        <v>125960</v>
      </c>
      <c r="M87" s="118"/>
      <c r="N87" s="102">
        <v>125960</v>
      </c>
      <c r="O87" s="116"/>
      <c r="P87" s="3">
        <v>124999999.25705796</v>
      </c>
      <c r="Q87" s="3"/>
      <c r="R87" s="3">
        <v>124999999.25705796</v>
      </c>
      <c r="S87" s="116"/>
      <c r="T87" s="3">
        <v>158.7288449651015</v>
      </c>
      <c r="U87" s="3"/>
      <c r="V87" s="3">
        <v>158.7288449651015</v>
      </c>
      <c r="W87" s="33"/>
      <c r="X87" s="116"/>
      <c r="Y87" s="3">
        <v>-118722363.69735634</v>
      </c>
      <c r="Z87" s="3"/>
      <c r="AA87" s="3">
        <v>-118722363.69735634</v>
      </c>
    </row>
    <row r="88" spans="1:27">
      <c r="D88" t="s">
        <v>250</v>
      </c>
      <c r="F88" s="116"/>
      <c r="G88" s="3">
        <v>30000</v>
      </c>
      <c r="H88" s="3"/>
      <c r="I88" s="34">
        <v>30000</v>
      </c>
      <c r="J88" s="8"/>
      <c r="K88" s="116"/>
      <c r="L88" s="74">
        <v>126650</v>
      </c>
      <c r="M88" s="118"/>
      <c r="N88" s="102">
        <v>126650</v>
      </c>
      <c r="O88" s="116"/>
      <c r="P88" s="3">
        <v>124999999.21874999</v>
      </c>
      <c r="Q88" s="3"/>
      <c r="R88" s="3">
        <v>124999999.21874999</v>
      </c>
      <c r="S88" s="116"/>
      <c r="T88" s="3">
        <v>158.72884491645689</v>
      </c>
      <c r="U88" s="3"/>
      <c r="V88" s="3">
        <v>158.72884491645689</v>
      </c>
      <c r="W88" s="33"/>
      <c r="X88" s="116"/>
      <c r="Y88" s="3">
        <v>-185121294.54478168</v>
      </c>
      <c r="Z88" s="3"/>
      <c r="AA88" s="3">
        <v>-185121294.54478168</v>
      </c>
    </row>
    <row r="89" spans="1:27">
      <c r="D89" t="s">
        <v>249</v>
      </c>
      <c r="F89" s="116"/>
      <c r="G89" s="3">
        <v>30000</v>
      </c>
      <c r="H89" s="3"/>
      <c r="I89" s="34">
        <v>30000</v>
      </c>
      <c r="J89" s="8"/>
      <c r="K89" s="116"/>
      <c r="L89" s="74">
        <v>129530</v>
      </c>
      <c r="M89" s="118"/>
      <c r="N89" s="102">
        <v>129530</v>
      </c>
      <c r="O89" s="116"/>
      <c r="P89" s="3">
        <v>124999998.05825244</v>
      </c>
      <c r="Q89" s="3"/>
      <c r="R89" s="3">
        <v>124999998.05825244</v>
      </c>
      <c r="S89" s="116"/>
      <c r="T89" s="3">
        <v>158.72884344282136</v>
      </c>
      <c r="U89" s="3"/>
      <c r="V89" s="3">
        <v>158.72884344282136</v>
      </c>
      <c r="W89" s="33"/>
      <c r="X89" s="116"/>
      <c r="Y89" s="3">
        <v>-181986797.78667074</v>
      </c>
      <c r="Z89" s="3"/>
      <c r="AA89" s="3">
        <v>-181986797.78667074</v>
      </c>
    </row>
    <row r="90" spans="1:27">
      <c r="D90" t="s">
        <v>255</v>
      </c>
      <c r="F90" s="116"/>
      <c r="G90" s="3">
        <v>3003</v>
      </c>
      <c r="H90" s="3"/>
      <c r="I90" s="34">
        <v>3003</v>
      </c>
      <c r="J90" s="8"/>
      <c r="K90" s="116"/>
      <c r="L90" s="74">
        <v>-16217</v>
      </c>
      <c r="M90" s="118"/>
      <c r="N90" s="102">
        <v>-16217</v>
      </c>
      <c r="O90" s="116"/>
      <c r="P90" s="3">
        <v>40545413.816831686</v>
      </c>
      <c r="Q90" s="3"/>
      <c r="R90" s="3">
        <v>40545413.816831686</v>
      </c>
      <c r="S90" s="116"/>
      <c r="T90" s="3">
        <v>514.3437955667323</v>
      </c>
      <c r="U90" s="3"/>
      <c r="V90" s="3">
        <v>514.3437955667323</v>
      </c>
      <c r="W90" s="33"/>
      <c r="X90" s="116"/>
      <c r="Y90" s="3">
        <v>-8945225.0548315868</v>
      </c>
      <c r="Z90" s="3"/>
      <c r="AA90" s="3">
        <v>-8945225.0548315868</v>
      </c>
    </row>
    <row r="91" spans="1:27">
      <c r="D91" t="s">
        <v>253</v>
      </c>
      <c r="F91" s="116"/>
      <c r="G91" s="3"/>
      <c r="H91" s="3">
        <v>0</v>
      </c>
      <c r="I91" s="34">
        <v>0</v>
      </c>
      <c r="J91" s="8"/>
      <c r="K91" s="116"/>
      <c r="L91" s="74">
        <v>63924</v>
      </c>
      <c r="M91" s="118">
        <v>22000</v>
      </c>
      <c r="N91" s="102">
        <v>41924</v>
      </c>
      <c r="O91" s="116"/>
      <c r="P91" s="3"/>
      <c r="Q91" s="3">
        <v>0</v>
      </c>
      <c r="R91" s="3">
        <v>0</v>
      </c>
      <c r="S91" s="116"/>
      <c r="T91" s="3"/>
      <c r="U91" s="3"/>
      <c r="V91" s="3"/>
      <c r="W91" s="33"/>
      <c r="X91" s="116"/>
      <c r="Y91" s="3"/>
      <c r="Z91" s="3">
        <v>0</v>
      </c>
      <c r="AA91" s="3">
        <v>0</v>
      </c>
    </row>
    <row r="92" spans="1:27">
      <c r="A92" t="s">
        <v>31</v>
      </c>
      <c r="F92" s="116"/>
      <c r="G92" s="3">
        <v>0</v>
      </c>
      <c r="H92" s="3"/>
      <c r="I92" s="34">
        <v>0</v>
      </c>
      <c r="J92" s="8"/>
      <c r="K92" s="116"/>
      <c r="L92" s="74">
        <v>1077</v>
      </c>
      <c r="M92" s="118"/>
      <c r="N92" s="102">
        <v>1077</v>
      </c>
      <c r="O92" s="116"/>
      <c r="P92" s="3">
        <v>0</v>
      </c>
      <c r="Q92" s="3"/>
      <c r="R92" s="3">
        <v>0</v>
      </c>
      <c r="S92" s="116"/>
      <c r="T92" s="3"/>
      <c r="U92" s="3"/>
      <c r="V92" s="3"/>
      <c r="W92" s="33"/>
      <c r="X92" s="116"/>
      <c r="Y92" s="3">
        <v>-1690147964</v>
      </c>
      <c r="Z92" s="3"/>
      <c r="AA92" s="3">
        <v>-1690147964</v>
      </c>
    </row>
    <row r="93" spans="1:27">
      <c r="B93" s="6" t="s">
        <v>116</v>
      </c>
      <c r="C93" s="6"/>
      <c r="D93" s="6"/>
      <c r="E93" s="6"/>
      <c r="F93" s="122"/>
      <c r="G93" s="9"/>
      <c r="H93" s="9"/>
      <c r="I93" s="32"/>
      <c r="J93" s="11"/>
      <c r="K93" s="122"/>
      <c r="L93" s="75">
        <v>0</v>
      </c>
      <c r="M93" s="123"/>
      <c r="N93" s="103">
        <v>0</v>
      </c>
      <c r="O93" s="122"/>
      <c r="P93" s="9"/>
      <c r="Q93" s="9"/>
      <c r="R93" s="9"/>
      <c r="S93" s="122"/>
      <c r="T93" s="9"/>
      <c r="U93" s="9"/>
      <c r="V93" s="9"/>
      <c r="W93" s="80"/>
      <c r="X93" s="122"/>
      <c r="Y93" s="9"/>
      <c r="Z93" s="9"/>
      <c r="AA93" s="9"/>
    </row>
    <row r="94" spans="1:27">
      <c r="C94" t="s">
        <v>216</v>
      </c>
      <c r="F94" s="116"/>
      <c r="G94" s="3"/>
      <c r="H94" s="3"/>
      <c r="I94" s="34"/>
      <c r="J94" s="8"/>
      <c r="K94" s="116"/>
      <c r="L94" s="74">
        <v>0</v>
      </c>
      <c r="M94" s="118"/>
      <c r="N94" s="102">
        <v>0</v>
      </c>
      <c r="O94" s="116"/>
      <c r="P94" s="3"/>
      <c r="Q94" s="3"/>
      <c r="R94" s="3"/>
      <c r="S94" s="116"/>
      <c r="T94" s="3"/>
      <c r="U94" s="3"/>
      <c r="V94" s="3"/>
      <c r="W94" s="33"/>
      <c r="X94" s="116"/>
      <c r="Y94" s="3"/>
      <c r="Z94" s="3"/>
      <c r="AA94" s="3"/>
    </row>
    <row r="95" spans="1:27">
      <c r="D95" t="s">
        <v>15</v>
      </c>
      <c r="F95" s="116"/>
      <c r="G95" s="3"/>
      <c r="H95" s="3"/>
      <c r="I95" s="34"/>
      <c r="J95" s="8"/>
      <c r="K95" s="116"/>
      <c r="L95" s="74">
        <v>0</v>
      </c>
      <c r="M95" s="118"/>
      <c r="N95" s="102">
        <v>0</v>
      </c>
      <c r="O95" s="116"/>
      <c r="P95" s="3"/>
      <c r="Q95" s="3"/>
      <c r="R95" s="3"/>
      <c r="S95" s="116"/>
      <c r="T95" s="3"/>
      <c r="U95" s="3"/>
      <c r="V95" s="3"/>
      <c r="W95" s="33"/>
      <c r="X95" s="116"/>
      <c r="Y95" s="3"/>
      <c r="Z95" s="3"/>
      <c r="AA95" s="3"/>
    </row>
    <row r="96" spans="1:27">
      <c r="B96" s="6" t="s">
        <v>117</v>
      </c>
      <c r="C96" s="6"/>
      <c r="D96" s="6"/>
      <c r="E96" s="6"/>
      <c r="F96" s="122"/>
      <c r="G96" s="9"/>
      <c r="H96" s="9"/>
      <c r="I96" s="32"/>
      <c r="J96" s="11"/>
      <c r="K96" s="122"/>
      <c r="L96" s="75">
        <v>0</v>
      </c>
      <c r="M96" s="123"/>
      <c r="N96" s="103">
        <v>0</v>
      </c>
      <c r="O96" s="122"/>
      <c r="P96" s="9"/>
      <c r="Q96" s="9"/>
      <c r="R96" s="9"/>
      <c r="S96" s="122"/>
      <c r="T96" s="9"/>
      <c r="U96" s="9"/>
      <c r="V96" s="9"/>
      <c r="W96" s="80"/>
      <c r="X96" s="122"/>
      <c r="Y96" s="9"/>
      <c r="Z96" s="9"/>
      <c r="AA96" s="9"/>
    </row>
    <row r="97" spans="2:27">
      <c r="C97" t="s">
        <v>216</v>
      </c>
      <c r="F97" s="116"/>
      <c r="G97" s="3"/>
      <c r="H97" s="3"/>
      <c r="I97" s="34"/>
      <c r="J97" s="8"/>
      <c r="K97" s="116"/>
      <c r="L97" s="74">
        <v>0</v>
      </c>
      <c r="M97" s="118"/>
      <c r="N97" s="102">
        <v>0</v>
      </c>
      <c r="O97" s="116"/>
      <c r="P97" s="3"/>
      <c r="Q97" s="3"/>
      <c r="R97" s="3"/>
      <c r="S97" s="116"/>
      <c r="T97" s="3"/>
      <c r="U97" s="3"/>
      <c r="V97" s="3"/>
      <c r="W97" s="33"/>
      <c r="X97" s="116"/>
      <c r="Y97" s="3"/>
      <c r="Z97" s="3"/>
      <c r="AA97" s="3"/>
    </row>
    <row r="98" spans="2:27">
      <c r="D98" t="s">
        <v>256</v>
      </c>
      <c r="F98" s="116"/>
      <c r="G98" s="3"/>
      <c r="H98" s="3"/>
      <c r="I98" s="34"/>
      <c r="J98" s="8"/>
      <c r="K98" s="116"/>
      <c r="L98" s="74">
        <v>0</v>
      </c>
      <c r="M98" s="118"/>
      <c r="N98" s="102">
        <v>0</v>
      </c>
      <c r="O98" s="116"/>
      <c r="P98" s="3"/>
      <c r="Q98" s="3"/>
      <c r="R98" s="3"/>
      <c r="S98" s="116"/>
      <c r="T98" s="3"/>
      <c r="U98" s="3"/>
      <c r="V98" s="3"/>
      <c r="W98" s="33"/>
      <c r="X98" s="116"/>
      <c r="Y98" s="3"/>
      <c r="Z98" s="3"/>
      <c r="AA98" s="3"/>
    </row>
    <row r="99" spans="2:27">
      <c r="B99" s="6" t="s">
        <v>118</v>
      </c>
      <c r="C99" s="6"/>
      <c r="D99" s="6"/>
      <c r="E99" s="6"/>
      <c r="F99" s="122"/>
      <c r="G99" s="9"/>
      <c r="H99" s="9"/>
      <c r="I99" s="32"/>
      <c r="J99" s="11"/>
      <c r="K99" s="122"/>
      <c r="L99" s="75">
        <v>0</v>
      </c>
      <c r="M99" s="123"/>
      <c r="N99" s="103">
        <v>0</v>
      </c>
      <c r="O99" s="122"/>
      <c r="P99" s="9"/>
      <c r="Q99" s="9"/>
      <c r="R99" s="9"/>
      <c r="S99" s="122"/>
      <c r="T99" s="9"/>
      <c r="U99" s="9"/>
      <c r="V99" s="9"/>
      <c r="W99" s="80"/>
      <c r="X99" s="122"/>
      <c r="Y99" s="9"/>
      <c r="Z99" s="9"/>
      <c r="AA99" s="9"/>
    </row>
    <row r="100" spans="2:27">
      <c r="C100" t="s">
        <v>216</v>
      </c>
      <c r="F100" s="116"/>
      <c r="G100" s="3"/>
      <c r="H100" s="3"/>
      <c r="I100" s="34"/>
      <c r="J100" s="8"/>
      <c r="K100" s="116"/>
      <c r="L100" s="74">
        <v>0</v>
      </c>
      <c r="M100" s="118"/>
      <c r="N100" s="102">
        <v>0</v>
      </c>
      <c r="O100" s="116"/>
      <c r="P100" s="3"/>
      <c r="Q100" s="3"/>
      <c r="R100" s="3"/>
      <c r="S100" s="116"/>
      <c r="T100" s="3"/>
      <c r="U100" s="3"/>
      <c r="V100" s="3"/>
      <c r="W100" s="33"/>
      <c r="X100" s="116"/>
      <c r="Y100" s="3"/>
      <c r="Z100" s="3"/>
      <c r="AA100" s="3"/>
    </row>
    <row r="101" spans="2:27">
      <c r="D101" t="s">
        <v>257</v>
      </c>
      <c r="F101" s="116"/>
      <c r="G101" s="3"/>
      <c r="H101" s="3"/>
      <c r="I101" s="34"/>
      <c r="J101" s="8"/>
      <c r="K101" s="116"/>
      <c r="L101" s="74">
        <v>0</v>
      </c>
      <c r="M101" s="118"/>
      <c r="N101" s="102">
        <v>0</v>
      </c>
      <c r="O101" s="116"/>
      <c r="P101" s="3"/>
      <c r="Q101" s="3"/>
      <c r="R101" s="3"/>
      <c r="S101" s="116"/>
      <c r="T101" s="3"/>
      <c r="U101" s="3"/>
      <c r="V101" s="3"/>
      <c r="W101" s="33"/>
      <c r="X101" s="116"/>
      <c r="Y101" s="3"/>
      <c r="Z101" s="3"/>
      <c r="AA101" s="3"/>
    </row>
    <row r="102" spans="2:27">
      <c r="B102" s="6" t="s">
        <v>119</v>
      </c>
      <c r="C102" s="6"/>
      <c r="D102" s="6"/>
      <c r="E102" s="6"/>
      <c r="F102" s="122"/>
      <c r="G102" s="9"/>
      <c r="H102" s="9"/>
      <c r="I102" s="32"/>
      <c r="J102" s="11"/>
      <c r="K102" s="122"/>
      <c r="L102" s="75">
        <v>0</v>
      </c>
      <c r="M102" s="123"/>
      <c r="N102" s="103">
        <v>0</v>
      </c>
      <c r="O102" s="122"/>
      <c r="P102" s="9"/>
      <c r="Q102" s="9"/>
      <c r="R102" s="9"/>
      <c r="S102" s="122"/>
      <c r="T102" s="9"/>
      <c r="U102" s="9"/>
      <c r="V102" s="9"/>
      <c r="W102" s="80"/>
      <c r="X102" s="122"/>
      <c r="Y102" s="9"/>
      <c r="Z102" s="9"/>
      <c r="AA102" s="9"/>
    </row>
    <row r="103" spans="2:27">
      <c r="C103" t="s">
        <v>216</v>
      </c>
      <c r="F103" s="116"/>
      <c r="G103" s="3"/>
      <c r="H103" s="3"/>
      <c r="I103" s="34"/>
      <c r="J103" s="8"/>
      <c r="K103" s="116"/>
      <c r="L103" s="74">
        <v>0</v>
      </c>
      <c r="M103" s="118"/>
      <c r="N103" s="102">
        <v>0</v>
      </c>
      <c r="O103" s="116"/>
      <c r="P103" s="3"/>
      <c r="Q103" s="3"/>
      <c r="R103" s="3"/>
      <c r="S103" s="116"/>
      <c r="T103" s="3"/>
      <c r="U103" s="3"/>
      <c r="V103" s="3"/>
      <c r="W103" s="33"/>
      <c r="X103" s="116"/>
      <c r="Y103" s="3"/>
      <c r="Z103" s="3"/>
      <c r="AA103" s="3"/>
    </row>
    <row r="104" spans="2:27">
      <c r="D104" t="s">
        <v>258</v>
      </c>
      <c r="F104" s="116"/>
      <c r="G104" s="3"/>
      <c r="H104" s="3"/>
      <c r="I104" s="34"/>
      <c r="J104" s="8"/>
      <c r="K104" s="116"/>
      <c r="L104" s="74">
        <v>0</v>
      </c>
      <c r="M104" s="118"/>
      <c r="N104" s="102">
        <v>0</v>
      </c>
      <c r="O104" s="116"/>
      <c r="P104" s="3"/>
      <c r="Q104" s="3"/>
      <c r="R104" s="3"/>
      <c r="S104" s="116"/>
      <c r="T104" s="3"/>
      <c r="U104" s="3"/>
      <c r="V104" s="3"/>
      <c r="W104" s="33"/>
      <c r="X104" s="116"/>
      <c r="Y104" s="3"/>
      <c r="Z104" s="3"/>
      <c r="AA104" s="3"/>
    </row>
    <row r="105" spans="2:27">
      <c r="B105" s="6" t="s">
        <v>31</v>
      </c>
      <c r="C105" s="6"/>
      <c r="D105" s="6"/>
      <c r="E105" s="6"/>
      <c r="F105" s="122"/>
      <c r="G105" s="9">
        <v>0</v>
      </c>
      <c r="H105" s="9"/>
      <c r="I105" s="32">
        <v>0</v>
      </c>
      <c r="J105" s="11"/>
      <c r="K105" s="122"/>
      <c r="L105" s="75">
        <v>1077</v>
      </c>
      <c r="M105" s="123"/>
      <c r="N105" s="103">
        <v>1077</v>
      </c>
      <c r="O105" s="122"/>
      <c r="P105" s="9">
        <v>0</v>
      </c>
      <c r="Q105" s="9"/>
      <c r="R105" s="9">
        <v>0</v>
      </c>
      <c r="S105" s="122"/>
      <c r="T105" s="9"/>
      <c r="U105" s="9"/>
      <c r="V105" s="9"/>
      <c r="W105" s="80"/>
      <c r="X105" s="122"/>
      <c r="Y105" s="9">
        <v>-1690147964</v>
      </c>
      <c r="Z105" s="9"/>
      <c r="AA105" s="9">
        <v>-1690147964</v>
      </c>
    </row>
    <row r="106" spans="2:27">
      <c r="C106" t="s">
        <v>216</v>
      </c>
      <c r="F106" s="116"/>
      <c r="G106" s="3">
        <v>0</v>
      </c>
      <c r="H106" s="3"/>
      <c r="I106" s="34">
        <v>0</v>
      </c>
      <c r="J106" s="8"/>
      <c r="K106" s="116"/>
      <c r="L106" s="74">
        <v>1077</v>
      </c>
      <c r="M106" s="118"/>
      <c r="N106" s="102">
        <v>1077</v>
      </c>
      <c r="O106" s="116"/>
      <c r="P106" s="3">
        <v>0</v>
      </c>
      <c r="Q106" s="3"/>
      <c r="R106" s="3">
        <v>0</v>
      </c>
      <c r="S106" s="116"/>
      <c r="T106" s="3"/>
      <c r="U106" s="3"/>
      <c r="V106" s="3"/>
      <c r="W106" s="33"/>
      <c r="X106" s="116"/>
      <c r="Y106" s="3">
        <v>-1690147964</v>
      </c>
      <c r="Z106" s="3"/>
      <c r="AA106" s="3">
        <v>-1690147964</v>
      </c>
    </row>
    <row r="107" spans="2:27">
      <c r="D107" t="s">
        <v>261</v>
      </c>
      <c r="F107" s="116"/>
      <c r="G107" s="3"/>
      <c r="H107" s="3"/>
      <c r="I107" s="34"/>
      <c r="J107" s="8"/>
      <c r="K107" s="116"/>
      <c r="L107" s="74">
        <v>0</v>
      </c>
      <c r="M107" s="118"/>
      <c r="N107" s="102">
        <v>0</v>
      </c>
      <c r="O107" s="116"/>
      <c r="P107" s="3"/>
      <c r="Q107" s="3"/>
      <c r="R107" s="3"/>
      <c r="S107" s="116"/>
      <c r="T107" s="3"/>
      <c r="U107" s="3"/>
      <c r="V107" s="3"/>
      <c r="W107" s="33"/>
      <c r="X107" s="116"/>
      <c r="Y107" s="3"/>
      <c r="Z107" s="3"/>
      <c r="AA107" s="3"/>
    </row>
    <row r="108" spans="2:27">
      <c r="D108" t="s">
        <v>264</v>
      </c>
      <c r="F108" s="116"/>
      <c r="G108" s="3">
        <v>0</v>
      </c>
      <c r="H108" s="3"/>
      <c r="I108" s="34">
        <v>0</v>
      </c>
      <c r="J108" s="8"/>
      <c r="K108" s="116"/>
      <c r="L108" s="74">
        <v>0</v>
      </c>
      <c r="M108" s="118"/>
      <c r="N108" s="102">
        <v>0</v>
      </c>
      <c r="O108" s="116"/>
      <c r="P108" s="3">
        <v>0</v>
      </c>
      <c r="Q108" s="3"/>
      <c r="R108" s="3">
        <v>0</v>
      </c>
      <c r="S108" s="116"/>
      <c r="T108" s="3"/>
      <c r="U108" s="3"/>
      <c r="V108" s="3"/>
      <c r="W108" s="33"/>
      <c r="X108" s="116"/>
      <c r="Y108" s="3">
        <v>-36700352</v>
      </c>
      <c r="Z108" s="3"/>
      <c r="AA108" s="3">
        <v>-36700352</v>
      </c>
    </row>
    <row r="109" spans="2:27">
      <c r="D109" t="s">
        <v>263</v>
      </c>
      <c r="F109" s="116"/>
      <c r="G109" s="3">
        <v>0</v>
      </c>
      <c r="H109" s="3"/>
      <c r="I109" s="34">
        <v>0</v>
      </c>
      <c r="J109" s="8"/>
      <c r="K109" s="116"/>
      <c r="L109" s="74">
        <v>0</v>
      </c>
      <c r="M109" s="118"/>
      <c r="N109" s="102">
        <v>0</v>
      </c>
      <c r="O109" s="116"/>
      <c r="P109" s="3">
        <v>0</v>
      </c>
      <c r="Q109" s="3"/>
      <c r="R109" s="3">
        <v>0</v>
      </c>
      <c r="S109" s="116"/>
      <c r="T109" s="3"/>
      <c r="U109" s="3"/>
      <c r="V109" s="3"/>
      <c r="W109" s="33"/>
      <c r="X109" s="116"/>
      <c r="Y109" s="3">
        <v>-1113447612</v>
      </c>
      <c r="Z109" s="3"/>
      <c r="AA109" s="3">
        <v>-1113447612</v>
      </c>
    </row>
    <row r="110" spans="2:27">
      <c r="D110" t="s">
        <v>267</v>
      </c>
      <c r="F110" s="116"/>
      <c r="G110" s="3"/>
      <c r="H110" s="3"/>
      <c r="I110" s="34"/>
      <c r="J110" s="8"/>
      <c r="K110" s="116"/>
      <c r="L110" s="74">
        <v>0</v>
      </c>
      <c r="M110" s="118"/>
      <c r="N110" s="102">
        <v>0</v>
      </c>
      <c r="O110" s="116"/>
      <c r="P110" s="3"/>
      <c r="Q110" s="3"/>
      <c r="R110" s="3"/>
      <c r="S110" s="116"/>
      <c r="T110" s="3"/>
      <c r="U110" s="3"/>
      <c r="V110" s="3"/>
      <c r="W110" s="33"/>
      <c r="X110" s="116"/>
      <c r="Y110" s="3"/>
      <c r="Z110" s="3"/>
      <c r="AA110" s="3"/>
    </row>
    <row r="111" spans="2:27">
      <c r="D111" t="s">
        <v>259</v>
      </c>
      <c r="F111" s="116"/>
      <c r="G111" s="3"/>
      <c r="H111" s="3"/>
      <c r="I111" s="34"/>
      <c r="J111" s="8"/>
      <c r="K111" s="116"/>
      <c r="L111" s="74">
        <v>1077</v>
      </c>
      <c r="M111" s="118"/>
      <c r="N111" s="102">
        <v>1077</v>
      </c>
      <c r="O111" s="116"/>
      <c r="P111" s="3"/>
      <c r="Q111" s="3"/>
      <c r="R111" s="3"/>
      <c r="S111" s="116"/>
      <c r="T111" s="3"/>
      <c r="U111" s="3"/>
      <c r="V111" s="3"/>
      <c r="W111" s="33"/>
      <c r="X111" s="116"/>
      <c r="Y111" s="3"/>
      <c r="Z111" s="3"/>
      <c r="AA111" s="3"/>
    </row>
    <row r="112" spans="2:27">
      <c r="D112" t="s">
        <v>265</v>
      </c>
      <c r="F112" s="116"/>
      <c r="G112" s="3"/>
      <c r="H112" s="3"/>
      <c r="I112" s="34"/>
      <c r="J112" s="8"/>
      <c r="K112" s="116"/>
      <c r="L112" s="74">
        <v>0</v>
      </c>
      <c r="M112" s="118"/>
      <c r="N112" s="102">
        <v>0</v>
      </c>
      <c r="O112" s="116"/>
      <c r="P112" s="3"/>
      <c r="Q112" s="3"/>
      <c r="R112" s="3"/>
      <c r="S112" s="116"/>
      <c r="T112" s="3"/>
      <c r="U112" s="3"/>
      <c r="V112" s="3"/>
      <c r="W112" s="33"/>
      <c r="X112" s="116"/>
      <c r="Y112" s="3"/>
      <c r="Z112" s="3"/>
      <c r="AA112" s="3"/>
    </row>
    <row r="113" spans="1:27">
      <c r="D113" t="s">
        <v>270</v>
      </c>
      <c r="F113" s="116"/>
      <c r="G113" s="3"/>
      <c r="H113" s="3"/>
      <c r="I113" s="34"/>
      <c r="J113" s="8"/>
      <c r="K113" s="116"/>
      <c r="L113" s="74">
        <v>0</v>
      </c>
      <c r="M113" s="118"/>
      <c r="N113" s="102">
        <v>0</v>
      </c>
      <c r="O113" s="116"/>
      <c r="P113" s="3"/>
      <c r="Q113" s="3"/>
      <c r="R113" s="3"/>
      <c r="S113" s="116"/>
      <c r="T113" s="3"/>
      <c r="U113" s="3"/>
      <c r="V113" s="3"/>
      <c r="W113" s="33"/>
      <c r="X113" s="116"/>
      <c r="Y113" s="3"/>
      <c r="Z113" s="3"/>
      <c r="AA113" s="3"/>
    </row>
    <row r="114" spans="1:27">
      <c r="D114" t="s">
        <v>266</v>
      </c>
      <c r="F114" s="116"/>
      <c r="G114" s="3"/>
      <c r="H114" s="3"/>
      <c r="I114" s="34"/>
      <c r="J114" s="8"/>
      <c r="K114" s="116"/>
      <c r="L114" s="74">
        <v>0</v>
      </c>
      <c r="M114" s="118"/>
      <c r="N114" s="102">
        <v>0</v>
      </c>
      <c r="O114" s="116"/>
      <c r="P114" s="3"/>
      <c r="Q114" s="3"/>
      <c r="R114" s="3"/>
      <c r="S114" s="116"/>
      <c r="T114" s="3"/>
      <c r="U114" s="3"/>
      <c r="V114" s="3"/>
      <c r="W114" s="33"/>
      <c r="X114" s="116"/>
      <c r="Y114" s="3"/>
      <c r="Z114" s="3"/>
      <c r="AA114" s="3"/>
    </row>
    <row r="115" spans="1:27">
      <c r="D115" t="s">
        <v>268</v>
      </c>
      <c r="F115" s="116"/>
      <c r="G115" s="3"/>
      <c r="H115" s="3"/>
      <c r="I115" s="34"/>
      <c r="J115" s="8"/>
      <c r="K115" s="116"/>
      <c r="L115" s="74">
        <v>0</v>
      </c>
      <c r="M115" s="118"/>
      <c r="N115" s="102">
        <v>0</v>
      </c>
      <c r="O115" s="116"/>
      <c r="P115" s="3"/>
      <c r="Q115" s="3"/>
      <c r="R115" s="3"/>
      <c r="S115" s="116"/>
      <c r="T115" s="3"/>
      <c r="U115" s="3"/>
      <c r="V115" s="3"/>
      <c r="W115" s="33"/>
      <c r="X115" s="116"/>
      <c r="Y115" s="3"/>
      <c r="Z115" s="3"/>
      <c r="AA115" s="3"/>
    </row>
    <row r="116" spans="1:27">
      <c r="D116" t="s">
        <v>16</v>
      </c>
      <c r="F116" s="116"/>
      <c r="G116" s="3">
        <v>0</v>
      </c>
      <c r="H116" s="3"/>
      <c r="I116" s="34">
        <v>0</v>
      </c>
      <c r="J116" s="8"/>
      <c r="K116" s="116"/>
      <c r="L116" s="74">
        <v>0</v>
      </c>
      <c r="M116" s="118"/>
      <c r="N116" s="102">
        <v>0</v>
      </c>
      <c r="O116" s="116"/>
      <c r="P116" s="3">
        <v>0</v>
      </c>
      <c r="Q116" s="3"/>
      <c r="R116" s="3">
        <v>0</v>
      </c>
      <c r="S116" s="116"/>
      <c r="T116" s="3"/>
      <c r="U116" s="3"/>
      <c r="V116" s="3"/>
      <c r="W116" s="33"/>
      <c r="X116" s="116"/>
      <c r="Y116" s="3">
        <v>-540000000</v>
      </c>
      <c r="Z116" s="3"/>
      <c r="AA116" s="3">
        <v>-540000000</v>
      </c>
    </row>
    <row r="117" spans="1:27">
      <c r="D117" t="s">
        <v>17</v>
      </c>
      <c r="F117" s="116"/>
      <c r="G117" s="3"/>
      <c r="H117" s="3"/>
      <c r="I117" s="34"/>
      <c r="J117" s="8"/>
      <c r="K117" s="116"/>
      <c r="L117" s="74">
        <v>0</v>
      </c>
      <c r="M117" s="118"/>
      <c r="N117" s="102">
        <v>0</v>
      </c>
      <c r="O117" s="116"/>
      <c r="P117" s="3"/>
      <c r="Q117" s="3"/>
      <c r="R117" s="3"/>
      <c r="S117" s="116"/>
      <c r="T117" s="3"/>
      <c r="U117" s="3"/>
      <c r="V117" s="3"/>
      <c r="W117" s="33"/>
      <c r="X117" s="116"/>
      <c r="Y117" s="3"/>
      <c r="Z117" s="3"/>
      <c r="AA117" s="3"/>
    </row>
    <row r="118" spans="1:27">
      <c r="D118" t="s">
        <v>262</v>
      </c>
      <c r="F118" s="116"/>
      <c r="G118" s="3"/>
      <c r="H118" s="3"/>
      <c r="I118" s="34"/>
      <c r="J118" s="8"/>
      <c r="K118" s="116"/>
      <c r="L118" s="74">
        <v>0</v>
      </c>
      <c r="M118" s="118"/>
      <c r="N118" s="102">
        <v>0</v>
      </c>
      <c r="O118" s="116"/>
      <c r="P118" s="3"/>
      <c r="Q118" s="3"/>
      <c r="R118" s="3"/>
      <c r="S118" s="116"/>
      <c r="T118" s="3"/>
      <c r="U118" s="3"/>
      <c r="V118" s="3"/>
      <c r="W118" s="33"/>
      <c r="X118" s="116"/>
      <c r="Y118" s="3"/>
      <c r="Z118" s="3"/>
      <c r="AA118" s="3"/>
    </row>
    <row r="119" spans="1:27">
      <c r="D119" t="s">
        <v>260</v>
      </c>
      <c r="F119" s="116"/>
      <c r="G119" s="3"/>
      <c r="H119" s="3"/>
      <c r="I119" s="34"/>
      <c r="J119" s="8"/>
      <c r="K119" s="116"/>
      <c r="L119" s="74">
        <v>0</v>
      </c>
      <c r="M119" s="118"/>
      <c r="N119" s="102">
        <v>0</v>
      </c>
      <c r="O119" s="116"/>
      <c r="P119" s="3"/>
      <c r="Q119" s="3"/>
      <c r="R119" s="3"/>
      <c r="S119" s="116"/>
      <c r="T119" s="3"/>
      <c r="U119" s="3"/>
      <c r="V119" s="3"/>
      <c r="W119" s="33"/>
      <c r="X119" s="116"/>
      <c r="Y119" s="3"/>
      <c r="Z119" s="3"/>
      <c r="AA119" s="3"/>
    </row>
    <row r="120" spans="1:27">
      <c r="E120" t="s">
        <v>269</v>
      </c>
      <c r="F120" s="116"/>
      <c r="G120" s="3"/>
      <c r="H120" s="3"/>
      <c r="I120" s="34"/>
      <c r="J120" s="8"/>
      <c r="K120" s="116"/>
      <c r="L120" s="74">
        <v>0</v>
      </c>
      <c r="M120" s="118"/>
      <c r="N120" s="102">
        <v>0</v>
      </c>
      <c r="O120" s="116"/>
      <c r="P120" s="3"/>
      <c r="Q120" s="3"/>
      <c r="R120" s="3"/>
      <c r="S120" s="116"/>
      <c r="T120" s="3"/>
      <c r="U120" s="3"/>
      <c r="V120" s="3"/>
      <c r="W120" s="33"/>
      <c r="X120" s="116"/>
      <c r="Y120" s="3"/>
      <c r="Z120" s="3"/>
      <c r="AA120" s="3"/>
    </row>
    <row r="121" spans="1:27">
      <c r="E121" t="s">
        <v>74</v>
      </c>
      <c r="F121" s="116"/>
      <c r="G121" s="3"/>
      <c r="H121" s="3"/>
      <c r="I121" s="34"/>
      <c r="J121" s="8"/>
      <c r="K121" s="116"/>
      <c r="L121" s="74">
        <v>0</v>
      </c>
      <c r="M121" s="118"/>
      <c r="N121" s="102">
        <v>0</v>
      </c>
      <c r="O121" s="116"/>
      <c r="P121" s="3"/>
      <c r="Q121" s="3"/>
      <c r="R121" s="3"/>
      <c r="S121" s="116"/>
      <c r="T121" s="3"/>
      <c r="U121" s="3"/>
      <c r="V121" s="3"/>
      <c r="W121" s="33"/>
      <c r="X121" s="116"/>
      <c r="Y121" s="3"/>
      <c r="Z121" s="3"/>
      <c r="AA121" s="3"/>
    </row>
    <row r="122" spans="1:27" ht="15.75" thickBot="1">
      <c r="A122" t="s">
        <v>5</v>
      </c>
      <c r="F122" s="116"/>
      <c r="G122" s="3">
        <v>6471269.7675908133</v>
      </c>
      <c r="H122" s="3">
        <v>4394231.5186767206</v>
      </c>
      <c r="I122" s="34">
        <v>2077038.2489140928</v>
      </c>
      <c r="J122" s="8">
        <v>1.4726738316099404</v>
      </c>
      <c r="K122" s="116"/>
      <c r="L122" s="76">
        <v>20594307.767590813</v>
      </c>
      <c r="M122" s="101">
        <v>17644326.422652632</v>
      </c>
      <c r="N122" s="104">
        <v>2949981.3449381813</v>
      </c>
      <c r="O122" s="116"/>
      <c r="P122" s="3">
        <v>172295700451.88562</v>
      </c>
      <c r="Q122" s="3">
        <v>128519385926.5343</v>
      </c>
      <c r="R122" s="3">
        <v>43776314525.351318</v>
      </c>
      <c r="S122" s="116"/>
      <c r="T122" s="3">
        <v>1014.2664083729538</v>
      </c>
      <c r="U122" s="3">
        <v>1103.6715128818641</v>
      </c>
      <c r="V122" s="3">
        <v>-89.405104508910313</v>
      </c>
      <c r="W122" s="33">
        <v>-8.1006987555073504E-2</v>
      </c>
      <c r="X122" s="116"/>
      <c r="Y122" s="3">
        <v>12129058353.940531</v>
      </c>
      <c r="Z122" s="3">
        <v>15679958185.84585</v>
      </c>
      <c r="AA122" s="3">
        <v>-3550899831.9053192</v>
      </c>
    </row>
    <row r="123" spans="1:27" ht="15.75" thickTop="1"/>
    <row r="304" ht="15.75" thickBot="1"/>
    <row r="305" ht="15.75" thickTop="1"/>
    <row r="353" ht="15.75" thickBot="1"/>
    <row r="354" ht="15.75" thickTop="1"/>
    <row r="466" ht="15.75" thickBot="1"/>
    <row r="467" ht="15.75" thickTop="1"/>
    <row r="594" ht="15.75" thickBot="1"/>
    <row r="595" ht="15.75" thickTop="1"/>
  </sheetData>
  <conditionalFormatting pivot="1" sqref="I6:I122">
    <cfRule type="dataBar" priority="3">
      <dataBar>
        <cfvo type="min"/>
        <cfvo type="max"/>
        <color rgb="FF63C384"/>
      </dataBar>
      <extLst>
        <ext xmlns:x14="http://schemas.microsoft.com/office/spreadsheetml/2009/9/main" uri="{B025F937-C7B1-47D3-B67F-A62EFF666E3E}">
          <x14:id>{436834D3-2BE7-4E49-9064-057D4E8ABBCC}</x14:id>
        </ext>
      </extLst>
    </cfRule>
  </conditionalFormatting>
  <conditionalFormatting pivot="1" sqref="R6:R122">
    <cfRule type="dataBar" priority="2">
      <dataBar>
        <cfvo type="min"/>
        <cfvo type="max"/>
        <color rgb="FF63C384"/>
      </dataBar>
      <extLst>
        <ext xmlns:x14="http://schemas.microsoft.com/office/spreadsheetml/2009/9/main" uri="{B025F937-C7B1-47D3-B67F-A62EFF666E3E}">
          <x14:id>{28162D8F-20E1-4CE9-B916-AC1295B8C283}</x14:id>
        </ext>
      </extLst>
    </cfRule>
  </conditionalFormatting>
  <conditionalFormatting pivot="1" sqref="N6:N122">
    <cfRule type="dataBar" priority="1">
      <dataBar>
        <cfvo type="min"/>
        <cfvo type="max"/>
        <color rgb="FF63C384"/>
      </dataBar>
      <extLst>
        <ext xmlns:x14="http://schemas.microsoft.com/office/spreadsheetml/2009/9/main" uri="{B025F937-C7B1-47D3-B67F-A62EFF666E3E}">
          <x14:id>{A3637512-49C3-450C-9E73-2578490DFD88}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36834D3-2BE7-4E49-9064-057D4E8ABBCC}">
            <x14:dataBar minLength="0" maxLength="100" border="1" negativeBarBorderColorSameAsPositive="0">
              <x14:cfvo type="autoMin"/>
              <x14:cfvo type="autoMax"/>
              <x14:borderColor rgb="FF63C384"/>
              <x14:negativeFillColor rgb="FFFF0000"/>
              <x14:negativeBorderColor rgb="FFFF0000"/>
              <x14:axisColor rgb="FF000000"/>
            </x14:dataBar>
          </x14:cfRule>
          <xm:sqref>I6:I122</xm:sqref>
        </x14:conditionalFormatting>
        <x14:conditionalFormatting xmlns:xm="http://schemas.microsoft.com/office/excel/2006/main" pivot="1">
          <x14:cfRule type="dataBar" id="{28162D8F-20E1-4CE9-B916-AC1295B8C283}">
            <x14:dataBar minLength="0" maxLength="100" border="1" negativeBarBorderColorSameAsPositive="0">
              <x14:cfvo type="autoMin"/>
              <x14:cfvo type="autoMax"/>
              <x14:borderColor rgb="FF63C384"/>
              <x14:negativeFillColor rgb="FFFF0000"/>
              <x14:negativeBorderColor rgb="FFFF0000"/>
              <x14:axisColor rgb="FF000000"/>
            </x14:dataBar>
          </x14:cfRule>
          <xm:sqref>R6:R122</xm:sqref>
        </x14:conditionalFormatting>
        <x14:conditionalFormatting xmlns:xm="http://schemas.microsoft.com/office/excel/2006/main" pivot="1">
          <x14:cfRule type="dataBar" id="{A3637512-49C3-450C-9E73-2578490DFD88}">
            <x14:dataBar minLength="0" maxLength="100" border="1" negativeBarBorderColorSameAsPositive="0">
              <x14:cfvo type="autoMin"/>
              <x14:cfvo type="autoMax"/>
              <x14:borderColor rgb="FF63C384"/>
              <x14:negativeFillColor rgb="FFFF0000"/>
              <x14:negativeBorderColor rgb="FFFF0000"/>
              <x14:axisColor rgb="FF000000"/>
            </x14:dataBar>
          </x14:cfRule>
          <xm:sqref>N6:N122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2CEA9-B0FC-45C0-ABFA-C2D14CA6DF24}">
  <sheetPr codeName="Sheet23">
    <tabColor theme="4"/>
  </sheetPr>
  <dimension ref="A1:BI45"/>
  <sheetViews>
    <sheetView showGridLines="0" zoomScale="85" zoomScaleNormal="85" workbookViewId="0">
      <pane xSplit="6" ySplit="5" topLeftCell="R6" activePane="bottomRight" state="frozen"/>
      <selection pane="topRight" activeCell="G1" sqref="G1"/>
      <selection pane="bottomLeft" activeCell="A6" sqref="A6"/>
      <selection pane="bottomRight" activeCell="AE9" sqref="AE9:AP9"/>
    </sheetView>
  </sheetViews>
  <sheetFormatPr defaultRowHeight="15"/>
  <cols>
    <col min="1" max="1" width="11.5703125" bestFit="1" customWidth="1"/>
    <col min="2" max="2" width="11.140625" customWidth="1"/>
    <col min="3" max="5" width="9.140625" bestFit="1" customWidth="1"/>
    <col min="6" max="6" width="40.28515625" bestFit="1" customWidth="1"/>
    <col min="7" max="54" width="23.85546875" bestFit="1" customWidth="1"/>
    <col min="55" max="55" width="11" bestFit="1" customWidth="1"/>
    <col min="56" max="56" width="28.85546875" bestFit="1" customWidth="1"/>
    <col min="57" max="57" width="27.5703125" bestFit="1" customWidth="1"/>
    <col min="58" max="58" width="22.85546875" bestFit="1" customWidth="1"/>
    <col min="61" max="61" width="10.5703125" bestFit="1" customWidth="1"/>
  </cols>
  <sheetData>
    <row r="1" spans="1:61">
      <c r="A1" s="1" t="s">
        <v>18</v>
      </c>
      <c r="B1" t="s" vm="1">
        <v>348</v>
      </c>
    </row>
    <row r="3" spans="1:61">
      <c r="G3" s="1" t="s">
        <v>349</v>
      </c>
      <c r="H3" s="1" t="s">
        <v>350</v>
      </c>
    </row>
    <row r="4" spans="1:61">
      <c r="G4" t="s">
        <v>351</v>
      </c>
      <c r="S4" t="s">
        <v>352</v>
      </c>
      <c r="AE4" t="s">
        <v>7</v>
      </c>
      <c r="AQ4" t="s">
        <v>353</v>
      </c>
      <c r="BC4" t="s">
        <v>354</v>
      </c>
      <c r="BD4" t="s">
        <v>355</v>
      </c>
      <c r="BE4" t="s">
        <v>9</v>
      </c>
      <c r="BF4" t="s">
        <v>356</v>
      </c>
    </row>
    <row r="5" spans="1:61">
      <c r="A5" s="1" t="s">
        <v>357</v>
      </c>
      <c r="B5" s="1" t="s">
        <v>191</v>
      </c>
      <c r="C5" s="1" t="s">
        <v>192</v>
      </c>
      <c r="D5" s="1" t="s">
        <v>0</v>
      </c>
      <c r="E5" s="1" t="s">
        <v>193</v>
      </c>
      <c r="F5" s="1" t="s">
        <v>22</v>
      </c>
      <c r="G5">
        <v>1</v>
      </c>
      <c r="H5">
        <v>2</v>
      </c>
      <c r="I5">
        <v>3</v>
      </c>
      <c r="J5">
        <v>4</v>
      </c>
      <c r="K5">
        <v>5</v>
      </c>
      <c r="L5">
        <v>6</v>
      </c>
      <c r="M5">
        <v>7</v>
      </c>
      <c r="N5">
        <v>8</v>
      </c>
      <c r="O5">
        <v>9</v>
      </c>
      <c r="P5">
        <v>10</v>
      </c>
      <c r="Q5">
        <v>11</v>
      </c>
      <c r="R5">
        <v>12</v>
      </c>
      <c r="S5">
        <v>1</v>
      </c>
      <c r="T5">
        <v>2</v>
      </c>
      <c r="U5">
        <v>3</v>
      </c>
      <c r="V5">
        <v>4</v>
      </c>
      <c r="W5">
        <v>5</v>
      </c>
      <c r="X5">
        <v>6</v>
      </c>
      <c r="Y5">
        <v>7</v>
      </c>
      <c r="Z5">
        <v>8</v>
      </c>
      <c r="AA5">
        <v>9</v>
      </c>
      <c r="AB5">
        <v>10</v>
      </c>
      <c r="AC5">
        <v>11</v>
      </c>
      <c r="AD5">
        <v>12</v>
      </c>
      <c r="AE5">
        <v>1</v>
      </c>
      <c r="AF5">
        <v>2</v>
      </c>
      <c r="AG5">
        <v>3</v>
      </c>
      <c r="AH5">
        <v>4</v>
      </c>
      <c r="AI5">
        <v>5</v>
      </c>
      <c r="AJ5">
        <v>6</v>
      </c>
      <c r="AK5">
        <v>7</v>
      </c>
      <c r="AL5">
        <v>8</v>
      </c>
      <c r="AM5">
        <v>9</v>
      </c>
      <c r="AN5">
        <v>10</v>
      </c>
      <c r="AO5">
        <v>11</v>
      </c>
      <c r="AP5">
        <v>12</v>
      </c>
      <c r="AQ5">
        <v>1</v>
      </c>
      <c r="AR5">
        <v>2</v>
      </c>
      <c r="AS5">
        <v>3</v>
      </c>
      <c r="AT5">
        <v>4</v>
      </c>
      <c r="AU5">
        <v>5</v>
      </c>
      <c r="AV5">
        <v>6</v>
      </c>
      <c r="AW5">
        <v>7</v>
      </c>
      <c r="AX5">
        <v>8</v>
      </c>
      <c r="AY5">
        <v>9</v>
      </c>
      <c r="AZ5">
        <v>10</v>
      </c>
      <c r="BA5">
        <v>11</v>
      </c>
      <c r="BB5">
        <v>12</v>
      </c>
    </row>
    <row r="6" spans="1:61" s="6" customFormat="1">
      <c r="A6" s="6" t="s">
        <v>358</v>
      </c>
      <c r="B6"/>
      <c r="C6"/>
      <c r="D6"/>
      <c r="E6"/>
      <c r="F6"/>
      <c r="G6" s="9">
        <v>4318222.9326761384</v>
      </c>
      <c r="H6" s="9">
        <v>4253314.5678240331</v>
      </c>
      <c r="I6" s="9">
        <v>4678557.4034757409</v>
      </c>
      <c r="J6" s="9">
        <v>4394231.5186767206</v>
      </c>
      <c r="K6" s="9">
        <v>4663436.4391825348</v>
      </c>
      <c r="L6" s="9">
        <v>4691952.1822275938</v>
      </c>
      <c r="M6" s="9">
        <v>4689422.5169732682</v>
      </c>
      <c r="N6" s="9">
        <v>4562849.4989087395</v>
      </c>
      <c r="O6" s="9">
        <v>4774623.1018888848</v>
      </c>
      <c r="P6" s="9">
        <v>4468626.2974285744</v>
      </c>
      <c r="Q6" s="9">
        <v>4720243.1243544631</v>
      </c>
      <c r="R6" s="9">
        <v>4784520.4185700305</v>
      </c>
      <c r="S6" s="9">
        <v>126153891454.3103</v>
      </c>
      <c r="T6" s="9">
        <v>124418604260.42319</v>
      </c>
      <c r="U6" s="9">
        <v>137471863373.97226</v>
      </c>
      <c r="V6" s="9">
        <v>128519385926.5343</v>
      </c>
      <c r="W6" s="9">
        <v>136509098302.10049</v>
      </c>
      <c r="X6" s="9">
        <v>137226757578.00037</v>
      </c>
      <c r="Y6" s="9">
        <v>141611711947.91278</v>
      </c>
      <c r="Z6" s="9">
        <v>137690091513.42236</v>
      </c>
      <c r="AA6" s="9">
        <v>143750703214.66129</v>
      </c>
      <c r="AB6" s="9">
        <v>134345456809.16241</v>
      </c>
      <c r="AC6" s="9">
        <v>141962463753.99493</v>
      </c>
      <c r="AD6" s="9">
        <v>143372842609.61661</v>
      </c>
      <c r="AE6" s="9">
        <v>1102.4266880248319</v>
      </c>
      <c r="AF6" s="9">
        <v>1103.8547926180315</v>
      </c>
      <c r="AG6" s="9">
        <v>1108.8070613297064</v>
      </c>
      <c r="AH6" s="9">
        <v>1103.6715128818644</v>
      </c>
      <c r="AI6" s="9">
        <v>1104.6117590666968</v>
      </c>
      <c r="AJ6" s="9">
        <v>1103.670286774332</v>
      </c>
      <c r="AK6" s="9">
        <v>1139.5514410083076</v>
      </c>
      <c r="AL6" s="9">
        <v>1138.7297589331226</v>
      </c>
      <c r="AM6" s="9">
        <v>1136.1221027358376</v>
      </c>
      <c r="AN6" s="9">
        <v>1134.4962729392498</v>
      </c>
      <c r="AO6" s="9">
        <v>1134.9148683219512</v>
      </c>
      <c r="AP6" s="9">
        <v>1130.7916936740137</v>
      </c>
      <c r="AQ6" s="9">
        <v>25732.102456105236</v>
      </c>
      <c r="AR6" s="9">
        <v>26919.682512353073</v>
      </c>
      <c r="AS6" s="9">
        <v>25594.096929417548</v>
      </c>
      <c r="AT6" s="9">
        <v>25678.990117177287</v>
      </c>
      <c r="AU6" s="9">
        <v>25523.341684883097</v>
      </c>
      <c r="AV6" s="9">
        <v>25757.428062838004</v>
      </c>
      <c r="AW6" s="9">
        <v>25413.968495322679</v>
      </c>
      <c r="AX6" s="9">
        <v>25334.216180860312</v>
      </c>
      <c r="AY6" s="9">
        <v>25555.305475646142</v>
      </c>
      <c r="AZ6" s="9">
        <v>25370.502021251428</v>
      </c>
      <c r="BA6" s="9">
        <v>25473.17752468718</v>
      </c>
      <c r="BB6" s="9">
        <v>25485.713595223668</v>
      </c>
      <c r="BC6" s="9">
        <v>55000000.002186723</v>
      </c>
      <c r="BD6" s="9">
        <v>1633032870744.1111</v>
      </c>
      <c r="BE6" s="9">
        <v>1120.4342165894925</v>
      </c>
      <c r="BF6" s="9">
        <v>25643.902160402537</v>
      </c>
    </row>
    <row r="7" spans="1:61">
      <c r="A7" s="6"/>
      <c r="B7" s="6" t="s">
        <v>195</v>
      </c>
      <c r="C7" s="6"/>
      <c r="D7" s="6"/>
      <c r="E7" s="6"/>
      <c r="F7" s="6"/>
      <c r="G7" s="9">
        <v>4307222.9326761384</v>
      </c>
      <c r="H7" s="9">
        <v>4242314.5678240331</v>
      </c>
      <c r="I7" s="9">
        <v>4667557.4034757409</v>
      </c>
      <c r="J7" s="9">
        <v>4383231.5186767206</v>
      </c>
      <c r="K7" s="9">
        <v>4652436.4391825348</v>
      </c>
      <c r="L7" s="9">
        <v>4680952.1822275938</v>
      </c>
      <c r="M7" s="9">
        <v>4678422.5169732682</v>
      </c>
      <c r="N7" s="9">
        <v>4551849.4989087395</v>
      </c>
      <c r="O7" s="9">
        <v>4763623.1018888848</v>
      </c>
      <c r="P7" s="9">
        <v>4457626.2974285744</v>
      </c>
      <c r="Q7" s="9">
        <v>4709243.1243544631</v>
      </c>
      <c r="R7" s="9">
        <v>4773520.4185700305</v>
      </c>
      <c r="S7" s="9">
        <v>126008141454.3103</v>
      </c>
      <c r="T7" s="9">
        <v>124272854260.42319</v>
      </c>
      <c r="U7" s="9">
        <v>137326113373.97226</v>
      </c>
      <c r="V7" s="9">
        <v>128373635926.5343</v>
      </c>
      <c r="W7" s="9">
        <v>136363348302.10049</v>
      </c>
      <c r="X7" s="9">
        <v>137081007578.00037</v>
      </c>
      <c r="Y7" s="9">
        <v>136487780747.91278</v>
      </c>
      <c r="Z7" s="9">
        <v>132566160313.42235</v>
      </c>
      <c r="AA7" s="9">
        <v>138626772014.66129</v>
      </c>
      <c r="AB7" s="9">
        <v>129221525609.16241</v>
      </c>
      <c r="AC7" s="9">
        <v>136838532553.99493</v>
      </c>
      <c r="AD7" s="9">
        <v>138248911409.61661</v>
      </c>
      <c r="AE7" s="9">
        <v>1103.9651952420927</v>
      </c>
      <c r="AF7" s="9">
        <v>1105.4205423078774</v>
      </c>
      <c r="AG7" s="9">
        <v>1110.2418326877703</v>
      </c>
      <c r="AH7" s="9">
        <v>1105.1864651752589</v>
      </c>
      <c r="AI7" s="9">
        <v>1106.0412744263742</v>
      </c>
      <c r="AJ7" s="9">
        <v>1105.0888813029687</v>
      </c>
      <c r="AK7" s="9">
        <v>1100.9014841408987</v>
      </c>
      <c r="AL7" s="9">
        <v>1099.0030792538603</v>
      </c>
      <c r="AM7" s="9">
        <v>1098.1555072808328</v>
      </c>
      <c r="AN7" s="9">
        <v>1093.9194225555307</v>
      </c>
      <c r="AO7" s="9">
        <v>1096.507033769371</v>
      </c>
      <c r="AP7" s="9">
        <v>1092.8915340757846</v>
      </c>
      <c r="AQ7" s="9">
        <v>25787.602979471143</v>
      </c>
      <c r="AR7" s="9">
        <v>26968.73981451882</v>
      </c>
      <c r="AS7" s="9">
        <v>25644.987587140735</v>
      </c>
      <c r="AT7" s="9">
        <v>25723.356674239199</v>
      </c>
      <c r="AU7" s="9">
        <v>25574.230452871361</v>
      </c>
      <c r="AV7" s="9">
        <v>25799.157117330986</v>
      </c>
      <c r="AW7" s="9">
        <v>25464.317443626078</v>
      </c>
      <c r="AX7" s="9">
        <v>25376.106049590631</v>
      </c>
      <c r="AY7" s="9">
        <v>25605.080269990827</v>
      </c>
      <c r="AZ7" s="9">
        <v>25413.366880143702</v>
      </c>
      <c r="BA7" s="9">
        <v>25523.335256308637</v>
      </c>
      <c r="BB7" s="9">
        <v>25526.007305668314</v>
      </c>
      <c r="BC7" s="9">
        <v>54868000.002186723</v>
      </c>
      <c r="BD7" s="9">
        <v>1601414783544.1111</v>
      </c>
      <c r="BE7" s="9">
        <v>1101.3841683025805</v>
      </c>
      <c r="BF7" s="9">
        <v>25691.160946672677</v>
      </c>
    </row>
    <row r="8" spans="1:61">
      <c r="A8" s="6"/>
      <c r="C8" s="6" t="s">
        <v>109</v>
      </c>
      <c r="D8" s="6"/>
      <c r="E8" s="6"/>
      <c r="F8" s="6"/>
      <c r="G8" s="9">
        <v>3754635.949342805</v>
      </c>
      <c r="H8" s="9">
        <v>3654727.5844906997</v>
      </c>
      <c r="I8" s="9">
        <v>3872970.4201424071</v>
      </c>
      <c r="J8" s="9">
        <v>3773644.5353433876</v>
      </c>
      <c r="K8" s="9">
        <v>4033849.4558492019</v>
      </c>
      <c r="L8" s="9">
        <v>3849365.1988942605</v>
      </c>
      <c r="M8" s="9">
        <v>4007835.5336399348</v>
      </c>
      <c r="N8" s="9">
        <v>3868262.5155754066</v>
      </c>
      <c r="O8" s="9">
        <v>3873036.1185555514</v>
      </c>
      <c r="P8" s="9">
        <v>3750039.314095241</v>
      </c>
      <c r="Q8" s="9">
        <v>4016656.1410211292</v>
      </c>
      <c r="R8" s="9">
        <v>3891933.4352366976</v>
      </c>
      <c r="S8" s="9">
        <v>111051287742.0484</v>
      </c>
      <c r="T8" s="9">
        <v>108113925988.62796</v>
      </c>
      <c r="U8" s="9">
        <v>114720336542.64368</v>
      </c>
      <c r="V8" s="9">
        <v>111745429535.67241</v>
      </c>
      <c r="W8" s="9">
        <v>119711204351.70526</v>
      </c>
      <c r="X8" s="9">
        <v>114149071068.07179</v>
      </c>
      <c r="Y8" s="9">
        <v>118944743678.45088</v>
      </c>
      <c r="Z8" s="9">
        <v>114655321684.42711</v>
      </c>
      <c r="AA8" s="9">
        <v>114900473826.13272</v>
      </c>
      <c r="AB8" s="9">
        <v>111164019861.10051</v>
      </c>
      <c r="AC8" s="9">
        <v>119224443246.3997</v>
      </c>
      <c r="AD8" s="9">
        <v>115420541542.48805</v>
      </c>
      <c r="AE8" s="9">
        <v>1116.1174314407015</v>
      </c>
      <c r="AF8" s="9">
        <v>1116.2995593260414</v>
      </c>
      <c r="AG8" s="9">
        <v>1117.764618335714</v>
      </c>
      <c r="AH8" s="9">
        <v>1117.4366377727126</v>
      </c>
      <c r="AI8" s="9">
        <v>1119.8742013660994</v>
      </c>
      <c r="AJ8" s="9">
        <v>1119.0188234188945</v>
      </c>
      <c r="AK8" s="9">
        <v>1119.9264181007923</v>
      </c>
      <c r="AL8" s="9">
        <v>1118.4907681934569</v>
      </c>
      <c r="AM8" s="9">
        <v>1119.5007751314899</v>
      </c>
      <c r="AN8" s="9">
        <v>1118.6199190596681</v>
      </c>
      <c r="AO8" s="9">
        <v>1120.0947843795268</v>
      </c>
      <c r="AP8" s="9">
        <v>1119.1075608449878</v>
      </c>
      <c r="AQ8" s="9">
        <v>25885.418622590591</v>
      </c>
      <c r="AR8" s="9">
        <v>27131.909058898662</v>
      </c>
      <c r="AS8" s="9">
        <v>25909.375562478344</v>
      </c>
      <c r="AT8" s="9">
        <v>25824.545671548138</v>
      </c>
      <c r="AU8" s="9">
        <v>25648.242288337544</v>
      </c>
      <c r="AV8" s="9">
        <v>26076.989449736746</v>
      </c>
      <c r="AW8" s="9">
        <v>25649.637522386769</v>
      </c>
      <c r="AX8" s="9">
        <v>25581.269956118569</v>
      </c>
      <c r="AY8" s="9">
        <v>25987.368205726521</v>
      </c>
      <c r="AZ8" s="9">
        <v>25657.940720525392</v>
      </c>
      <c r="BA8" s="9">
        <v>25724.671558690668</v>
      </c>
      <c r="BB8" s="9">
        <v>25891.875741493157</v>
      </c>
      <c r="BC8" s="9">
        <v>46346956.202186719</v>
      </c>
      <c r="BD8" s="9">
        <v>1373800799067.7683</v>
      </c>
      <c r="BE8" s="9">
        <v>1118.5532737318574</v>
      </c>
      <c r="BF8" s="9">
        <v>25906.975953045338</v>
      </c>
    </row>
    <row r="9" spans="1:61">
      <c r="A9" s="6"/>
      <c r="D9" t="s">
        <v>1</v>
      </c>
      <c r="G9" s="3">
        <v>3754635.949342805</v>
      </c>
      <c r="H9" s="3">
        <v>3654727.5844906997</v>
      </c>
      <c r="I9" s="3">
        <v>3872970.4201424071</v>
      </c>
      <c r="J9" s="3">
        <v>3773644.5353433876</v>
      </c>
      <c r="K9" s="3">
        <v>4033849.4558492019</v>
      </c>
      <c r="L9" s="3">
        <v>3849365.1988942605</v>
      </c>
      <c r="M9" s="3">
        <v>4007835.5336399348</v>
      </c>
      <c r="N9" s="3">
        <v>3868262.5155754066</v>
      </c>
      <c r="O9" s="3">
        <v>3873036.1185555514</v>
      </c>
      <c r="P9" s="3">
        <v>3750039.314095241</v>
      </c>
      <c r="Q9" s="3">
        <v>4016656.1410211292</v>
      </c>
      <c r="R9" s="3">
        <v>3891933.4352366976</v>
      </c>
      <c r="S9" s="3">
        <v>111051287742.0484</v>
      </c>
      <c r="T9" s="3">
        <v>108113925988.62796</v>
      </c>
      <c r="U9" s="3">
        <v>114720336542.64368</v>
      </c>
      <c r="V9" s="3">
        <v>111745429535.67241</v>
      </c>
      <c r="W9" s="3">
        <v>119711204351.70526</v>
      </c>
      <c r="X9" s="3">
        <v>114149071068.07179</v>
      </c>
      <c r="Y9" s="3">
        <v>118944743678.45088</v>
      </c>
      <c r="Z9" s="3">
        <v>114655321684.42711</v>
      </c>
      <c r="AA9" s="3">
        <v>114900473826.13272</v>
      </c>
      <c r="AB9" s="3">
        <v>111164019861.10051</v>
      </c>
      <c r="AC9" s="3">
        <v>119224443246.3997</v>
      </c>
      <c r="AD9" s="3">
        <v>115420541542.48805</v>
      </c>
      <c r="AE9" s="3">
        <v>1116.1174314407015</v>
      </c>
      <c r="AF9" s="3">
        <v>1116.2995593260414</v>
      </c>
      <c r="AG9" s="3">
        <v>1117.764618335714</v>
      </c>
      <c r="AH9" s="3">
        <v>1117.4366377727126</v>
      </c>
      <c r="AI9" s="3">
        <v>1119.8742013660994</v>
      </c>
      <c r="AJ9" s="3">
        <v>1119.0188234188945</v>
      </c>
      <c r="AK9" s="3">
        <v>1119.9264181007923</v>
      </c>
      <c r="AL9" s="3">
        <v>1118.4907681934569</v>
      </c>
      <c r="AM9" s="3">
        <v>1119.5007751314899</v>
      </c>
      <c r="AN9" s="3">
        <v>1118.6199190596681</v>
      </c>
      <c r="AO9" s="3">
        <v>1120.0947843795268</v>
      </c>
      <c r="AP9" s="3">
        <v>1119.1075608449878</v>
      </c>
      <c r="AQ9" s="3">
        <v>25885.418622590591</v>
      </c>
      <c r="AR9" s="3">
        <v>27131.909058898662</v>
      </c>
      <c r="AS9" s="3">
        <v>25909.375562478344</v>
      </c>
      <c r="AT9" s="3">
        <v>25824.545671548138</v>
      </c>
      <c r="AU9" s="3">
        <v>25648.242288337544</v>
      </c>
      <c r="AV9" s="3">
        <v>26076.989449736746</v>
      </c>
      <c r="AW9" s="3">
        <v>25649.637522386769</v>
      </c>
      <c r="AX9" s="3">
        <v>25581.269956118569</v>
      </c>
      <c r="AY9" s="3">
        <v>25987.368205726521</v>
      </c>
      <c r="AZ9" s="3">
        <v>25657.940720525392</v>
      </c>
      <c r="BA9" s="3">
        <v>25724.671558690668</v>
      </c>
      <c r="BB9" s="3">
        <v>25891.875741493157</v>
      </c>
      <c r="BC9" s="3">
        <v>46346956.202186719</v>
      </c>
      <c r="BD9" s="3">
        <v>1373800799067.7683</v>
      </c>
      <c r="BE9" s="3">
        <v>1118.5532737318574</v>
      </c>
      <c r="BF9" s="3">
        <v>25906.975953045338</v>
      </c>
    </row>
    <row r="10" spans="1:61">
      <c r="A10" s="6"/>
      <c r="E10" s="45" t="s">
        <v>218</v>
      </c>
      <c r="F10" s="45"/>
      <c r="G10" s="46">
        <v>132000</v>
      </c>
      <c r="H10" s="46">
        <v>110000</v>
      </c>
      <c r="I10" s="46">
        <v>110000</v>
      </c>
      <c r="J10" s="46">
        <v>110000</v>
      </c>
      <c r="K10" s="46">
        <v>110000</v>
      </c>
      <c r="L10" s="46">
        <v>110000</v>
      </c>
      <c r="M10" s="46">
        <v>110000</v>
      </c>
      <c r="N10" s="46">
        <v>110000</v>
      </c>
      <c r="O10" s="46">
        <v>110000</v>
      </c>
      <c r="P10" s="46">
        <v>110000</v>
      </c>
      <c r="Q10" s="46">
        <v>110000</v>
      </c>
      <c r="R10" s="46">
        <v>110000</v>
      </c>
      <c r="S10" s="46">
        <v>4298540000</v>
      </c>
      <c r="T10" s="46">
        <v>3630700000</v>
      </c>
      <c r="U10" s="46">
        <v>3630700000</v>
      </c>
      <c r="V10" s="46">
        <v>3630700000</v>
      </c>
      <c r="W10" s="46">
        <v>3630700000</v>
      </c>
      <c r="X10" s="46">
        <v>3630700000</v>
      </c>
      <c r="Y10" s="46">
        <v>3630700000</v>
      </c>
      <c r="Z10" s="46">
        <v>3630700000</v>
      </c>
      <c r="AA10" s="46">
        <v>3630700000</v>
      </c>
      <c r="AB10" s="46">
        <v>3630700000</v>
      </c>
      <c r="AC10" s="46">
        <v>3630700000</v>
      </c>
      <c r="AD10" s="46">
        <v>3630700000</v>
      </c>
      <c r="AE10" s="46">
        <v>1228.8564894225271</v>
      </c>
      <c r="AF10" s="46">
        <v>1245.5231560891939</v>
      </c>
      <c r="AG10" s="46">
        <v>1245.5231560891939</v>
      </c>
      <c r="AH10" s="46">
        <v>1245.5231560891939</v>
      </c>
      <c r="AI10" s="46">
        <v>1245.5231560891939</v>
      </c>
      <c r="AJ10" s="46">
        <v>1245.5231560891939</v>
      </c>
      <c r="AK10" s="46">
        <v>1245.5231560891939</v>
      </c>
      <c r="AL10" s="46">
        <v>1245.5231560891939</v>
      </c>
      <c r="AM10" s="46">
        <v>1245.5231560891939</v>
      </c>
      <c r="AN10" s="46">
        <v>1245.5231560891939</v>
      </c>
      <c r="AO10" s="46">
        <v>1245.5231560891939</v>
      </c>
      <c r="AP10" s="46">
        <v>1245.5231560891939</v>
      </c>
      <c r="AQ10" s="46">
        <v>26362.660320719973</v>
      </c>
      <c r="AR10" s="46">
        <v>27640.289564319577</v>
      </c>
      <c r="AS10" s="46">
        <v>26372.754991542068</v>
      </c>
      <c r="AT10" s="46">
        <v>26286.714047157569</v>
      </c>
      <c r="AU10" s="46">
        <v>26114.484393162176</v>
      </c>
      <c r="AV10" s="46">
        <v>26536.4701094837</v>
      </c>
      <c r="AW10" s="46">
        <v>26120.144171923512</v>
      </c>
      <c r="AX10" s="46">
        <v>26043.973529725816</v>
      </c>
      <c r="AY10" s="46">
        <v>26478.989498592844</v>
      </c>
      <c r="AZ10" s="46">
        <v>26154.473047012507</v>
      </c>
      <c r="BA10" s="46">
        <v>26218.857907468424</v>
      </c>
      <c r="BB10" s="46">
        <v>26397.213946432323</v>
      </c>
      <c r="BC10" s="46">
        <v>1342000</v>
      </c>
      <c r="BD10" s="46">
        <v>44236240000</v>
      </c>
      <c r="BE10" s="46">
        <v>1243.8838118268989</v>
      </c>
      <c r="BF10" s="46">
        <v>26393.406359974135</v>
      </c>
    </row>
    <row r="11" spans="1:61">
      <c r="A11" s="6"/>
      <c r="E11" s="45" t="s">
        <v>12</v>
      </c>
      <c r="F11" s="45"/>
      <c r="G11" s="46">
        <v>748000</v>
      </c>
      <c r="H11" s="46">
        <v>765000</v>
      </c>
      <c r="I11" s="46">
        <v>792000</v>
      </c>
      <c r="J11" s="46">
        <v>792000</v>
      </c>
      <c r="K11" s="46">
        <v>858000</v>
      </c>
      <c r="L11" s="46">
        <v>836000</v>
      </c>
      <c r="M11" s="46">
        <v>858000</v>
      </c>
      <c r="N11" s="46">
        <v>814000</v>
      </c>
      <c r="O11" s="46">
        <v>858000</v>
      </c>
      <c r="P11" s="46">
        <v>836000</v>
      </c>
      <c r="Q11" s="46">
        <v>864000</v>
      </c>
      <c r="R11" s="46">
        <v>836000</v>
      </c>
      <c r="S11" s="46">
        <v>24648206520</v>
      </c>
      <c r="T11" s="46">
        <v>25238464701.81818</v>
      </c>
      <c r="U11" s="46">
        <v>26100486520</v>
      </c>
      <c r="V11" s="46">
        <v>26122290720</v>
      </c>
      <c r="W11" s="46">
        <v>28267887820</v>
      </c>
      <c r="X11" s="46">
        <v>27570897820</v>
      </c>
      <c r="Y11" s="46">
        <v>28267887820</v>
      </c>
      <c r="Z11" s="46">
        <v>26844757820</v>
      </c>
      <c r="AA11" s="46">
        <v>28267887820</v>
      </c>
      <c r="AB11" s="46">
        <v>27570897820</v>
      </c>
      <c r="AC11" s="46">
        <v>28464924301.818184</v>
      </c>
      <c r="AD11" s="46">
        <v>27567224920</v>
      </c>
      <c r="AE11" s="46">
        <v>1243.4772737362528</v>
      </c>
      <c r="AF11" s="46">
        <v>1244.9606462852723</v>
      </c>
      <c r="AG11" s="46">
        <v>1243.5909338669717</v>
      </c>
      <c r="AH11" s="46">
        <v>1244.6298227558605</v>
      </c>
      <c r="AI11" s="46">
        <v>1243.2549509609887</v>
      </c>
      <c r="AJ11" s="46">
        <v>1244.5110508260359</v>
      </c>
      <c r="AK11" s="46">
        <v>1243.2549509609887</v>
      </c>
      <c r="AL11" s="46">
        <v>1244.4836966297346</v>
      </c>
      <c r="AM11" s="46">
        <v>1243.2549509609887</v>
      </c>
      <c r="AN11" s="46">
        <v>1244.5110508260359</v>
      </c>
      <c r="AO11" s="46">
        <v>1243.2269523854902</v>
      </c>
      <c r="AP11" s="46">
        <v>1244.3452613523516</v>
      </c>
      <c r="AQ11" s="46">
        <v>25910.395960974893</v>
      </c>
      <c r="AR11" s="46">
        <v>27164.658352398441</v>
      </c>
      <c r="AS11" s="46">
        <v>25935.415019934153</v>
      </c>
      <c r="AT11" s="46">
        <v>25849.034226870808</v>
      </c>
      <c r="AU11" s="46">
        <v>25674.694549542794</v>
      </c>
      <c r="AV11" s="46">
        <v>26101.108019501855</v>
      </c>
      <c r="AW11" s="46">
        <v>25676.541550078684</v>
      </c>
      <c r="AX11" s="46">
        <v>25606.532423566889</v>
      </c>
      <c r="AY11" s="46">
        <v>26017.092315663573</v>
      </c>
      <c r="AZ11" s="46">
        <v>25688.121588398186</v>
      </c>
      <c r="BA11" s="46">
        <v>25755.83385896988</v>
      </c>
      <c r="BB11" s="46">
        <v>25924.601704992725</v>
      </c>
      <c r="BC11" s="46">
        <v>9857000</v>
      </c>
      <c r="BD11" s="46">
        <v>324931814603.63635</v>
      </c>
      <c r="BE11" s="46">
        <v>1243.9462219307275</v>
      </c>
      <c r="BF11" s="46">
        <v>25933.120647934462</v>
      </c>
    </row>
    <row r="12" spans="1:61">
      <c r="A12" s="6"/>
      <c r="E12" s="45" t="s">
        <v>196</v>
      </c>
      <c r="F12" s="45"/>
      <c r="G12" s="46">
        <v>1476200</v>
      </c>
      <c r="H12" s="46">
        <v>1432200</v>
      </c>
      <c r="I12" s="46">
        <v>1520200</v>
      </c>
      <c r="J12" s="46">
        <v>1474000</v>
      </c>
      <c r="K12" s="46">
        <v>1562000</v>
      </c>
      <c r="L12" s="46">
        <v>1487200</v>
      </c>
      <c r="M12" s="46">
        <v>1549900</v>
      </c>
      <c r="N12" s="46">
        <v>1507000</v>
      </c>
      <c r="O12" s="46">
        <v>1487200</v>
      </c>
      <c r="P12" s="46">
        <v>1441000</v>
      </c>
      <c r="Q12" s="46">
        <v>1551000</v>
      </c>
      <c r="R12" s="46">
        <v>1507000</v>
      </c>
      <c r="S12" s="46">
        <v>42009291500</v>
      </c>
      <c r="T12" s="46">
        <v>40673611500</v>
      </c>
      <c r="U12" s="46">
        <v>43286671500</v>
      </c>
      <c r="V12" s="46">
        <v>41884207500</v>
      </c>
      <c r="W12" s="46">
        <v>44497267500</v>
      </c>
      <c r="X12" s="46">
        <v>42284911500</v>
      </c>
      <c r="Y12" s="46">
        <v>44160563000</v>
      </c>
      <c r="Z12" s="46">
        <v>42856817500</v>
      </c>
      <c r="AA12" s="46">
        <v>42343211500</v>
      </c>
      <c r="AB12" s="46">
        <v>40940747500</v>
      </c>
      <c r="AC12" s="46">
        <v>44192497500</v>
      </c>
      <c r="AD12" s="46">
        <v>42856817500</v>
      </c>
      <c r="AE12" s="46">
        <v>1073.8763602620702</v>
      </c>
      <c r="AF12" s="46">
        <v>1071.6752298219128</v>
      </c>
      <c r="AG12" s="46">
        <v>1074.5028955971534</v>
      </c>
      <c r="AH12" s="46">
        <v>1072.2768874324777</v>
      </c>
      <c r="AI12" s="46">
        <v>1074.9949870751095</v>
      </c>
      <c r="AJ12" s="46">
        <v>1072.9270022430401</v>
      </c>
      <c r="AK12" s="46">
        <v>1075.189586181458</v>
      </c>
      <c r="AL12" s="46">
        <v>1073.1508933154712</v>
      </c>
      <c r="AM12" s="46">
        <v>1074.4062921838683</v>
      </c>
      <c r="AN12" s="46">
        <v>1072.1262095243085</v>
      </c>
      <c r="AO12" s="46">
        <v>1075.2040071530237</v>
      </c>
      <c r="AP12" s="46">
        <v>1073.1508933154712</v>
      </c>
      <c r="AQ12" s="46">
        <v>25838.408233702168</v>
      </c>
      <c r="AR12" s="46">
        <v>27081.276359368949</v>
      </c>
      <c r="AS12" s="46">
        <v>25868.195360405251</v>
      </c>
      <c r="AT12" s="46">
        <v>25782.768166394399</v>
      </c>
      <c r="AU12" s="46">
        <v>25607.038710371024</v>
      </c>
      <c r="AV12" s="46">
        <v>26035.511469212193</v>
      </c>
      <c r="AW12" s="46">
        <v>25607.570883488446</v>
      </c>
      <c r="AX12" s="46">
        <v>25539.817916410651</v>
      </c>
      <c r="AY12" s="46">
        <v>25940.358865139446</v>
      </c>
      <c r="AZ12" s="46">
        <v>25608.955265755827</v>
      </c>
      <c r="BA12" s="46">
        <v>25678.79101575357</v>
      </c>
      <c r="BB12" s="46">
        <v>25843.323105377494</v>
      </c>
      <c r="BC12" s="46">
        <v>17994900</v>
      </c>
      <c r="BD12" s="46">
        <v>511986615500</v>
      </c>
      <c r="BE12" s="46">
        <v>1073.6514035370826</v>
      </c>
      <c r="BF12" s="46">
        <v>25863.310102474672</v>
      </c>
      <c r="BI12" s="21"/>
    </row>
    <row r="13" spans="1:61">
      <c r="A13" s="6"/>
      <c r="E13" s="45" t="s">
        <v>13</v>
      </c>
      <c r="F13" s="45"/>
      <c r="G13" s="46">
        <v>876200</v>
      </c>
      <c r="H13" s="46">
        <v>832200</v>
      </c>
      <c r="I13" s="46">
        <v>920200</v>
      </c>
      <c r="J13" s="46">
        <v>874000</v>
      </c>
      <c r="K13" s="46">
        <v>962000</v>
      </c>
      <c r="L13" s="46">
        <v>887200</v>
      </c>
      <c r="M13" s="46">
        <v>949900</v>
      </c>
      <c r="N13" s="46">
        <v>907000</v>
      </c>
      <c r="O13" s="46">
        <v>887200</v>
      </c>
      <c r="P13" s="46">
        <v>841000</v>
      </c>
      <c r="Q13" s="46">
        <v>951000</v>
      </c>
      <c r="R13" s="46">
        <v>907000</v>
      </c>
      <c r="S13" s="46">
        <v>26733130818.181816</v>
      </c>
      <c r="T13" s="46">
        <v>25385790818.181816</v>
      </c>
      <c r="U13" s="46">
        <v>28127110818.181816</v>
      </c>
      <c r="V13" s="46">
        <v>26710071818.181816</v>
      </c>
      <c r="W13" s="46">
        <v>29451391818.181816</v>
      </c>
      <c r="X13" s="46">
        <v>27128265818.181816</v>
      </c>
      <c r="Y13" s="46">
        <v>29068047318.181816</v>
      </c>
      <c r="Z13" s="46">
        <v>27755556818.181816</v>
      </c>
      <c r="AA13" s="46">
        <v>27081625818.181816</v>
      </c>
      <c r="AB13" s="46">
        <v>25664586818.181816</v>
      </c>
      <c r="AC13" s="46">
        <v>29102896818.181816</v>
      </c>
      <c r="AD13" s="46">
        <v>27755556818.181816</v>
      </c>
      <c r="AE13" s="46">
        <v>1151.3323320764116</v>
      </c>
      <c r="AF13" s="46">
        <v>1151.1107552240173</v>
      </c>
      <c r="AG13" s="46">
        <v>1153.4453469172745</v>
      </c>
      <c r="AH13" s="46">
        <v>1153.2348265697433</v>
      </c>
      <c r="AI13" s="46">
        <v>1155.2736758397132</v>
      </c>
      <c r="AJ13" s="46">
        <v>1153.8640036996537</v>
      </c>
      <c r="AK13" s="46">
        <v>1154.7609705959837</v>
      </c>
      <c r="AL13" s="46">
        <v>1154.773431723152</v>
      </c>
      <c r="AM13" s="46">
        <v>1151.8802345382471</v>
      </c>
      <c r="AN13" s="46">
        <v>1151.5754747574458</v>
      </c>
      <c r="AO13" s="46">
        <v>1154.8081192858285</v>
      </c>
      <c r="AP13" s="46">
        <v>1154.773431723152</v>
      </c>
      <c r="AQ13" s="46">
        <v>25838.408233702161</v>
      </c>
      <c r="AR13" s="46">
        <v>27081.276359368941</v>
      </c>
      <c r="AS13" s="46">
        <v>25868.195360405251</v>
      </c>
      <c r="AT13" s="46">
        <v>25782.768166394391</v>
      </c>
      <c r="AU13" s="46">
        <v>25607.038710371024</v>
      </c>
      <c r="AV13" s="46">
        <v>26035.511469212201</v>
      </c>
      <c r="AW13" s="46">
        <v>25607.570883488446</v>
      </c>
      <c r="AX13" s="46">
        <v>25539.817916410651</v>
      </c>
      <c r="AY13" s="46">
        <v>25940.358865139438</v>
      </c>
      <c r="AZ13" s="46">
        <v>25608.955265755823</v>
      </c>
      <c r="BA13" s="46">
        <v>25678.791015753559</v>
      </c>
      <c r="BB13" s="46">
        <v>25843.323105377502</v>
      </c>
      <c r="BC13" s="46">
        <v>10794900</v>
      </c>
      <c r="BD13" s="46">
        <v>329964032318.18176</v>
      </c>
      <c r="BE13" s="46">
        <v>1153.458847943682</v>
      </c>
      <c r="BF13" s="46">
        <v>25859.29186488007</v>
      </c>
    </row>
    <row r="14" spans="1:61">
      <c r="A14" s="6"/>
      <c r="F14" t="s">
        <v>53</v>
      </c>
      <c r="G14" s="3">
        <v>330000</v>
      </c>
      <c r="H14" s="3">
        <v>330000</v>
      </c>
      <c r="I14" s="3">
        <v>330000</v>
      </c>
      <c r="J14" s="3">
        <v>330000</v>
      </c>
      <c r="K14" s="3">
        <v>330000</v>
      </c>
      <c r="L14" s="3">
        <v>330000</v>
      </c>
      <c r="M14" s="3">
        <v>330000</v>
      </c>
      <c r="N14" s="3">
        <v>330000</v>
      </c>
      <c r="O14" s="3">
        <v>330000</v>
      </c>
      <c r="P14" s="3">
        <v>330000</v>
      </c>
      <c r="Q14" s="3">
        <v>330000</v>
      </c>
      <c r="R14" s="3">
        <v>330000</v>
      </c>
      <c r="S14" s="3">
        <v>9755249999.9999981</v>
      </c>
      <c r="T14" s="3">
        <v>9755249999.9999981</v>
      </c>
      <c r="U14" s="3">
        <v>9755249999.9999981</v>
      </c>
      <c r="V14" s="3">
        <v>9755249999.9999981</v>
      </c>
      <c r="W14" s="3">
        <v>9755249999.9999981</v>
      </c>
      <c r="X14" s="3">
        <v>9755249999.9999981</v>
      </c>
      <c r="Y14" s="3">
        <v>9755249999.9999981</v>
      </c>
      <c r="Z14" s="3">
        <v>9755249999.9999981</v>
      </c>
      <c r="AA14" s="3">
        <v>9755249999.9999981</v>
      </c>
      <c r="AB14" s="3">
        <v>9755249999.9999981</v>
      </c>
      <c r="AC14" s="3">
        <v>9755249999.9999981</v>
      </c>
      <c r="AD14" s="3">
        <v>9755249999.9999981</v>
      </c>
      <c r="AE14" s="3">
        <v>1115.5231560891937</v>
      </c>
      <c r="AF14" s="3">
        <v>1115.5231560891937</v>
      </c>
      <c r="AG14" s="3">
        <v>1115.5231560891937</v>
      </c>
      <c r="AH14" s="3">
        <v>1115.5231560891937</v>
      </c>
      <c r="AI14" s="3">
        <v>1115.5231560891937</v>
      </c>
      <c r="AJ14" s="3">
        <v>1115.5231560891937</v>
      </c>
      <c r="AK14" s="3">
        <v>1115.5231560891937</v>
      </c>
      <c r="AL14" s="3">
        <v>1115.5231560891937</v>
      </c>
      <c r="AM14" s="3">
        <v>1115.5231560891937</v>
      </c>
      <c r="AN14" s="3">
        <v>1115.5231560891937</v>
      </c>
      <c r="AO14" s="3">
        <v>1115.5231560891937</v>
      </c>
      <c r="AP14" s="3">
        <v>1115.5231560891937</v>
      </c>
      <c r="AQ14" s="3">
        <v>25838.408233702161</v>
      </c>
      <c r="AR14" s="3">
        <v>27081.276359368941</v>
      </c>
      <c r="AS14" s="3">
        <v>25868.195360405247</v>
      </c>
      <c r="AT14" s="3">
        <v>25782.768166394402</v>
      </c>
      <c r="AU14" s="3">
        <v>25607.038710371027</v>
      </c>
      <c r="AV14" s="3">
        <v>26035.51146921219</v>
      </c>
      <c r="AW14" s="3">
        <v>25607.570883488443</v>
      </c>
      <c r="AX14" s="3">
        <v>25539.817916410659</v>
      </c>
      <c r="AY14" s="3">
        <v>25940.358865139446</v>
      </c>
      <c r="AZ14" s="3">
        <v>25608.955265755827</v>
      </c>
      <c r="BA14" s="3">
        <v>25678.79101575357</v>
      </c>
      <c r="BB14" s="3">
        <v>25843.323105377494</v>
      </c>
      <c r="BC14" s="3">
        <v>3960000</v>
      </c>
      <c r="BD14" s="3">
        <v>117062999999.99998</v>
      </c>
      <c r="BE14" s="3">
        <v>1115.5231560891934</v>
      </c>
      <c r="BF14" s="3">
        <v>25869.334612614948</v>
      </c>
    </row>
    <row r="15" spans="1:61">
      <c r="A15" s="6"/>
      <c r="F15" t="s">
        <v>359</v>
      </c>
      <c r="G15" s="3">
        <v>232700.00000000006</v>
      </c>
      <c r="H15" s="3">
        <v>172200.00000000006</v>
      </c>
      <c r="I15" s="3">
        <v>194200.00000000006</v>
      </c>
      <c r="J15" s="3">
        <v>252500</v>
      </c>
      <c r="K15" s="3">
        <v>197000</v>
      </c>
      <c r="L15" s="3">
        <v>139200.00000000006</v>
      </c>
      <c r="M15" s="3">
        <v>162899.99999999997</v>
      </c>
      <c r="N15" s="3">
        <v>313000</v>
      </c>
      <c r="O15" s="3">
        <v>34200.000000000044</v>
      </c>
      <c r="P15" s="3">
        <v>181000</v>
      </c>
      <c r="Q15" s="3">
        <v>175000</v>
      </c>
      <c r="R15" s="3">
        <v>214000</v>
      </c>
      <c r="S15" s="3">
        <v>7372253318.1818199</v>
      </c>
      <c r="T15" s="3">
        <v>5455530818.1818199</v>
      </c>
      <c r="U15" s="3">
        <v>6152520818.1818199</v>
      </c>
      <c r="V15" s="3">
        <v>7999544318.181818</v>
      </c>
      <c r="W15" s="3">
        <v>6241228636.363636</v>
      </c>
      <c r="X15" s="3">
        <v>4410045818.1818199</v>
      </c>
      <c r="Y15" s="3">
        <v>5160894136.3636351</v>
      </c>
      <c r="Z15" s="3">
        <v>9916266818.181818</v>
      </c>
      <c r="AA15" s="3">
        <v>1083502636.3636377</v>
      </c>
      <c r="AB15" s="3">
        <v>5734326818.181818</v>
      </c>
      <c r="AC15" s="3">
        <v>5544238636.363636</v>
      </c>
      <c r="AD15" s="3">
        <v>6779811818.181818</v>
      </c>
      <c r="AE15" s="3">
        <v>1195.5231560891939</v>
      </c>
      <c r="AF15" s="3">
        <v>1195.5231560891937</v>
      </c>
      <c r="AG15" s="3">
        <v>1195.5231560891939</v>
      </c>
      <c r="AH15" s="3">
        <v>1195.5231560891939</v>
      </c>
      <c r="AI15" s="3">
        <v>1195.5231560891939</v>
      </c>
      <c r="AJ15" s="3">
        <v>1195.5231560891939</v>
      </c>
      <c r="AK15" s="3">
        <v>1195.5231560891937</v>
      </c>
      <c r="AL15" s="3">
        <v>1195.5231560891939</v>
      </c>
      <c r="AM15" s="3">
        <v>1195.5231560891937</v>
      </c>
      <c r="AN15" s="3">
        <v>1195.5231560891939</v>
      </c>
      <c r="AO15" s="3">
        <v>1195.5231560891939</v>
      </c>
      <c r="AP15" s="3">
        <v>1195.5231560891939</v>
      </c>
      <c r="AQ15" s="3">
        <v>25838.408233702161</v>
      </c>
      <c r="AR15" s="3">
        <v>27081.276359368945</v>
      </c>
      <c r="AS15" s="3">
        <v>25868.195360405243</v>
      </c>
      <c r="AT15" s="3">
        <v>25782.768166394399</v>
      </c>
      <c r="AU15" s="3">
        <v>25607.038710371024</v>
      </c>
      <c r="AV15" s="3">
        <v>26035.511469212193</v>
      </c>
      <c r="AW15" s="3">
        <v>25607.570883488443</v>
      </c>
      <c r="AX15" s="3">
        <v>25539.817916410655</v>
      </c>
      <c r="AY15" s="3">
        <v>25940.358865139446</v>
      </c>
      <c r="AZ15" s="3">
        <v>25608.955265755823</v>
      </c>
      <c r="BA15" s="3">
        <v>25678.791015753566</v>
      </c>
      <c r="BB15" s="3">
        <v>25843.323105377502</v>
      </c>
      <c r="BC15" s="3">
        <v>2267900</v>
      </c>
      <c r="BD15" s="3">
        <v>71850164590.909103</v>
      </c>
      <c r="BE15" s="3">
        <v>1195.5231560891941</v>
      </c>
      <c r="BF15" s="3">
        <v>25834.716152335899</v>
      </c>
    </row>
    <row r="16" spans="1:61">
      <c r="A16" s="6"/>
      <c r="F16" t="s">
        <v>198</v>
      </c>
      <c r="G16" s="3">
        <v>154000</v>
      </c>
      <c r="H16" s="3">
        <v>132000</v>
      </c>
      <c r="I16" s="3">
        <v>154000</v>
      </c>
      <c r="J16" s="3">
        <v>132000</v>
      </c>
      <c r="K16" s="3">
        <v>154000</v>
      </c>
      <c r="L16" s="3">
        <v>132000</v>
      </c>
      <c r="M16" s="3">
        <v>154000</v>
      </c>
      <c r="N16" s="3">
        <v>132000</v>
      </c>
      <c r="O16" s="3">
        <v>154000</v>
      </c>
      <c r="P16" s="3">
        <v>132000</v>
      </c>
      <c r="Q16" s="3">
        <v>154000</v>
      </c>
      <c r="R16" s="3">
        <v>132000</v>
      </c>
      <c r="S16" s="3">
        <v>4552449999.999999</v>
      </c>
      <c r="T16" s="3">
        <v>3902099999.9999995</v>
      </c>
      <c r="U16" s="3">
        <v>4552449999.999999</v>
      </c>
      <c r="V16" s="3">
        <v>3902099999.9999995</v>
      </c>
      <c r="W16" s="3">
        <v>4552449999.999999</v>
      </c>
      <c r="X16" s="3">
        <v>3902099999.9999995</v>
      </c>
      <c r="Y16" s="3">
        <v>4552449999.999999</v>
      </c>
      <c r="Z16" s="3">
        <v>3902099999.9999995</v>
      </c>
      <c r="AA16" s="3">
        <v>4552449999.999999</v>
      </c>
      <c r="AB16" s="3">
        <v>3902099999.9999995</v>
      </c>
      <c r="AC16" s="3">
        <v>4552449999.999999</v>
      </c>
      <c r="AD16" s="3">
        <v>3902099999.9999995</v>
      </c>
      <c r="AE16" s="3">
        <v>1115.5231560891937</v>
      </c>
      <c r="AF16" s="3">
        <v>1115.5231560891937</v>
      </c>
      <c r="AG16" s="3">
        <v>1115.5231560891937</v>
      </c>
      <c r="AH16" s="3">
        <v>1115.5231560891937</v>
      </c>
      <c r="AI16" s="3">
        <v>1115.5231560891937</v>
      </c>
      <c r="AJ16" s="3">
        <v>1115.5231560891937</v>
      </c>
      <c r="AK16" s="3">
        <v>1115.5231560891937</v>
      </c>
      <c r="AL16" s="3">
        <v>1115.5231560891937</v>
      </c>
      <c r="AM16" s="3">
        <v>1115.5231560891937</v>
      </c>
      <c r="AN16" s="3">
        <v>1115.5231560891937</v>
      </c>
      <c r="AO16" s="3">
        <v>1115.5231560891937</v>
      </c>
      <c r="AP16" s="3">
        <v>1115.5231560891937</v>
      </c>
      <c r="AQ16" s="3">
        <v>25838.408233702161</v>
      </c>
      <c r="AR16" s="3">
        <v>27081.276359368945</v>
      </c>
      <c r="AS16" s="3">
        <v>25868.195360405247</v>
      </c>
      <c r="AT16" s="3">
        <v>25782.768166394399</v>
      </c>
      <c r="AU16" s="3">
        <v>25607.038710371024</v>
      </c>
      <c r="AV16" s="3">
        <v>26035.511469212197</v>
      </c>
      <c r="AW16" s="3">
        <v>25607.570883488446</v>
      </c>
      <c r="AX16" s="3">
        <v>25539.817916410651</v>
      </c>
      <c r="AY16" s="3">
        <v>25940.358865139446</v>
      </c>
      <c r="AZ16" s="3">
        <v>25608.955265755827</v>
      </c>
      <c r="BA16" s="3">
        <v>25678.791015753566</v>
      </c>
      <c r="BB16" s="3">
        <v>25843.323105377498</v>
      </c>
      <c r="BC16" s="3">
        <v>1716000</v>
      </c>
      <c r="BD16" s="3">
        <v>50727299999.999992</v>
      </c>
      <c r="BE16" s="3">
        <v>1115.5231560891937</v>
      </c>
      <c r="BF16" s="3">
        <v>25860.672502270976</v>
      </c>
    </row>
    <row r="17" spans="1:58">
      <c r="A17" s="6"/>
      <c r="F17" t="s">
        <v>58</v>
      </c>
      <c r="G17" s="3">
        <v>44000</v>
      </c>
      <c r="H17" s="3">
        <v>44000</v>
      </c>
      <c r="I17" s="3">
        <v>44000</v>
      </c>
      <c r="J17" s="3">
        <v>44000</v>
      </c>
      <c r="K17" s="3">
        <v>44000</v>
      </c>
      <c r="L17" s="3">
        <v>44000</v>
      </c>
      <c r="M17" s="3">
        <v>44000</v>
      </c>
      <c r="N17" s="3">
        <v>44000</v>
      </c>
      <c r="O17" s="3">
        <v>44000</v>
      </c>
      <c r="P17" s="3">
        <v>44000</v>
      </c>
      <c r="Q17" s="3">
        <v>44000</v>
      </c>
      <c r="R17" s="3">
        <v>44000</v>
      </c>
      <c r="S17" s="3">
        <v>1393980000</v>
      </c>
      <c r="T17" s="3">
        <v>1393980000</v>
      </c>
      <c r="U17" s="3">
        <v>1393980000</v>
      </c>
      <c r="V17" s="3">
        <v>1393980000</v>
      </c>
      <c r="W17" s="3">
        <v>1393980000</v>
      </c>
      <c r="X17" s="3">
        <v>1393980000</v>
      </c>
      <c r="Y17" s="3">
        <v>1393980000</v>
      </c>
      <c r="Z17" s="3">
        <v>1393980000</v>
      </c>
      <c r="AA17" s="3">
        <v>1393980000</v>
      </c>
      <c r="AB17" s="3">
        <v>1393980000</v>
      </c>
      <c r="AC17" s="3">
        <v>1393980000</v>
      </c>
      <c r="AD17" s="3">
        <v>1393980000</v>
      </c>
      <c r="AE17" s="3">
        <v>1195.5231560891937</v>
      </c>
      <c r="AF17" s="3">
        <v>1195.5231560891937</v>
      </c>
      <c r="AG17" s="3">
        <v>1195.5231560891937</v>
      </c>
      <c r="AH17" s="3">
        <v>1195.5231560891937</v>
      </c>
      <c r="AI17" s="3">
        <v>1195.5231560891937</v>
      </c>
      <c r="AJ17" s="3">
        <v>1195.5231560891937</v>
      </c>
      <c r="AK17" s="3">
        <v>1195.5231560891937</v>
      </c>
      <c r="AL17" s="3">
        <v>1195.5231560891937</v>
      </c>
      <c r="AM17" s="3">
        <v>1195.5231560891937</v>
      </c>
      <c r="AN17" s="3">
        <v>1195.5231560891937</v>
      </c>
      <c r="AO17" s="3">
        <v>1195.5231560891937</v>
      </c>
      <c r="AP17" s="3">
        <v>1195.5231560891937</v>
      </c>
      <c r="AQ17" s="3">
        <v>25838.408233702161</v>
      </c>
      <c r="AR17" s="3">
        <v>27081.276359368949</v>
      </c>
      <c r="AS17" s="3">
        <v>25868.195360405243</v>
      </c>
      <c r="AT17" s="3">
        <v>25782.768166394395</v>
      </c>
      <c r="AU17" s="3">
        <v>25607.038710371024</v>
      </c>
      <c r="AV17" s="3">
        <v>26035.51146921219</v>
      </c>
      <c r="AW17" s="3">
        <v>25607.570883488443</v>
      </c>
      <c r="AX17" s="3">
        <v>25539.817916410651</v>
      </c>
      <c r="AY17" s="3">
        <v>25940.358865139442</v>
      </c>
      <c r="AZ17" s="3">
        <v>25608.955265755827</v>
      </c>
      <c r="BA17" s="3">
        <v>25678.791015753566</v>
      </c>
      <c r="BB17" s="3">
        <v>25843.323105377502</v>
      </c>
      <c r="BC17" s="3">
        <v>528000</v>
      </c>
      <c r="BD17" s="3">
        <v>16727760000</v>
      </c>
      <c r="BE17" s="3">
        <v>1195.5231560891941</v>
      </c>
      <c r="BF17" s="3">
        <v>25869.334612614948</v>
      </c>
    </row>
    <row r="18" spans="1:58">
      <c r="A18" s="6"/>
      <c r="F18" t="s">
        <v>360</v>
      </c>
      <c r="G18" s="3">
        <v>0</v>
      </c>
      <c r="H18" s="3">
        <v>0</v>
      </c>
      <c r="I18" s="3">
        <v>110000</v>
      </c>
      <c r="J18" s="3">
        <v>0</v>
      </c>
      <c r="K18" s="3">
        <v>0</v>
      </c>
      <c r="L18" s="3">
        <v>110000</v>
      </c>
      <c r="M18" s="3">
        <v>0</v>
      </c>
      <c r="N18" s="3">
        <v>0</v>
      </c>
      <c r="O18" s="3">
        <v>110000</v>
      </c>
      <c r="P18" s="3">
        <v>0</v>
      </c>
      <c r="Q18" s="3">
        <v>0</v>
      </c>
      <c r="R18" s="3">
        <v>110000</v>
      </c>
      <c r="S18" s="3">
        <v>0</v>
      </c>
      <c r="T18" s="3">
        <v>0</v>
      </c>
      <c r="U18" s="3">
        <v>3484950000</v>
      </c>
      <c r="V18" s="3">
        <v>0</v>
      </c>
      <c r="W18" s="3">
        <v>0</v>
      </c>
      <c r="X18" s="3">
        <v>3484950000</v>
      </c>
      <c r="Y18" s="3">
        <v>0</v>
      </c>
      <c r="Z18" s="3">
        <v>0</v>
      </c>
      <c r="AA18" s="3">
        <v>3484950000</v>
      </c>
      <c r="AB18" s="3">
        <v>0</v>
      </c>
      <c r="AC18" s="3">
        <v>0</v>
      </c>
      <c r="AD18" s="3">
        <v>3484950000</v>
      </c>
      <c r="AE18" s="3"/>
      <c r="AF18" s="3"/>
      <c r="AG18" s="3">
        <v>1195.5231560891939</v>
      </c>
      <c r="AH18" s="3"/>
      <c r="AI18" s="3"/>
      <c r="AJ18" s="3">
        <v>1195.5231560891939</v>
      </c>
      <c r="AK18" s="3"/>
      <c r="AL18" s="3"/>
      <c r="AM18" s="3">
        <v>1195.5231560891939</v>
      </c>
      <c r="AN18" s="3"/>
      <c r="AO18" s="3"/>
      <c r="AP18" s="3">
        <v>1195.5231560891939</v>
      </c>
      <c r="AQ18" s="3"/>
      <c r="AR18" s="3"/>
      <c r="AS18" s="3">
        <v>25868.19536040524</v>
      </c>
      <c r="AT18" s="3"/>
      <c r="AU18" s="3"/>
      <c r="AV18" s="3">
        <v>26035.511469212193</v>
      </c>
      <c r="AW18" s="3"/>
      <c r="AX18" s="3"/>
      <c r="AY18" s="3">
        <v>25940.358865139442</v>
      </c>
      <c r="AZ18" s="3"/>
      <c r="BA18" s="3"/>
      <c r="BB18" s="3">
        <v>25843.323105377502</v>
      </c>
      <c r="BC18" s="3">
        <v>440000</v>
      </c>
      <c r="BD18" s="3">
        <v>13939800000</v>
      </c>
      <c r="BE18" s="3">
        <v>1195.5231560891939</v>
      </c>
      <c r="BF18" s="3">
        <v>25921.847200033597</v>
      </c>
    </row>
    <row r="19" spans="1:58">
      <c r="A19" s="6"/>
      <c r="F19" t="s">
        <v>361</v>
      </c>
      <c r="G19" s="3">
        <v>0</v>
      </c>
      <c r="H19" s="3">
        <v>0</v>
      </c>
      <c r="I19" s="3">
        <v>0</v>
      </c>
      <c r="J19" s="3">
        <v>0</v>
      </c>
      <c r="K19" s="3">
        <v>105000</v>
      </c>
      <c r="L19" s="3">
        <v>0</v>
      </c>
      <c r="M19" s="3">
        <v>105000</v>
      </c>
      <c r="N19" s="3">
        <v>0</v>
      </c>
      <c r="O19" s="3">
        <v>105000</v>
      </c>
      <c r="P19" s="3">
        <v>0</v>
      </c>
      <c r="Q19" s="3">
        <v>105000</v>
      </c>
      <c r="R19" s="3">
        <v>0</v>
      </c>
      <c r="S19" s="3">
        <v>0</v>
      </c>
      <c r="T19" s="3">
        <v>0</v>
      </c>
      <c r="U19" s="3">
        <v>0</v>
      </c>
      <c r="V19" s="3">
        <v>0</v>
      </c>
      <c r="W19" s="3">
        <v>3326543181.818182</v>
      </c>
      <c r="X19" s="3">
        <v>0</v>
      </c>
      <c r="Y19" s="3">
        <v>3326543181.818182</v>
      </c>
      <c r="Z19" s="3">
        <v>0</v>
      </c>
      <c r="AA19" s="3">
        <v>3326543181.818182</v>
      </c>
      <c r="AB19" s="3">
        <v>0</v>
      </c>
      <c r="AC19" s="3">
        <v>3326543181.818182</v>
      </c>
      <c r="AD19" s="3">
        <v>0</v>
      </c>
      <c r="AE19" s="3"/>
      <c r="AF19" s="3"/>
      <c r="AG19" s="3"/>
      <c r="AH19" s="3"/>
      <c r="AI19" s="3">
        <v>1195.5231560891939</v>
      </c>
      <c r="AJ19" s="3"/>
      <c r="AK19" s="3">
        <v>1195.5231560891939</v>
      </c>
      <c r="AL19" s="3"/>
      <c r="AM19" s="3">
        <v>1195.5231560891939</v>
      </c>
      <c r="AN19" s="3"/>
      <c r="AO19" s="3">
        <v>1195.5231560891939</v>
      </c>
      <c r="AP19" s="3"/>
      <c r="AQ19" s="3"/>
      <c r="AR19" s="3"/>
      <c r="AS19" s="3"/>
      <c r="AT19" s="3"/>
      <c r="AU19" s="3">
        <v>25607.038710371024</v>
      </c>
      <c r="AV19" s="3"/>
      <c r="AW19" s="3">
        <v>25607.570883488446</v>
      </c>
      <c r="AX19" s="3"/>
      <c r="AY19" s="3">
        <v>25940.358865139442</v>
      </c>
      <c r="AZ19" s="3"/>
      <c r="BA19" s="3">
        <v>25678.791015753566</v>
      </c>
      <c r="BB19" s="3"/>
      <c r="BC19" s="3">
        <v>420000</v>
      </c>
      <c r="BD19" s="3">
        <v>13306172727.272728</v>
      </c>
      <c r="BE19" s="3">
        <v>1195.5231560891939</v>
      </c>
      <c r="BF19" s="3">
        <v>25708.439868688121</v>
      </c>
    </row>
    <row r="20" spans="1:58">
      <c r="A20" s="6"/>
      <c r="F20" t="s">
        <v>202</v>
      </c>
      <c r="G20" s="3">
        <v>22000</v>
      </c>
      <c r="H20" s="3">
        <v>22000</v>
      </c>
      <c r="I20" s="3">
        <v>22000</v>
      </c>
      <c r="J20" s="3">
        <v>22000</v>
      </c>
      <c r="K20" s="3">
        <v>22000</v>
      </c>
      <c r="L20" s="3">
        <v>22000</v>
      </c>
      <c r="M20" s="3">
        <v>22000</v>
      </c>
      <c r="N20" s="3">
        <v>22000</v>
      </c>
      <c r="O20" s="3">
        <v>22000</v>
      </c>
      <c r="P20" s="3">
        <v>22000</v>
      </c>
      <c r="Q20" s="3">
        <v>22000</v>
      </c>
      <c r="R20" s="3">
        <v>22000</v>
      </c>
      <c r="S20" s="3">
        <v>696990000</v>
      </c>
      <c r="T20" s="3">
        <v>696990000</v>
      </c>
      <c r="U20" s="3">
        <v>696990000</v>
      </c>
      <c r="V20" s="3">
        <v>696990000</v>
      </c>
      <c r="W20" s="3">
        <v>696990000</v>
      </c>
      <c r="X20" s="3">
        <v>696990000</v>
      </c>
      <c r="Y20" s="3">
        <v>696990000</v>
      </c>
      <c r="Z20" s="3">
        <v>696990000</v>
      </c>
      <c r="AA20" s="3">
        <v>696990000</v>
      </c>
      <c r="AB20" s="3">
        <v>696990000</v>
      </c>
      <c r="AC20" s="3">
        <v>696990000</v>
      </c>
      <c r="AD20" s="3">
        <v>696990000</v>
      </c>
      <c r="AE20" s="3">
        <v>1195.5231560891937</v>
      </c>
      <c r="AF20" s="3">
        <v>1195.5231560891937</v>
      </c>
      <c r="AG20" s="3">
        <v>1195.5231560891937</v>
      </c>
      <c r="AH20" s="3">
        <v>1195.5231560891937</v>
      </c>
      <c r="AI20" s="3">
        <v>1195.5231560891937</v>
      </c>
      <c r="AJ20" s="3">
        <v>1195.5231560891937</v>
      </c>
      <c r="AK20" s="3">
        <v>1195.5231560891937</v>
      </c>
      <c r="AL20" s="3">
        <v>1195.5231560891937</v>
      </c>
      <c r="AM20" s="3">
        <v>1195.5231560891937</v>
      </c>
      <c r="AN20" s="3">
        <v>1195.5231560891937</v>
      </c>
      <c r="AO20" s="3">
        <v>1195.5231560891937</v>
      </c>
      <c r="AP20" s="3">
        <v>1195.5231560891937</v>
      </c>
      <c r="AQ20" s="3">
        <v>25838.408233702161</v>
      </c>
      <c r="AR20" s="3">
        <v>27081.276359368949</v>
      </c>
      <c r="AS20" s="3">
        <v>25868.195360405243</v>
      </c>
      <c r="AT20" s="3">
        <v>25782.768166394395</v>
      </c>
      <c r="AU20" s="3">
        <v>25607.038710371024</v>
      </c>
      <c r="AV20" s="3">
        <v>26035.51146921219</v>
      </c>
      <c r="AW20" s="3">
        <v>25607.570883488443</v>
      </c>
      <c r="AX20" s="3">
        <v>25539.817916410651</v>
      </c>
      <c r="AY20" s="3">
        <v>25940.358865139442</v>
      </c>
      <c r="AZ20" s="3">
        <v>25608.955265755827</v>
      </c>
      <c r="BA20" s="3">
        <v>25678.791015753566</v>
      </c>
      <c r="BB20" s="3">
        <v>25843.323105377502</v>
      </c>
      <c r="BC20" s="3">
        <v>264000</v>
      </c>
      <c r="BD20" s="3">
        <v>8363880000</v>
      </c>
      <c r="BE20" s="3">
        <v>1195.5231560891941</v>
      </c>
      <c r="BF20" s="3">
        <v>25869.334612614948</v>
      </c>
    </row>
    <row r="21" spans="1:58">
      <c r="A21" s="6"/>
      <c r="F21" t="s">
        <v>206</v>
      </c>
      <c r="G21" s="3">
        <v>44000</v>
      </c>
      <c r="H21" s="3">
        <v>0</v>
      </c>
      <c r="I21" s="3">
        <v>0</v>
      </c>
      <c r="J21" s="3">
        <v>44000</v>
      </c>
      <c r="K21" s="3">
        <v>0</v>
      </c>
      <c r="L21" s="3">
        <v>0</v>
      </c>
      <c r="M21" s="3">
        <v>44000</v>
      </c>
      <c r="N21" s="3">
        <v>0</v>
      </c>
      <c r="O21" s="3">
        <v>0</v>
      </c>
      <c r="P21" s="3">
        <v>44000</v>
      </c>
      <c r="Q21" s="3">
        <v>0</v>
      </c>
      <c r="R21" s="3">
        <v>0</v>
      </c>
      <c r="S21" s="3">
        <v>1393980000</v>
      </c>
      <c r="T21" s="3">
        <v>0</v>
      </c>
      <c r="U21" s="3">
        <v>0</v>
      </c>
      <c r="V21" s="3">
        <v>1393980000</v>
      </c>
      <c r="W21" s="3">
        <v>0</v>
      </c>
      <c r="X21" s="3">
        <v>0</v>
      </c>
      <c r="Y21" s="3">
        <v>1393980000</v>
      </c>
      <c r="Z21" s="3">
        <v>0</v>
      </c>
      <c r="AA21" s="3">
        <v>0</v>
      </c>
      <c r="AB21" s="3">
        <v>1393980000</v>
      </c>
      <c r="AC21" s="3">
        <v>0</v>
      </c>
      <c r="AD21" s="3">
        <v>0</v>
      </c>
      <c r="AE21" s="3">
        <v>1195.5231560891937</v>
      </c>
      <c r="AF21" s="3"/>
      <c r="AG21" s="3"/>
      <c r="AH21" s="3">
        <v>1195.5231560891937</v>
      </c>
      <c r="AI21" s="3"/>
      <c r="AJ21" s="3"/>
      <c r="AK21" s="3">
        <v>1195.5231560891937</v>
      </c>
      <c r="AL21" s="3"/>
      <c r="AM21" s="3"/>
      <c r="AN21" s="3">
        <v>1195.5231560891937</v>
      </c>
      <c r="AO21" s="3"/>
      <c r="AP21" s="3"/>
      <c r="AQ21" s="3">
        <v>25838.408233702161</v>
      </c>
      <c r="AR21" s="3"/>
      <c r="AS21" s="3"/>
      <c r="AT21" s="3">
        <v>25782.768166394395</v>
      </c>
      <c r="AU21" s="3"/>
      <c r="AV21" s="3"/>
      <c r="AW21" s="3">
        <v>25607.570883488443</v>
      </c>
      <c r="AX21" s="3"/>
      <c r="AY21" s="3"/>
      <c r="AZ21" s="3">
        <v>25608.955265755827</v>
      </c>
      <c r="BA21" s="3"/>
      <c r="BB21" s="3"/>
      <c r="BC21" s="3">
        <v>176000</v>
      </c>
      <c r="BD21" s="3">
        <v>5575920000</v>
      </c>
      <c r="BE21" s="3">
        <v>1195.5231560891937</v>
      </c>
      <c r="BF21" s="3">
        <v>25709.425637335207</v>
      </c>
    </row>
    <row r="22" spans="1:58">
      <c r="A22" s="6"/>
      <c r="F22" t="s">
        <v>207</v>
      </c>
      <c r="G22" s="3">
        <v>0</v>
      </c>
      <c r="H22" s="3">
        <v>44000</v>
      </c>
      <c r="I22" s="3">
        <v>0</v>
      </c>
      <c r="J22" s="3">
        <v>0</v>
      </c>
      <c r="K22" s="3">
        <v>44000</v>
      </c>
      <c r="L22" s="3">
        <v>0</v>
      </c>
      <c r="M22" s="3">
        <v>0</v>
      </c>
      <c r="N22" s="3">
        <v>44000</v>
      </c>
      <c r="O22" s="3">
        <v>0</v>
      </c>
      <c r="P22" s="3">
        <v>0</v>
      </c>
      <c r="Q22" s="3">
        <v>44000</v>
      </c>
      <c r="R22" s="3">
        <v>0</v>
      </c>
      <c r="S22" s="3">
        <v>0</v>
      </c>
      <c r="T22" s="3">
        <v>1393979999.9999998</v>
      </c>
      <c r="U22" s="3">
        <v>0</v>
      </c>
      <c r="V22" s="3">
        <v>0</v>
      </c>
      <c r="W22" s="3">
        <v>1393979999.9999998</v>
      </c>
      <c r="X22" s="3">
        <v>0</v>
      </c>
      <c r="Y22" s="3">
        <v>0</v>
      </c>
      <c r="Z22" s="3">
        <v>1393979999.9999998</v>
      </c>
      <c r="AA22" s="3">
        <v>0</v>
      </c>
      <c r="AB22" s="3">
        <v>0</v>
      </c>
      <c r="AC22" s="3">
        <v>1393979999.9999998</v>
      </c>
      <c r="AD22" s="3">
        <v>0</v>
      </c>
      <c r="AE22" s="3"/>
      <c r="AF22" s="3">
        <v>1195.5231560891937</v>
      </c>
      <c r="AG22" s="3"/>
      <c r="AH22" s="3"/>
      <c r="AI22" s="3">
        <v>1195.5231560891937</v>
      </c>
      <c r="AJ22" s="3"/>
      <c r="AK22" s="3"/>
      <c r="AL22" s="3">
        <v>1195.5231560891937</v>
      </c>
      <c r="AM22" s="3"/>
      <c r="AN22" s="3"/>
      <c r="AO22" s="3">
        <v>1195.5231560891937</v>
      </c>
      <c r="AP22" s="3"/>
      <c r="AQ22" s="3"/>
      <c r="AR22" s="3">
        <v>27081.276359368949</v>
      </c>
      <c r="AS22" s="3"/>
      <c r="AT22" s="3"/>
      <c r="AU22" s="3">
        <v>25607.038710371024</v>
      </c>
      <c r="AV22" s="3"/>
      <c r="AW22" s="3"/>
      <c r="AX22" s="3">
        <v>25539.817916410651</v>
      </c>
      <c r="AY22" s="3"/>
      <c r="AZ22" s="3"/>
      <c r="BA22" s="3">
        <v>25678.791015753566</v>
      </c>
      <c r="BB22" s="3"/>
      <c r="BC22" s="3">
        <v>176000</v>
      </c>
      <c r="BD22" s="3">
        <v>5575919999.999999</v>
      </c>
      <c r="BE22" s="3">
        <v>1195.5231560891937</v>
      </c>
      <c r="BF22" s="3">
        <v>25976.731000476047</v>
      </c>
    </row>
    <row r="23" spans="1:58">
      <c r="A23" s="6"/>
      <c r="F23" t="s">
        <v>73</v>
      </c>
      <c r="G23" s="3">
        <v>22000</v>
      </c>
      <c r="H23" s="3">
        <v>0</v>
      </c>
      <c r="I23" s="3">
        <v>22000</v>
      </c>
      <c r="J23" s="3">
        <v>0</v>
      </c>
      <c r="K23" s="3">
        <v>22000</v>
      </c>
      <c r="L23" s="3">
        <v>0</v>
      </c>
      <c r="M23" s="3">
        <v>22000</v>
      </c>
      <c r="N23" s="3">
        <v>0</v>
      </c>
      <c r="O23" s="3">
        <v>22000</v>
      </c>
      <c r="P23" s="3">
        <v>0</v>
      </c>
      <c r="Q23" s="3">
        <v>22000</v>
      </c>
      <c r="R23" s="3">
        <v>0</v>
      </c>
      <c r="S23" s="3">
        <v>696990000</v>
      </c>
      <c r="T23" s="3">
        <v>0</v>
      </c>
      <c r="U23" s="3">
        <v>696990000</v>
      </c>
      <c r="V23" s="3">
        <v>0</v>
      </c>
      <c r="W23" s="3">
        <v>696990000</v>
      </c>
      <c r="X23" s="3">
        <v>0</v>
      </c>
      <c r="Y23" s="3">
        <v>696990000</v>
      </c>
      <c r="Z23" s="3">
        <v>0</v>
      </c>
      <c r="AA23" s="3">
        <v>696990000</v>
      </c>
      <c r="AB23" s="3">
        <v>0</v>
      </c>
      <c r="AC23" s="3">
        <v>696990000</v>
      </c>
      <c r="AD23" s="3">
        <v>0</v>
      </c>
      <c r="AE23" s="3">
        <v>1195.5231560891937</v>
      </c>
      <c r="AF23" s="3"/>
      <c r="AG23" s="3">
        <v>1195.5231560891937</v>
      </c>
      <c r="AH23" s="3"/>
      <c r="AI23" s="3">
        <v>1195.5231560891937</v>
      </c>
      <c r="AJ23" s="3"/>
      <c r="AK23" s="3">
        <v>1195.5231560891937</v>
      </c>
      <c r="AL23" s="3"/>
      <c r="AM23" s="3">
        <v>1195.5231560891937</v>
      </c>
      <c r="AN23" s="3"/>
      <c r="AO23" s="3">
        <v>1195.5231560891937</v>
      </c>
      <c r="AP23" s="3"/>
      <c r="AQ23" s="3">
        <v>25838.408233702161</v>
      </c>
      <c r="AR23" s="3"/>
      <c r="AS23" s="3">
        <v>25868.195360405243</v>
      </c>
      <c r="AT23" s="3"/>
      <c r="AU23" s="3">
        <v>25607.038710371024</v>
      </c>
      <c r="AV23" s="3"/>
      <c r="AW23" s="3">
        <v>25607.570883488443</v>
      </c>
      <c r="AX23" s="3"/>
      <c r="AY23" s="3">
        <v>25940.358865139442</v>
      </c>
      <c r="AZ23" s="3"/>
      <c r="BA23" s="3">
        <v>25678.791015753566</v>
      </c>
      <c r="BB23" s="3"/>
      <c r="BC23" s="3">
        <v>132000</v>
      </c>
      <c r="BD23" s="3">
        <v>4181940000</v>
      </c>
      <c r="BE23" s="3">
        <v>1195.5231560891939</v>
      </c>
      <c r="BF23" s="3">
        <v>25756.727178143312</v>
      </c>
    </row>
    <row r="24" spans="1:58">
      <c r="A24" s="6"/>
      <c r="F24" t="s">
        <v>203</v>
      </c>
      <c r="G24" s="3">
        <v>0</v>
      </c>
      <c r="H24" s="3">
        <v>44000</v>
      </c>
      <c r="I24" s="3">
        <v>0</v>
      </c>
      <c r="J24" s="3">
        <v>0</v>
      </c>
      <c r="K24" s="3">
        <v>0</v>
      </c>
      <c r="L24" s="3">
        <v>44000</v>
      </c>
      <c r="M24" s="3">
        <v>0</v>
      </c>
      <c r="N24" s="3">
        <v>0</v>
      </c>
      <c r="O24" s="3">
        <v>0</v>
      </c>
      <c r="P24" s="3">
        <v>44000</v>
      </c>
      <c r="Q24" s="3">
        <v>0</v>
      </c>
      <c r="R24" s="3">
        <v>0</v>
      </c>
      <c r="S24" s="3">
        <v>0</v>
      </c>
      <c r="T24" s="3">
        <v>1393980000</v>
      </c>
      <c r="U24" s="3">
        <v>0</v>
      </c>
      <c r="V24" s="3">
        <v>0</v>
      </c>
      <c r="W24" s="3">
        <v>0</v>
      </c>
      <c r="X24" s="3">
        <v>1393980000</v>
      </c>
      <c r="Y24" s="3">
        <v>0</v>
      </c>
      <c r="Z24" s="3">
        <v>0</v>
      </c>
      <c r="AA24" s="3">
        <v>0</v>
      </c>
      <c r="AB24" s="3">
        <v>1393980000</v>
      </c>
      <c r="AC24" s="3">
        <v>0</v>
      </c>
      <c r="AD24" s="3">
        <v>0</v>
      </c>
      <c r="AE24" s="3"/>
      <c r="AF24" s="3">
        <v>1195.5231560891937</v>
      </c>
      <c r="AG24" s="3"/>
      <c r="AH24" s="3"/>
      <c r="AI24" s="3"/>
      <c r="AJ24" s="3">
        <v>1195.5231560891937</v>
      </c>
      <c r="AK24" s="3"/>
      <c r="AL24" s="3"/>
      <c r="AM24" s="3"/>
      <c r="AN24" s="3">
        <v>1195.5231560891937</v>
      </c>
      <c r="AO24" s="3"/>
      <c r="AP24" s="3"/>
      <c r="AQ24" s="3"/>
      <c r="AR24" s="3">
        <v>27081.276359368949</v>
      </c>
      <c r="AS24" s="3"/>
      <c r="AT24" s="3"/>
      <c r="AU24" s="3"/>
      <c r="AV24" s="3">
        <v>26035.51146921219</v>
      </c>
      <c r="AW24" s="3"/>
      <c r="AX24" s="3"/>
      <c r="AY24" s="3"/>
      <c r="AZ24" s="3">
        <v>25608.955265755827</v>
      </c>
      <c r="BA24" s="3"/>
      <c r="BB24" s="3"/>
      <c r="BC24" s="3">
        <v>132000</v>
      </c>
      <c r="BD24" s="3">
        <v>4181940000</v>
      </c>
      <c r="BE24" s="3">
        <v>1195.5231560891939</v>
      </c>
      <c r="BF24" s="3">
        <v>26241.91436477899</v>
      </c>
    </row>
    <row r="25" spans="1:58">
      <c r="A25" s="6"/>
      <c r="F25" t="s">
        <v>205</v>
      </c>
      <c r="G25" s="3">
        <v>22000</v>
      </c>
      <c r="H25" s="3">
        <v>0</v>
      </c>
      <c r="I25" s="3">
        <v>22000</v>
      </c>
      <c r="J25" s="3">
        <v>0</v>
      </c>
      <c r="K25" s="3">
        <v>22000</v>
      </c>
      <c r="L25" s="3">
        <v>0</v>
      </c>
      <c r="M25" s="3">
        <v>22000</v>
      </c>
      <c r="N25" s="3">
        <v>0</v>
      </c>
      <c r="O25" s="3">
        <v>22000</v>
      </c>
      <c r="P25" s="3">
        <v>0</v>
      </c>
      <c r="Q25" s="3">
        <v>22000</v>
      </c>
      <c r="R25" s="3">
        <v>0</v>
      </c>
      <c r="S25" s="3">
        <v>696990000</v>
      </c>
      <c r="T25" s="3">
        <v>0</v>
      </c>
      <c r="U25" s="3">
        <v>696990000</v>
      </c>
      <c r="V25" s="3">
        <v>0</v>
      </c>
      <c r="W25" s="3">
        <v>696990000</v>
      </c>
      <c r="X25" s="3">
        <v>0</v>
      </c>
      <c r="Y25" s="3">
        <v>696990000</v>
      </c>
      <c r="Z25" s="3">
        <v>0</v>
      </c>
      <c r="AA25" s="3">
        <v>696990000</v>
      </c>
      <c r="AB25" s="3">
        <v>0</v>
      </c>
      <c r="AC25" s="3">
        <v>696990000</v>
      </c>
      <c r="AD25" s="3">
        <v>0</v>
      </c>
      <c r="AE25" s="3">
        <v>1195.5231560891937</v>
      </c>
      <c r="AF25" s="3"/>
      <c r="AG25" s="3">
        <v>1195.5231560891937</v>
      </c>
      <c r="AH25" s="3"/>
      <c r="AI25" s="3">
        <v>1195.5231560891937</v>
      </c>
      <c r="AJ25" s="3"/>
      <c r="AK25" s="3">
        <v>1195.5231560891937</v>
      </c>
      <c r="AL25" s="3"/>
      <c r="AM25" s="3">
        <v>1195.5231560891937</v>
      </c>
      <c r="AN25" s="3"/>
      <c r="AO25" s="3">
        <v>1195.5231560891937</v>
      </c>
      <c r="AP25" s="3"/>
      <c r="AQ25" s="3">
        <v>25838.408233702161</v>
      </c>
      <c r="AR25" s="3"/>
      <c r="AS25" s="3">
        <v>25868.195360405243</v>
      </c>
      <c r="AT25" s="3"/>
      <c r="AU25" s="3">
        <v>25607.038710371024</v>
      </c>
      <c r="AV25" s="3"/>
      <c r="AW25" s="3">
        <v>25607.570883488443</v>
      </c>
      <c r="AX25" s="3"/>
      <c r="AY25" s="3">
        <v>25940.358865139442</v>
      </c>
      <c r="AZ25" s="3"/>
      <c r="BA25" s="3">
        <v>25678.791015753566</v>
      </c>
      <c r="BB25" s="3"/>
      <c r="BC25" s="3">
        <v>132000</v>
      </c>
      <c r="BD25" s="3">
        <v>4181940000</v>
      </c>
      <c r="BE25" s="3">
        <v>1195.5231560891939</v>
      </c>
      <c r="BF25" s="3">
        <v>25756.727178143312</v>
      </c>
    </row>
    <row r="26" spans="1:58">
      <c r="A26" s="6"/>
      <c r="F26" t="s">
        <v>362</v>
      </c>
      <c r="G26" s="3">
        <v>0</v>
      </c>
      <c r="H26" s="3">
        <v>22000</v>
      </c>
      <c r="I26" s="3">
        <v>0</v>
      </c>
      <c r="J26" s="3">
        <v>22000</v>
      </c>
      <c r="K26" s="3">
        <v>0</v>
      </c>
      <c r="L26" s="3">
        <v>22000</v>
      </c>
      <c r="M26" s="3">
        <v>0</v>
      </c>
      <c r="N26" s="3">
        <v>22000</v>
      </c>
      <c r="O26" s="3">
        <v>0</v>
      </c>
      <c r="P26" s="3">
        <v>22000</v>
      </c>
      <c r="Q26" s="3">
        <v>0</v>
      </c>
      <c r="R26" s="3">
        <v>22000</v>
      </c>
      <c r="S26" s="3">
        <v>0</v>
      </c>
      <c r="T26" s="3">
        <v>696990000</v>
      </c>
      <c r="U26" s="3">
        <v>0</v>
      </c>
      <c r="V26" s="3">
        <v>696990000</v>
      </c>
      <c r="W26" s="3">
        <v>0</v>
      </c>
      <c r="X26" s="3">
        <v>696990000</v>
      </c>
      <c r="Y26" s="3">
        <v>0</v>
      </c>
      <c r="Z26" s="3">
        <v>696990000</v>
      </c>
      <c r="AA26" s="3">
        <v>0</v>
      </c>
      <c r="AB26" s="3">
        <v>696990000</v>
      </c>
      <c r="AC26" s="3">
        <v>0</v>
      </c>
      <c r="AD26" s="3">
        <v>696990000</v>
      </c>
      <c r="AE26" s="3"/>
      <c r="AF26" s="3">
        <v>1195.5231560891937</v>
      </c>
      <c r="AG26" s="3"/>
      <c r="AH26" s="3">
        <v>1195.5231560891937</v>
      </c>
      <c r="AI26" s="3"/>
      <c r="AJ26" s="3">
        <v>1195.5231560891937</v>
      </c>
      <c r="AK26" s="3"/>
      <c r="AL26" s="3">
        <v>1195.5231560891937</v>
      </c>
      <c r="AM26" s="3"/>
      <c r="AN26" s="3">
        <v>1195.5231560891937</v>
      </c>
      <c r="AO26" s="3"/>
      <c r="AP26" s="3">
        <v>1195.5231560891937</v>
      </c>
      <c r="AQ26" s="3"/>
      <c r="AR26" s="3">
        <v>27081.276359368949</v>
      </c>
      <c r="AS26" s="3"/>
      <c r="AT26" s="3">
        <v>25782.768166394395</v>
      </c>
      <c r="AU26" s="3"/>
      <c r="AV26" s="3">
        <v>26035.51146921219</v>
      </c>
      <c r="AW26" s="3"/>
      <c r="AX26" s="3">
        <v>25539.817916410651</v>
      </c>
      <c r="AY26" s="3"/>
      <c r="AZ26" s="3">
        <v>25608.955265755827</v>
      </c>
      <c r="BA26" s="3"/>
      <c r="BB26" s="3">
        <v>25843.323105377502</v>
      </c>
      <c r="BC26" s="3">
        <v>132000</v>
      </c>
      <c r="BD26" s="3">
        <v>4181940000</v>
      </c>
      <c r="BE26" s="3">
        <v>1195.5231560891939</v>
      </c>
      <c r="BF26" s="3">
        <v>25981.942047086584</v>
      </c>
    </row>
    <row r="27" spans="1:58">
      <c r="A27" s="6"/>
      <c r="F27" t="s">
        <v>65</v>
      </c>
      <c r="G27" s="3">
        <v>5500</v>
      </c>
      <c r="H27" s="3">
        <v>0</v>
      </c>
      <c r="I27" s="3">
        <v>0</v>
      </c>
      <c r="J27" s="3">
        <v>5500</v>
      </c>
      <c r="K27" s="3">
        <v>22000</v>
      </c>
      <c r="L27" s="3">
        <v>22000</v>
      </c>
      <c r="M27" s="3">
        <v>22000</v>
      </c>
      <c r="N27" s="3">
        <v>0</v>
      </c>
      <c r="O27" s="3">
        <v>0</v>
      </c>
      <c r="P27" s="3">
        <v>22000</v>
      </c>
      <c r="Q27" s="3">
        <v>11000</v>
      </c>
      <c r="R27" s="3">
        <v>11000</v>
      </c>
      <c r="S27" s="3">
        <v>174247500</v>
      </c>
      <c r="T27" s="3">
        <v>0</v>
      </c>
      <c r="U27" s="3">
        <v>0</v>
      </c>
      <c r="V27" s="3">
        <v>174247500</v>
      </c>
      <c r="W27" s="3">
        <v>696990000</v>
      </c>
      <c r="X27" s="3">
        <v>696990000</v>
      </c>
      <c r="Y27" s="3">
        <v>696990000</v>
      </c>
      <c r="Z27" s="3">
        <v>0</v>
      </c>
      <c r="AA27" s="3">
        <v>0</v>
      </c>
      <c r="AB27" s="3">
        <v>696990000</v>
      </c>
      <c r="AC27" s="3">
        <v>348495000</v>
      </c>
      <c r="AD27" s="3">
        <v>348495000</v>
      </c>
      <c r="AE27" s="3">
        <v>1195.5231560891937</v>
      </c>
      <c r="AF27" s="3"/>
      <c r="AG27" s="3"/>
      <c r="AH27" s="3">
        <v>1195.5231560891937</v>
      </c>
      <c r="AI27" s="3">
        <v>1195.5231560891937</v>
      </c>
      <c r="AJ27" s="3">
        <v>1195.5231560891937</v>
      </c>
      <c r="AK27" s="3">
        <v>1195.5231560891937</v>
      </c>
      <c r="AL27" s="3"/>
      <c r="AM27" s="3"/>
      <c r="AN27" s="3">
        <v>1195.5231560891937</v>
      </c>
      <c r="AO27" s="3">
        <v>1195.5231560891937</v>
      </c>
      <c r="AP27" s="3">
        <v>1195.5231560891937</v>
      </c>
      <c r="AQ27" s="3">
        <v>25838.408233702161</v>
      </c>
      <c r="AR27" s="3"/>
      <c r="AS27" s="3"/>
      <c r="AT27" s="3">
        <v>25782.768166394395</v>
      </c>
      <c r="AU27" s="3">
        <v>25607.038710371024</v>
      </c>
      <c r="AV27" s="3">
        <v>26035.51146921219</v>
      </c>
      <c r="AW27" s="3">
        <v>25607.570883488443</v>
      </c>
      <c r="AX27" s="3"/>
      <c r="AY27" s="3"/>
      <c r="AZ27" s="3">
        <v>25608.955265755827</v>
      </c>
      <c r="BA27" s="3">
        <v>25678.791015753566</v>
      </c>
      <c r="BB27" s="3">
        <v>25843.323105377502</v>
      </c>
      <c r="BC27" s="3">
        <v>121000</v>
      </c>
      <c r="BD27" s="3">
        <v>3833445000</v>
      </c>
      <c r="BE27" s="3">
        <v>1195.5231560891939</v>
      </c>
      <c r="BF27" s="3">
        <v>25731.895907166756</v>
      </c>
    </row>
    <row r="28" spans="1:58">
      <c r="A28" s="6"/>
      <c r="F28" t="s">
        <v>204</v>
      </c>
      <c r="G28" s="3">
        <v>0</v>
      </c>
      <c r="H28" s="3">
        <v>22000</v>
      </c>
      <c r="I28" s="3">
        <v>0</v>
      </c>
      <c r="J28" s="3">
        <v>22000</v>
      </c>
      <c r="K28" s="3">
        <v>0</v>
      </c>
      <c r="L28" s="3">
        <v>0</v>
      </c>
      <c r="M28" s="3">
        <v>22000</v>
      </c>
      <c r="N28" s="3">
        <v>0</v>
      </c>
      <c r="O28" s="3">
        <v>22000</v>
      </c>
      <c r="P28" s="3">
        <v>0</v>
      </c>
      <c r="Q28" s="3">
        <v>22000</v>
      </c>
      <c r="R28" s="3">
        <v>0</v>
      </c>
      <c r="S28" s="3">
        <v>0</v>
      </c>
      <c r="T28" s="3">
        <v>696990000</v>
      </c>
      <c r="U28" s="3">
        <v>0</v>
      </c>
      <c r="V28" s="3">
        <v>696990000</v>
      </c>
      <c r="W28" s="3">
        <v>0</v>
      </c>
      <c r="X28" s="3">
        <v>0</v>
      </c>
      <c r="Y28" s="3">
        <v>696990000</v>
      </c>
      <c r="Z28" s="3">
        <v>0</v>
      </c>
      <c r="AA28" s="3">
        <v>696990000</v>
      </c>
      <c r="AB28" s="3">
        <v>0</v>
      </c>
      <c r="AC28" s="3">
        <v>696990000</v>
      </c>
      <c r="AD28" s="3">
        <v>0</v>
      </c>
      <c r="AE28" s="3"/>
      <c r="AF28" s="3">
        <v>1195.5231560891937</v>
      </c>
      <c r="AG28" s="3"/>
      <c r="AH28" s="3">
        <v>1195.5231560891937</v>
      </c>
      <c r="AI28" s="3"/>
      <c r="AJ28" s="3"/>
      <c r="AK28" s="3">
        <v>1195.5231560891937</v>
      </c>
      <c r="AL28" s="3"/>
      <c r="AM28" s="3">
        <v>1195.5231560891937</v>
      </c>
      <c r="AN28" s="3"/>
      <c r="AO28" s="3">
        <v>1195.5231560891937</v>
      </c>
      <c r="AP28" s="3"/>
      <c r="AQ28" s="3"/>
      <c r="AR28" s="3">
        <v>27081.276359368949</v>
      </c>
      <c r="AS28" s="3"/>
      <c r="AT28" s="3">
        <v>25782.768166394395</v>
      </c>
      <c r="AU28" s="3"/>
      <c r="AV28" s="3"/>
      <c r="AW28" s="3">
        <v>25607.570883488443</v>
      </c>
      <c r="AX28" s="3"/>
      <c r="AY28" s="3">
        <v>25940.358865139442</v>
      </c>
      <c r="AZ28" s="3"/>
      <c r="BA28" s="3">
        <v>25678.791015753566</v>
      </c>
      <c r="BB28" s="3"/>
      <c r="BC28" s="3">
        <v>110000</v>
      </c>
      <c r="BD28" s="3">
        <v>3484950000</v>
      </c>
      <c r="BE28" s="3">
        <v>1195.5231560891939</v>
      </c>
      <c r="BF28" s="3">
        <v>26018.153058028958</v>
      </c>
    </row>
    <row r="29" spans="1:58">
      <c r="A29" s="6"/>
      <c r="F29" t="s">
        <v>201</v>
      </c>
      <c r="G29" s="3">
        <v>0</v>
      </c>
      <c r="H29" s="3">
        <v>0</v>
      </c>
      <c r="I29" s="3">
        <v>22000</v>
      </c>
      <c r="J29" s="3">
        <v>0</v>
      </c>
      <c r="K29" s="3">
        <v>0</v>
      </c>
      <c r="L29" s="3">
        <v>22000</v>
      </c>
      <c r="M29" s="3">
        <v>0</v>
      </c>
      <c r="N29" s="3">
        <v>0</v>
      </c>
      <c r="O29" s="3">
        <v>22000</v>
      </c>
      <c r="P29" s="3">
        <v>0</v>
      </c>
      <c r="Q29" s="3">
        <v>0</v>
      </c>
      <c r="R29" s="3">
        <v>22000</v>
      </c>
      <c r="S29" s="3">
        <v>0</v>
      </c>
      <c r="T29" s="3">
        <v>0</v>
      </c>
      <c r="U29" s="3">
        <v>696990000</v>
      </c>
      <c r="V29" s="3">
        <v>0</v>
      </c>
      <c r="W29" s="3">
        <v>0</v>
      </c>
      <c r="X29" s="3">
        <v>696990000</v>
      </c>
      <c r="Y29" s="3">
        <v>0</v>
      </c>
      <c r="Z29" s="3">
        <v>0</v>
      </c>
      <c r="AA29" s="3">
        <v>696990000</v>
      </c>
      <c r="AB29" s="3">
        <v>0</v>
      </c>
      <c r="AC29" s="3">
        <v>0</v>
      </c>
      <c r="AD29" s="3">
        <v>696990000</v>
      </c>
      <c r="AE29" s="3"/>
      <c r="AF29" s="3"/>
      <c r="AG29" s="3">
        <v>1195.5231560891937</v>
      </c>
      <c r="AH29" s="3"/>
      <c r="AI29" s="3"/>
      <c r="AJ29" s="3">
        <v>1195.5231560891937</v>
      </c>
      <c r="AK29" s="3"/>
      <c r="AL29" s="3"/>
      <c r="AM29" s="3">
        <v>1195.5231560891937</v>
      </c>
      <c r="AN29" s="3"/>
      <c r="AO29" s="3"/>
      <c r="AP29" s="3">
        <v>1195.5231560891937</v>
      </c>
      <c r="AQ29" s="3"/>
      <c r="AR29" s="3"/>
      <c r="AS29" s="3">
        <v>25868.195360405243</v>
      </c>
      <c r="AT29" s="3"/>
      <c r="AU29" s="3"/>
      <c r="AV29" s="3">
        <v>26035.51146921219</v>
      </c>
      <c r="AW29" s="3"/>
      <c r="AX29" s="3"/>
      <c r="AY29" s="3">
        <v>25940.358865139442</v>
      </c>
      <c r="AZ29" s="3"/>
      <c r="BA29" s="3"/>
      <c r="BB29" s="3">
        <v>25843.323105377502</v>
      </c>
      <c r="BC29" s="3">
        <v>88000</v>
      </c>
      <c r="BD29" s="3">
        <v>2787960000</v>
      </c>
      <c r="BE29" s="3">
        <v>1195.5231560891937</v>
      </c>
      <c r="BF29" s="3">
        <v>25921.847200033593</v>
      </c>
    </row>
    <row r="30" spans="1:58">
      <c r="A30" s="6"/>
      <c r="E30" s="45" t="s">
        <v>197</v>
      </c>
      <c r="F30" s="45"/>
      <c r="G30" s="46">
        <v>522235.94934280484</v>
      </c>
      <c r="H30" s="46">
        <v>515327.58449069946</v>
      </c>
      <c r="I30" s="46">
        <v>530570.42014240706</v>
      </c>
      <c r="J30" s="46">
        <v>523644.53534338769</v>
      </c>
      <c r="K30" s="46">
        <v>541849.45584920188</v>
      </c>
      <c r="L30" s="46">
        <v>528965.19889426068</v>
      </c>
      <c r="M30" s="46">
        <v>540035.53363993485</v>
      </c>
      <c r="N30" s="46">
        <v>530262.51557540661</v>
      </c>
      <c r="O30" s="46">
        <v>530636.11855555139</v>
      </c>
      <c r="P30" s="46">
        <v>522039.31409524125</v>
      </c>
      <c r="Q30" s="46">
        <v>540656.14102112933</v>
      </c>
      <c r="R30" s="46">
        <v>531933.43523669755</v>
      </c>
      <c r="S30" s="46">
        <v>13362118903.866581</v>
      </c>
      <c r="T30" s="46">
        <v>13185358968.627941</v>
      </c>
      <c r="U30" s="46">
        <v>13575367704.461861</v>
      </c>
      <c r="V30" s="46">
        <v>13398159497.490589</v>
      </c>
      <c r="W30" s="46">
        <v>13863957213.523441</v>
      </c>
      <c r="X30" s="46">
        <v>13534295929.889969</v>
      </c>
      <c r="Y30" s="46">
        <v>13817545540.269062</v>
      </c>
      <c r="Z30" s="46">
        <v>13567489546.245289</v>
      </c>
      <c r="AA30" s="46">
        <v>13577048687.950905</v>
      </c>
      <c r="AB30" s="46">
        <v>13357087722.918695</v>
      </c>
      <c r="AC30" s="46">
        <v>13833424626.399714</v>
      </c>
      <c r="AD30" s="46">
        <v>13610242304.306229</v>
      </c>
      <c r="AE30" s="46">
        <v>965.52315608919355</v>
      </c>
      <c r="AF30" s="46">
        <v>965.52315608919378</v>
      </c>
      <c r="AG30" s="46">
        <v>965.52315608919378</v>
      </c>
      <c r="AH30" s="46">
        <v>965.52315608919378</v>
      </c>
      <c r="AI30" s="46">
        <v>965.52315608919378</v>
      </c>
      <c r="AJ30" s="46">
        <v>965.52315608919378</v>
      </c>
      <c r="AK30" s="46">
        <v>965.523156089194</v>
      </c>
      <c r="AL30" s="46">
        <v>965.52315608919389</v>
      </c>
      <c r="AM30" s="46">
        <v>965.52315608919389</v>
      </c>
      <c r="AN30" s="46">
        <v>965.52315608919378</v>
      </c>
      <c r="AO30" s="46">
        <v>965.52315608919378</v>
      </c>
      <c r="AP30" s="46">
        <v>965.52315608919378</v>
      </c>
      <c r="AQ30" s="46">
        <v>25940.773459026052</v>
      </c>
      <c r="AR30" s="46">
        <v>27197.260925759681</v>
      </c>
      <c r="AS30" s="46">
        <v>25963.847460156783</v>
      </c>
      <c r="AT30" s="46">
        <v>25877.749941024766</v>
      </c>
      <c r="AU30" s="46">
        <v>25703.636196772193</v>
      </c>
      <c r="AV30" s="46">
        <v>26129.505796974259</v>
      </c>
      <c r="AW30" s="46">
        <v>25705.779747889883</v>
      </c>
      <c r="AX30" s="46">
        <v>25635.213392463775</v>
      </c>
      <c r="AY30" s="46">
        <v>26047.743571496783</v>
      </c>
      <c r="AZ30" s="46">
        <v>25719.114362943881</v>
      </c>
      <c r="BA30" s="46">
        <v>25786.648830526585</v>
      </c>
      <c r="BB30" s="46">
        <v>25956.282212838625</v>
      </c>
      <c r="BC30" s="46">
        <v>6358156.2021867223</v>
      </c>
      <c r="BD30" s="46">
        <v>162682096645.95026</v>
      </c>
      <c r="BE30" s="46">
        <v>965.52315608919434</v>
      </c>
      <c r="BF30" s="46">
        <v>25968.316017955014</v>
      </c>
    </row>
    <row r="31" spans="1:58">
      <c r="A31" s="6"/>
      <c r="F31" t="s">
        <v>363</v>
      </c>
      <c r="G31" s="3">
        <v>494735.94934280484</v>
      </c>
      <c r="H31" s="3">
        <v>427327.58449069946</v>
      </c>
      <c r="I31" s="3">
        <v>503070.42014240712</v>
      </c>
      <c r="J31" s="3">
        <v>237644.53534338769</v>
      </c>
      <c r="K31" s="3">
        <v>519849.45584920183</v>
      </c>
      <c r="L31" s="3">
        <v>215465.19889426065</v>
      </c>
      <c r="M31" s="3">
        <v>518035.5336399349</v>
      </c>
      <c r="N31" s="3">
        <v>238762.51557540661</v>
      </c>
      <c r="O31" s="3">
        <v>508636.11855555145</v>
      </c>
      <c r="P31" s="3">
        <v>208539.31409524125</v>
      </c>
      <c r="Q31" s="3">
        <v>518656.14102112933</v>
      </c>
      <c r="R31" s="3">
        <v>487933.43523669749</v>
      </c>
      <c r="S31" s="3">
        <v>12658493903.866581</v>
      </c>
      <c r="T31" s="3">
        <v>10933758968.627941</v>
      </c>
      <c r="U31" s="3">
        <v>12871742704.461861</v>
      </c>
      <c r="V31" s="3">
        <v>6080459497.4905882</v>
      </c>
      <c r="W31" s="3">
        <v>13301057213.523441</v>
      </c>
      <c r="X31" s="3">
        <v>5512970929.8899689</v>
      </c>
      <c r="Y31" s="3">
        <v>13254645540.269062</v>
      </c>
      <c r="Z31" s="3">
        <v>6109064546.2452898</v>
      </c>
      <c r="AA31" s="3">
        <v>13014148687.950905</v>
      </c>
      <c r="AB31" s="3">
        <v>5335762722.9186954</v>
      </c>
      <c r="AC31" s="3">
        <v>13270524626.399714</v>
      </c>
      <c r="AD31" s="3">
        <v>12484442304.306229</v>
      </c>
      <c r="AE31" s="3">
        <v>965.52315608919355</v>
      </c>
      <c r="AF31" s="3">
        <v>965.52315608919366</v>
      </c>
      <c r="AG31" s="3">
        <v>965.52315608919366</v>
      </c>
      <c r="AH31" s="3">
        <v>965.52315608919378</v>
      </c>
      <c r="AI31" s="3">
        <v>965.52315608919378</v>
      </c>
      <c r="AJ31" s="3">
        <v>965.52315608919378</v>
      </c>
      <c r="AK31" s="3">
        <v>965.52315608919389</v>
      </c>
      <c r="AL31" s="3">
        <v>965.52315608919378</v>
      </c>
      <c r="AM31" s="3">
        <v>965.52315608919378</v>
      </c>
      <c r="AN31" s="3">
        <v>965.52315608919378</v>
      </c>
      <c r="AO31" s="3">
        <v>965.52315608919378</v>
      </c>
      <c r="AP31" s="3">
        <v>965.52315608919378</v>
      </c>
      <c r="AQ31" s="3">
        <v>25940.773459026052</v>
      </c>
      <c r="AR31" s="3">
        <v>27197.260925759685</v>
      </c>
      <c r="AS31" s="3">
        <v>25963.84746015678</v>
      </c>
      <c r="AT31" s="3">
        <v>25877.749941024766</v>
      </c>
      <c r="AU31" s="3">
        <v>25703.636196772193</v>
      </c>
      <c r="AV31" s="3">
        <v>26129.505796974256</v>
      </c>
      <c r="AW31" s="3">
        <v>25705.779747889883</v>
      </c>
      <c r="AX31" s="3">
        <v>25635.213392463771</v>
      </c>
      <c r="AY31" s="3">
        <v>26047.74357149678</v>
      </c>
      <c r="AZ31" s="3">
        <v>25719.114362943881</v>
      </c>
      <c r="BA31" s="3">
        <v>25786.648830526585</v>
      </c>
      <c r="BB31" s="3">
        <v>25956.282212838629</v>
      </c>
      <c r="BC31" s="3">
        <v>4878656.2021867223</v>
      </c>
      <c r="BD31" s="3">
        <v>124827071645.95027</v>
      </c>
      <c r="BE31" s="3">
        <v>965.52315608919389</v>
      </c>
      <c r="BF31" s="3">
        <v>25980.143804391686</v>
      </c>
    </row>
    <row r="32" spans="1:58">
      <c r="A32" s="6"/>
      <c r="F32" t="s">
        <v>47</v>
      </c>
      <c r="G32" s="3">
        <v>0</v>
      </c>
      <c r="H32" s="3">
        <v>0</v>
      </c>
      <c r="I32" s="3">
        <v>0</v>
      </c>
      <c r="J32" s="3">
        <v>220000</v>
      </c>
      <c r="K32" s="3">
        <v>0</v>
      </c>
      <c r="L32" s="3">
        <v>220000</v>
      </c>
      <c r="M32" s="3">
        <v>0</v>
      </c>
      <c r="N32" s="3">
        <v>220000</v>
      </c>
      <c r="O32" s="3">
        <v>0</v>
      </c>
      <c r="P32" s="3">
        <v>220000</v>
      </c>
      <c r="Q32" s="3">
        <v>0</v>
      </c>
      <c r="R32" s="3">
        <v>0</v>
      </c>
      <c r="S32" s="3">
        <v>0</v>
      </c>
      <c r="T32" s="3">
        <v>0</v>
      </c>
      <c r="U32" s="3">
        <v>0</v>
      </c>
      <c r="V32" s="3">
        <v>5629000000</v>
      </c>
      <c r="W32" s="3">
        <v>0</v>
      </c>
      <c r="X32" s="3">
        <v>5629000000</v>
      </c>
      <c r="Y32" s="3">
        <v>0</v>
      </c>
      <c r="Z32" s="3">
        <v>5629000000</v>
      </c>
      <c r="AA32" s="3">
        <v>0</v>
      </c>
      <c r="AB32" s="3">
        <v>5629000000</v>
      </c>
      <c r="AC32" s="3">
        <v>0</v>
      </c>
      <c r="AD32" s="3">
        <v>0</v>
      </c>
      <c r="AE32" s="3"/>
      <c r="AF32" s="3"/>
      <c r="AG32" s="3"/>
      <c r="AH32" s="3">
        <v>965.52315608919378</v>
      </c>
      <c r="AI32" s="3"/>
      <c r="AJ32" s="3">
        <v>965.52315608919378</v>
      </c>
      <c r="AK32" s="3"/>
      <c r="AL32" s="3">
        <v>965.52315608919378</v>
      </c>
      <c r="AM32" s="3"/>
      <c r="AN32" s="3">
        <v>965.52315608919378</v>
      </c>
      <c r="AO32" s="3"/>
      <c r="AP32" s="3"/>
      <c r="AQ32" s="3"/>
      <c r="AR32" s="3"/>
      <c r="AS32" s="3"/>
      <c r="AT32" s="3">
        <v>25877.749941024766</v>
      </c>
      <c r="AU32" s="3"/>
      <c r="AV32" s="3">
        <v>26129.505796974259</v>
      </c>
      <c r="AW32" s="3"/>
      <c r="AX32" s="3">
        <v>25635.213392463775</v>
      </c>
      <c r="AY32" s="3"/>
      <c r="AZ32" s="3">
        <v>25719.114362943877</v>
      </c>
      <c r="BA32" s="3"/>
      <c r="BB32" s="3"/>
      <c r="BC32" s="3">
        <v>880000</v>
      </c>
      <c r="BD32" s="3">
        <v>22516000000</v>
      </c>
      <c r="BE32" s="3">
        <v>965.52315608919378</v>
      </c>
      <c r="BF32" s="3">
        <v>25840.39587335167</v>
      </c>
    </row>
    <row r="33" spans="1:58">
      <c r="A33" s="6"/>
      <c r="F33" t="s">
        <v>71</v>
      </c>
      <c r="G33" s="3">
        <v>0</v>
      </c>
      <c r="H33" s="3">
        <v>44000</v>
      </c>
      <c r="I33" s="3">
        <v>0</v>
      </c>
      <c r="J33" s="3">
        <v>44000</v>
      </c>
      <c r="K33" s="3">
        <v>0</v>
      </c>
      <c r="L33" s="3">
        <v>44000</v>
      </c>
      <c r="M33" s="3">
        <v>0</v>
      </c>
      <c r="N33" s="3">
        <v>44000</v>
      </c>
      <c r="O33" s="3">
        <v>0</v>
      </c>
      <c r="P33" s="3">
        <v>44000</v>
      </c>
      <c r="Q33" s="3">
        <v>0</v>
      </c>
      <c r="R33" s="3">
        <v>0</v>
      </c>
      <c r="S33" s="3">
        <v>0</v>
      </c>
      <c r="T33" s="3">
        <v>1125800000</v>
      </c>
      <c r="U33" s="3">
        <v>0</v>
      </c>
      <c r="V33" s="3">
        <v>1125800000</v>
      </c>
      <c r="W33" s="3">
        <v>0</v>
      </c>
      <c r="X33" s="3">
        <v>1125800000</v>
      </c>
      <c r="Y33" s="3">
        <v>0</v>
      </c>
      <c r="Z33" s="3">
        <v>1125800000</v>
      </c>
      <c r="AA33" s="3">
        <v>0</v>
      </c>
      <c r="AB33" s="3">
        <v>1125800000</v>
      </c>
      <c r="AC33" s="3">
        <v>0</v>
      </c>
      <c r="AD33" s="3">
        <v>0</v>
      </c>
      <c r="AE33" s="3"/>
      <c r="AF33" s="3">
        <v>965.52315608919378</v>
      </c>
      <c r="AG33" s="3"/>
      <c r="AH33" s="3">
        <v>965.52315608919378</v>
      </c>
      <c r="AI33" s="3"/>
      <c r="AJ33" s="3">
        <v>965.52315608919378</v>
      </c>
      <c r="AK33" s="3"/>
      <c r="AL33" s="3">
        <v>965.52315608919378</v>
      </c>
      <c r="AM33" s="3"/>
      <c r="AN33" s="3">
        <v>965.52315608919378</v>
      </c>
      <c r="AO33" s="3"/>
      <c r="AP33" s="3"/>
      <c r="AQ33" s="3"/>
      <c r="AR33" s="3">
        <v>27197.260925759685</v>
      </c>
      <c r="AS33" s="3"/>
      <c r="AT33" s="3">
        <v>25877.749941024766</v>
      </c>
      <c r="AU33" s="3"/>
      <c r="AV33" s="3">
        <v>26129.505796974259</v>
      </c>
      <c r="AW33" s="3"/>
      <c r="AX33" s="3">
        <v>25635.213392463775</v>
      </c>
      <c r="AY33" s="3"/>
      <c r="AZ33" s="3">
        <v>25719.114362943881</v>
      </c>
      <c r="BA33" s="3"/>
      <c r="BB33" s="3"/>
      <c r="BC33" s="3">
        <v>220000</v>
      </c>
      <c r="BD33" s="3">
        <v>5629000000</v>
      </c>
      <c r="BE33" s="3">
        <v>965.52315608919366</v>
      </c>
      <c r="BF33" s="3">
        <v>26111.768883833272</v>
      </c>
    </row>
    <row r="34" spans="1:58">
      <c r="A34" s="6"/>
      <c r="F34" t="s">
        <v>73</v>
      </c>
      <c r="G34" s="3">
        <v>22000</v>
      </c>
      <c r="H34" s="3">
        <v>0</v>
      </c>
      <c r="I34" s="3">
        <v>22000</v>
      </c>
      <c r="J34" s="3">
        <v>0</v>
      </c>
      <c r="K34" s="3">
        <v>22000</v>
      </c>
      <c r="L34" s="3">
        <v>0</v>
      </c>
      <c r="M34" s="3">
        <v>22000</v>
      </c>
      <c r="N34" s="3">
        <v>0</v>
      </c>
      <c r="O34" s="3">
        <v>22000</v>
      </c>
      <c r="P34" s="3">
        <v>0</v>
      </c>
      <c r="Q34" s="3">
        <v>22000</v>
      </c>
      <c r="R34" s="3">
        <v>0</v>
      </c>
      <c r="S34" s="3">
        <v>562900000</v>
      </c>
      <c r="T34" s="3">
        <v>0</v>
      </c>
      <c r="U34" s="3">
        <v>562900000</v>
      </c>
      <c r="V34" s="3">
        <v>0</v>
      </c>
      <c r="W34" s="3">
        <v>562900000</v>
      </c>
      <c r="X34" s="3">
        <v>0</v>
      </c>
      <c r="Y34" s="3">
        <v>562900000</v>
      </c>
      <c r="Z34" s="3">
        <v>0</v>
      </c>
      <c r="AA34" s="3">
        <v>562900000</v>
      </c>
      <c r="AB34" s="3">
        <v>0</v>
      </c>
      <c r="AC34" s="3">
        <v>562900000</v>
      </c>
      <c r="AD34" s="3">
        <v>0</v>
      </c>
      <c r="AE34" s="3">
        <v>965.52315608919378</v>
      </c>
      <c r="AF34" s="3"/>
      <c r="AG34" s="3">
        <v>965.52315608919378</v>
      </c>
      <c r="AH34" s="3"/>
      <c r="AI34" s="3">
        <v>965.52315608919378</v>
      </c>
      <c r="AJ34" s="3"/>
      <c r="AK34" s="3">
        <v>965.52315608919378</v>
      </c>
      <c r="AL34" s="3"/>
      <c r="AM34" s="3">
        <v>965.52315608919378</v>
      </c>
      <c r="AN34" s="3"/>
      <c r="AO34" s="3">
        <v>965.52315608919378</v>
      </c>
      <c r="AP34" s="3"/>
      <c r="AQ34" s="3">
        <v>25940.773459026048</v>
      </c>
      <c r="AR34" s="3"/>
      <c r="AS34" s="3">
        <v>25963.847460156783</v>
      </c>
      <c r="AT34" s="3"/>
      <c r="AU34" s="3">
        <v>25703.63619677219</v>
      </c>
      <c r="AV34" s="3"/>
      <c r="AW34" s="3">
        <v>25705.779747889886</v>
      </c>
      <c r="AX34" s="3"/>
      <c r="AY34" s="3">
        <v>26047.743571496772</v>
      </c>
      <c r="AZ34" s="3"/>
      <c r="BA34" s="3">
        <v>25786.648830526592</v>
      </c>
      <c r="BB34" s="3"/>
      <c r="BC34" s="3">
        <v>132000</v>
      </c>
      <c r="BD34" s="3">
        <v>3377400000</v>
      </c>
      <c r="BE34" s="3">
        <v>965.52315608919366</v>
      </c>
      <c r="BF34" s="3">
        <v>25858.07154431138</v>
      </c>
    </row>
    <row r="35" spans="1:58">
      <c r="A35" s="6"/>
      <c r="F35" t="s">
        <v>205</v>
      </c>
      <c r="G35" s="3">
        <v>0</v>
      </c>
      <c r="H35" s="3">
        <v>22000</v>
      </c>
      <c r="I35" s="3">
        <v>0</v>
      </c>
      <c r="J35" s="3">
        <v>22000</v>
      </c>
      <c r="K35" s="3">
        <v>0</v>
      </c>
      <c r="L35" s="3">
        <v>22000</v>
      </c>
      <c r="M35" s="3">
        <v>0</v>
      </c>
      <c r="N35" s="3">
        <v>22000</v>
      </c>
      <c r="O35" s="3">
        <v>0</v>
      </c>
      <c r="P35" s="3">
        <v>22000</v>
      </c>
      <c r="Q35" s="3">
        <v>0</v>
      </c>
      <c r="R35" s="3">
        <v>22000</v>
      </c>
      <c r="S35" s="3">
        <v>0</v>
      </c>
      <c r="T35" s="3">
        <v>562900000</v>
      </c>
      <c r="U35" s="3">
        <v>0</v>
      </c>
      <c r="V35" s="3">
        <v>562900000</v>
      </c>
      <c r="W35" s="3">
        <v>0</v>
      </c>
      <c r="X35" s="3">
        <v>562900000</v>
      </c>
      <c r="Y35" s="3">
        <v>0</v>
      </c>
      <c r="Z35" s="3">
        <v>562900000</v>
      </c>
      <c r="AA35" s="3">
        <v>0</v>
      </c>
      <c r="AB35" s="3">
        <v>562900000</v>
      </c>
      <c r="AC35" s="3">
        <v>0</v>
      </c>
      <c r="AD35" s="3">
        <v>562900000</v>
      </c>
      <c r="AE35" s="3"/>
      <c r="AF35" s="3">
        <v>965.52315608919378</v>
      </c>
      <c r="AG35" s="3"/>
      <c r="AH35" s="3">
        <v>965.52315608919378</v>
      </c>
      <c r="AI35" s="3"/>
      <c r="AJ35" s="3">
        <v>965.52315608919378</v>
      </c>
      <c r="AK35" s="3"/>
      <c r="AL35" s="3">
        <v>965.52315608919378</v>
      </c>
      <c r="AM35" s="3"/>
      <c r="AN35" s="3">
        <v>965.52315608919378</v>
      </c>
      <c r="AO35" s="3"/>
      <c r="AP35" s="3">
        <v>965.52315608919378</v>
      </c>
      <c r="AQ35" s="3"/>
      <c r="AR35" s="3">
        <v>27197.260925759685</v>
      </c>
      <c r="AS35" s="3"/>
      <c r="AT35" s="3">
        <v>25877.749941024766</v>
      </c>
      <c r="AU35" s="3"/>
      <c r="AV35" s="3">
        <v>26129.505796974259</v>
      </c>
      <c r="AW35" s="3"/>
      <c r="AX35" s="3">
        <v>25635.213392463775</v>
      </c>
      <c r="AY35" s="3"/>
      <c r="AZ35" s="3">
        <v>25719.114362943881</v>
      </c>
      <c r="BA35" s="3"/>
      <c r="BB35" s="3">
        <v>25956.282212838632</v>
      </c>
      <c r="BC35" s="3">
        <v>132000</v>
      </c>
      <c r="BD35" s="3">
        <v>3377400000</v>
      </c>
      <c r="BE35" s="3">
        <v>965.52315608919366</v>
      </c>
      <c r="BF35" s="3">
        <v>26085.854438667498</v>
      </c>
    </row>
    <row r="36" spans="1:58">
      <c r="A36" s="6"/>
      <c r="F36" t="s">
        <v>364</v>
      </c>
      <c r="G36" s="3">
        <v>0</v>
      </c>
      <c r="H36" s="3">
        <v>22000</v>
      </c>
      <c r="I36" s="3">
        <v>0</v>
      </c>
      <c r="J36" s="3">
        <v>0</v>
      </c>
      <c r="K36" s="3">
        <v>0</v>
      </c>
      <c r="L36" s="3">
        <v>22000</v>
      </c>
      <c r="M36" s="3">
        <v>0</v>
      </c>
      <c r="N36" s="3">
        <v>0</v>
      </c>
      <c r="O36" s="3">
        <v>0</v>
      </c>
      <c r="P36" s="3">
        <v>22000</v>
      </c>
      <c r="Q36" s="3">
        <v>0</v>
      </c>
      <c r="R36" s="3">
        <v>22000</v>
      </c>
      <c r="S36" s="3">
        <v>0</v>
      </c>
      <c r="T36" s="3">
        <v>562900000</v>
      </c>
      <c r="U36" s="3">
        <v>0</v>
      </c>
      <c r="V36" s="3">
        <v>0</v>
      </c>
      <c r="W36" s="3">
        <v>0</v>
      </c>
      <c r="X36" s="3">
        <v>562900000</v>
      </c>
      <c r="Y36" s="3">
        <v>0</v>
      </c>
      <c r="Z36" s="3">
        <v>0</v>
      </c>
      <c r="AA36" s="3">
        <v>0</v>
      </c>
      <c r="AB36" s="3">
        <v>562900000</v>
      </c>
      <c r="AC36" s="3">
        <v>0</v>
      </c>
      <c r="AD36" s="3">
        <v>562900000</v>
      </c>
      <c r="AE36" s="3"/>
      <c r="AF36" s="3">
        <v>965.52315608919378</v>
      </c>
      <c r="AG36" s="3"/>
      <c r="AH36" s="3"/>
      <c r="AI36" s="3"/>
      <c r="AJ36" s="3">
        <v>965.52315608919378</v>
      </c>
      <c r="AK36" s="3"/>
      <c r="AL36" s="3"/>
      <c r="AM36" s="3"/>
      <c r="AN36" s="3">
        <v>965.52315608919378</v>
      </c>
      <c r="AO36" s="3"/>
      <c r="AP36" s="3">
        <v>965.52315608919378</v>
      </c>
      <c r="AQ36" s="3"/>
      <c r="AR36" s="3">
        <v>27197.260925759685</v>
      </c>
      <c r="AS36" s="3"/>
      <c r="AT36" s="3"/>
      <c r="AU36" s="3"/>
      <c r="AV36" s="3">
        <v>26129.505796974259</v>
      </c>
      <c r="AW36" s="3"/>
      <c r="AX36" s="3"/>
      <c r="AY36" s="3"/>
      <c r="AZ36" s="3">
        <v>25719.114362943881</v>
      </c>
      <c r="BA36" s="3"/>
      <c r="BB36" s="3">
        <v>25956.282212838632</v>
      </c>
      <c r="BC36" s="3">
        <v>88000</v>
      </c>
      <c r="BD36" s="3">
        <v>2251600000</v>
      </c>
      <c r="BE36" s="3">
        <v>965.52315608919378</v>
      </c>
      <c r="BF36" s="3">
        <v>26250.540824629112</v>
      </c>
    </row>
    <row r="37" spans="1:58">
      <c r="A37" s="6"/>
      <c r="F37" t="s">
        <v>42</v>
      </c>
      <c r="G37" s="3">
        <v>5500</v>
      </c>
      <c r="H37" s="3">
        <v>0</v>
      </c>
      <c r="I37" s="3">
        <v>5500</v>
      </c>
      <c r="J37" s="3">
        <v>0</v>
      </c>
      <c r="K37" s="3">
        <v>0</v>
      </c>
      <c r="L37" s="3">
        <v>5500</v>
      </c>
      <c r="M37" s="3">
        <v>0</v>
      </c>
      <c r="N37" s="3">
        <v>5500</v>
      </c>
      <c r="O37" s="3">
        <v>0</v>
      </c>
      <c r="P37" s="3">
        <v>5500</v>
      </c>
      <c r="Q37" s="3">
        <v>0</v>
      </c>
      <c r="R37" s="3">
        <v>0</v>
      </c>
      <c r="S37" s="3">
        <v>140725000</v>
      </c>
      <c r="T37" s="3">
        <v>0</v>
      </c>
      <c r="U37" s="3">
        <v>140725000</v>
      </c>
      <c r="V37" s="3">
        <v>0</v>
      </c>
      <c r="W37" s="3">
        <v>0</v>
      </c>
      <c r="X37" s="3">
        <v>140725000</v>
      </c>
      <c r="Y37" s="3">
        <v>0</v>
      </c>
      <c r="Z37" s="3">
        <v>140725000</v>
      </c>
      <c r="AA37" s="3">
        <v>0</v>
      </c>
      <c r="AB37" s="3">
        <v>140725000</v>
      </c>
      <c r="AC37" s="3">
        <v>0</v>
      </c>
      <c r="AD37" s="3">
        <v>0</v>
      </c>
      <c r="AE37" s="3">
        <v>965.52315608919378</v>
      </c>
      <c r="AF37" s="3"/>
      <c r="AG37" s="3">
        <v>965.52315608919378</v>
      </c>
      <c r="AH37" s="3"/>
      <c r="AI37" s="3"/>
      <c r="AJ37" s="3">
        <v>965.52315608919378</v>
      </c>
      <c r="AK37" s="3"/>
      <c r="AL37" s="3">
        <v>965.52315608919378</v>
      </c>
      <c r="AM37" s="3"/>
      <c r="AN37" s="3">
        <v>965.52315608919378</v>
      </c>
      <c r="AO37" s="3"/>
      <c r="AP37" s="3"/>
      <c r="AQ37" s="3">
        <v>25940.773459026048</v>
      </c>
      <c r="AR37" s="3"/>
      <c r="AS37" s="3">
        <v>25963.847460156783</v>
      </c>
      <c r="AT37" s="3"/>
      <c r="AU37" s="3"/>
      <c r="AV37" s="3">
        <v>26129.505796974259</v>
      </c>
      <c r="AW37" s="3"/>
      <c r="AX37" s="3">
        <v>25635.213392463775</v>
      </c>
      <c r="AY37" s="3"/>
      <c r="AZ37" s="3">
        <v>25719.114362943881</v>
      </c>
      <c r="BA37" s="3"/>
      <c r="BB37" s="3"/>
      <c r="BC37" s="3">
        <v>27500</v>
      </c>
      <c r="BD37" s="3">
        <v>703625000</v>
      </c>
      <c r="BE37" s="3">
        <v>965.52315608919366</v>
      </c>
      <c r="BF37" s="3">
        <v>25877.690894312949</v>
      </c>
    </row>
    <row r="38" spans="1:58">
      <c r="A38" s="6"/>
      <c r="C38" s="6" t="s">
        <v>110</v>
      </c>
      <c r="D38" s="6"/>
      <c r="E38" s="6"/>
      <c r="F38" s="6"/>
      <c r="G38" s="9">
        <v>394000</v>
      </c>
      <c r="H38" s="9">
        <v>438000</v>
      </c>
      <c r="I38" s="9">
        <v>636000</v>
      </c>
      <c r="J38" s="9">
        <v>460000</v>
      </c>
      <c r="K38" s="9">
        <v>460000</v>
      </c>
      <c r="L38" s="9">
        <v>658000</v>
      </c>
      <c r="M38" s="9">
        <v>512000</v>
      </c>
      <c r="N38" s="9">
        <v>534000</v>
      </c>
      <c r="O38" s="9">
        <v>732000</v>
      </c>
      <c r="P38" s="9">
        <v>534000</v>
      </c>
      <c r="Q38" s="9">
        <v>534000</v>
      </c>
      <c r="R38" s="9">
        <v>732000</v>
      </c>
      <c r="S38" s="9">
        <v>12179400000</v>
      </c>
      <c r="T38" s="9">
        <v>13550881000</v>
      </c>
      <c r="U38" s="9">
        <v>19865036000</v>
      </c>
      <c r="V38" s="9">
        <v>14056872000</v>
      </c>
      <c r="W38" s="9">
        <v>13948116000</v>
      </c>
      <c r="X38" s="9">
        <v>19952115000</v>
      </c>
      <c r="Y38" s="9">
        <v>14875722000</v>
      </c>
      <c r="Z38" s="9">
        <v>15412930000</v>
      </c>
      <c r="AA38" s="9">
        <v>21095696000</v>
      </c>
      <c r="AB38" s="9">
        <v>15151110000</v>
      </c>
      <c r="AC38" s="9">
        <v>15020200000</v>
      </c>
      <c r="AD38" s="9">
        <v>20403887000</v>
      </c>
      <c r="AE38" s="9">
        <v>1166.4974619289342</v>
      </c>
      <c r="AF38" s="9">
        <v>1167.4748858447488</v>
      </c>
      <c r="AG38" s="9">
        <v>1178.6540880503144</v>
      </c>
      <c r="AH38" s="9">
        <v>1153.1478260869565</v>
      </c>
      <c r="AI38" s="9">
        <v>1144.2260869565216</v>
      </c>
      <c r="AJ38" s="9">
        <v>1144.2401215805471</v>
      </c>
      <c r="AK38" s="9">
        <v>1096.3828125</v>
      </c>
      <c r="AL38" s="9">
        <v>1089.1760299625469</v>
      </c>
      <c r="AM38" s="9">
        <v>1087.5191256830601</v>
      </c>
      <c r="AN38" s="9">
        <v>1070.6741573033707</v>
      </c>
      <c r="AO38" s="9">
        <v>1061.4232209737829</v>
      </c>
      <c r="AP38" s="9">
        <v>1051.8551912568305</v>
      </c>
      <c r="AQ38" s="9">
        <v>25096.921804895632</v>
      </c>
      <c r="AR38" s="9">
        <v>25837.335234851686</v>
      </c>
      <c r="AS38" s="9">
        <v>24295.395509232101</v>
      </c>
      <c r="AT38" s="9">
        <v>25067.877556178119</v>
      </c>
      <c r="AU38" s="9">
        <v>25128.649263897525</v>
      </c>
      <c r="AV38" s="9">
        <v>24418.080548655613</v>
      </c>
      <c r="AW38" s="9">
        <v>24220.587511033165</v>
      </c>
      <c r="AX38" s="9">
        <v>24052.622661957572</v>
      </c>
      <c r="AY38" s="9">
        <v>23807.020727145435</v>
      </c>
      <c r="AZ38" s="9">
        <v>23897.440103012239</v>
      </c>
      <c r="BA38" s="9">
        <v>24221.183434395232</v>
      </c>
      <c r="BB38" s="9">
        <v>23755.680813722825</v>
      </c>
      <c r="BC38" s="9">
        <v>6624000</v>
      </c>
      <c r="BD38" s="9">
        <v>195511965000</v>
      </c>
      <c r="BE38" s="9">
        <v>1113.7998188405797</v>
      </c>
      <c r="BF38" s="9">
        <v>24391.696061313593</v>
      </c>
    </row>
    <row r="39" spans="1:58">
      <c r="A39" s="6"/>
      <c r="C39" s="6" t="s">
        <v>112</v>
      </c>
      <c r="D39" s="6"/>
      <c r="E39" s="6"/>
      <c r="F39" s="6"/>
      <c r="G39" s="9">
        <v>72000</v>
      </c>
      <c r="H39" s="9">
        <v>63000</v>
      </c>
      <c r="I39" s="9">
        <v>72000</v>
      </c>
      <c r="J39" s="9">
        <v>63000</v>
      </c>
      <c r="K39" s="9">
        <v>72000</v>
      </c>
      <c r="L39" s="9">
        <v>87000</v>
      </c>
      <c r="M39" s="9">
        <v>72000</v>
      </c>
      <c r="N39" s="9">
        <v>63000</v>
      </c>
      <c r="O39" s="9">
        <v>72000</v>
      </c>
      <c r="P39" s="9">
        <v>87000</v>
      </c>
      <c r="Q39" s="9">
        <v>72000</v>
      </c>
      <c r="R39" s="9">
        <v>63000</v>
      </c>
      <c r="S39" s="9">
        <v>1319700000</v>
      </c>
      <c r="T39" s="9">
        <v>1168650000</v>
      </c>
      <c r="U39" s="9">
        <v>1319700000</v>
      </c>
      <c r="V39" s="9">
        <v>1168650000</v>
      </c>
      <c r="W39" s="9">
        <v>1319700000</v>
      </c>
      <c r="X39" s="9">
        <v>1613850000</v>
      </c>
      <c r="Y39" s="9">
        <v>1319700000</v>
      </c>
      <c r="Z39" s="9">
        <v>1168650000</v>
      </c>
      <c r="AA39" s="9">
        <v>1319700000</v>
      </c>
      <c r="AB39" s="9">
        <v>1613850000</v>
      </c>
      <c r="AC39" s="9">
        <v>1319700000</v>
      </c>
      <c r="AD39" s="9">
        <v>1168650000</v>
      </c>
      <c r="AE39" s="9">
        <v>691.66666666666663</v>
      </c>
      <c r="AF39" s="9">
        <v>700</v>
      </c>
      <c r="AG39" s="9">
        <v>691.66666666666663</v>
      </c>
      <c r="AH39" s="9">
        <v>700</v>
      </c>
      <c r="AI39" s="9">
        <v>691.66666666666663</v>
      </c>
      <c r="AJ39" s="9">
        <v>700</v>
      </c>
      <c r="AK39" s="9">
        <v>691.66666666666663</v>
      </c>
      <c r="AL39" s="9">
        <v>700</v>
      </c>
      <c r="AM39" s="9">
        <v>691.66666666666663</v>
      </c>
      <c r="AN39" s="9">
        <v>700</v>
      </c>
      <c r="AO39" s="9">
        <v>691.66666666666663</v>
      </c>
      <c r="AP39" s="9">
        <v>700</v>
      </c>
      <c r="AQ39" s="9">
        <v>23937.504165846691</v>
      </c>
      <c r="AR39" s="9">
        <v>24665.582626903881</v>
      </c>
      <c r="AS39" s="9">
        <v>22608.749816260763</v>
      </c>
      <c r="AT39" s="9">
        <v>23836.199429769102</v>
      </c>
      <c r="AU39" s="9">
        <v>23769.131842584022</v>
      </c>
      <c r="AV39" s="9">
        <v>23332.216031843713</v>
      </c>
      <c r="AW39" s="9">
        <v>23353.52472705792</v>
      </c>
      <c r="AX39" s="9">
        <v>23240.279088944502</v>
      </c>
      <c r="AY39" s="9">
        <v>22441.974168627341</v>
      </c>
      <c r="AZ39" s="9">
        <v>23584.540137487522</v>
      </c>
      <c r="BA39" s="9">
        <v>23286.175021284263</v>
      </c>
      <c r="BB39" s="9">
        <v>22508.273211324729</v>
      </c>
      <c r="BC39" s="9">
        <v>858000</v>
      </c>
      <c r="BD39" s="9">
        <v>15820500000</v>
      </c>
      <c r="BE39" s="9">
        <v>695.80419580419584</v>
      </c>
      <c r="BF39" s="9">
        <v>23375.427916805093</v>
      </c>
    </row>
    <row r="40" spans="1:58">
      <c r="A40" s="6"/>
      <c r="C40" s="6" t="s">
        <v>113</v>
      </c>
      <c r="D40" s="6"/>
      <c r="E40" s="6"/>
      <c r="F40" s="6"/>
      <c r="G40" s="9">
        <v>86586.983333333323</v>
      </c>
      <c r="H40" s="9">
        <v>86586.983333333323</v>
      </c>
      <c r="I40" s="9">
        <v>86586.983333333323</v>
      </c>
      <c r="J40" s="9">
        <v>86586.983333333323</v>
      </c>
      <c r="K40" s="9">
        <v>86586.983333333323</v>
      </c>
      <c r="L40" s="9">
        <v>86586.983333333323</v>
      </c>
      <c r="M40" s="9">
        <v>86586.983333333323</v>
      </c>
      <c r="N40" s="9">
        <v>86586.983333333323</v>
      </c>
      <c r="O40" s="9">
        <v>86586.983333333323</v>
      </c>
      <c r="P40" s="9">
        <v>86586.983333333323</v>
      </c>
      <c r="Q40" s="9">
        <v>86586.983333333323</v>
      </c>
      <c r="R40" s="9">
        <v>86586.983333333323</v>
      </c>
      <c r="S40" s="9">
        <v>1457753712.2619047</v>
      </c>
      <c r="T40" s="9">
        <v>1439397271.795238</v>
      </c>
      <c r="U40" s="9">
        <v>1421040831.3285713</v>
      </c>
      <c r="V40" s="9">
        <v>1402684390.8619046</v>
      </c>
      <c r="W40" s="9">
        <v>1384327950.3952379</v>
      </c>
      <c r="X40" s="9">
        <v>1365971509.9285712</v>
      </c>
      <c r="Y40" s="9">
        <v>1347615069.4619045</v>
      </c>
      <c r="Z40" s="9">
        <v>1329258628.9952378</v>
      </c>
      <c r="AA40" s="9">
        <v>1310902188.5285714</v>
      </c>
      <c r="AB40" s="9">
        <v>1292545748.0619047</v>
      </c>
      <c r="AC40" s="9">
        <v>1274189307.595238</v>
      </c>
      <c r="AD40" s="9">
        <v>1255832867.1285713</v>
      </c>
      <c r="AE40" s="9">
        <v>635.30997304582218</v>
      </c>
      <c r="AF40" s="9">
        <v>627.30997304582218</v>
      </c>
      <c r="AG40" s="9">
        <v>619.30997304582218</v>
      </c>
      <c r="AH40" s="9">
        <v>611.30997304582218</v>
      </c>
      <c r="AI40" s="9">
        <v>603.30997304582218</v>
      </c>
      <c r="AJ40" s="9">
        <v>595.30997304582206</v>
      </c>
      <c r="AK40" s="9">
        <v>587.30997304582195</v>
      </c>
      <c r="AL40" s="9">
        <v>579.30997304582206</v>
      </c>
      <c r="AM40" s="9">
        <v>571.30997304582206</v>
      </c>
      <c r="AN40" s="9">
        <v>563.30997304582206</v>
      </c>
      <c r="AO40" s="9">
        <v>555.30997304582206</v>
      </c>
      <c r="AP40" s="9">
        <v>547.30997304582206</v>
      </c>
      <c r="AQ40" s="9">
        <v>26227.315345390482</v>
      </c>
      <c r="AR40" s="9">
        <v>27480.53695344679</v>
      </c>
      <c r="AS40" s="9">
        <v>26256.891029086048</v>
      </c>
      <c r="AT40" s="9">
        <v>26168.689130614654</v>
      </c>
      <c r="AU40" s="9">
        <v>25994.407288308073</v>
      </c>
      <c r="AV40" s="9">
        <v>26421.584912603077</v>
      </c>
      <c r="AW40" s="9">
        <v>25995.972463286791</v>
      </c>
      <c r="AX40" s="9">
        <v>25926.643515045485</v>
      </c>
      <c r="AY40" s="9">
        <v>26336.232221836926</v>
      </c>
      <c r="AZ40" s="9">
        <v>26007.582165028758</v>
      </c>
      <c r="BA40" s="9">
        <v>26074.52566175953</v>
      </c>
      <c r="BB40" s="9">
        <v>26242.750624053373</v>
      </c>
      <c r="BC40" s="9">
        <v>1039043.7999999997</v>
      </c>
      <c r="BD40" s="9">
        <v>16281519476.342854</v>
      </c>
      <c r="BE40" s="9">
        <v>591.30997304582218</v>
      </c>
      <c r="BF40" s="9">
        <v>26261.09427587167</v>
      </c>
    </row>
    <row r="41" spans="1:58">
      <c r="A41" s="6"/>
      <c r="B41" s="6" t="s">
        <v>245</v>
      </c>
      <c r="C41" s="6"/>
      <c r="D41" s="6"/>
      <c r="E41" s="6"/>
      <c r="F41" s="6"/>
      <c r="G41" s="9">
        <v>11000</v>
      </c>
      <c r="H41" s="9">
        <v>11000</v>
      </c>
      <c r="I41" s="9">
        <v>11000</v>
      </c>
      <c r="J41" s="9">
        <v>11000</v>
      </c>
      <c r="K41" s="9">
        <v>11000</v>
      </c>
      <c r="L41" s="9">
        <v>11000</v>
      </c>
      <c r="M41" s="9">
        <v>11000</v>
      </c>
      <c r="N41" s="9">
        <v>11000</v>
      </c>
      <c r="O41" s="9">
        <v>11000</v>
      </c>
      <c r="P41" s="9">
        <v>11000</v>
      </c>
      <c r="Q41" s="9">
        <v>11000</v>
      </c>
      <c r="R41" s="9">
        <v>11000</v>
      </c>
      <c r="S41" s="9">
        <v>145750000</v>
      </c>
      <c r="T41" s="9">
        <v>145750000</v>
      </c>
      <c r="U41" s="9">
        <v>145750000</v>
      </c>
      <c r="V41" s="9">
        <v>145750000</v>
      </c>
      <c r="W41" s="9">
        <v>145750000</v>
      </c>
      <c r="X41" s="9">
        <v>145750000</v>
      </c>
      <c r="Y41" s="9">
        <v>145750000</v>
      </c>
      <c r="Z41" s="9">
        <v>145750000</v>
      </c>
      <c r="AA41" s="9">
        <v>145750000</v>
      </c>
      <c r="AB41" s="9">
        <v>145750000</v>
      </c>
      <c r="AC41" s="9">
        <v>145750000</v>
      </c>
      <c r="AD41" s="9">
        <v>145750000</v>
      </c>
      <c r="AE41" s="9">
        <v>500</v>
      </c>
      <c r="AF41" s="9">
        <v>500</v>
      </c>
      <c r="AG41" s="9">
        <v>500</v>
      </c>
      <c r="AH41" s="9">
        <v>500</v>
      </c>
      <c r="AI41" s="9">
        <v>500</v>
      </c>
      <c r="AJ41" s="9">
        <v>500</v>
      </c>
      <c r="AK41" s="9">
        <v>500</v>
      </c>
      <c r="AL41" s="9">
        <v>500</v>
      </c>
      <c r="AM41" s="9">
        <v>500</v>
      </c>
      <c r="AN41" s="9">
        <v>500</v>
      </c>
      <c r="AO41" s="9">
        <v>500</v>
      </c>
      <c r="AP41" s="9">
        <v>500</v>
      </c>
      <c r="AQ41" s="9">
        <v>4000</v>
      </c>
      <c r="AR41" s="9">
        <v>8000</v>
      </c>
      <c r="AS41" s="9">
        <v>4000</v>
      </c>
      <c r="AT41" s="9">
        <v>8000</v>
      </c>
      <c r="AU41" s="9">
        <v>4000</v>
      </c>
      <c r="AV41" s="9">
        <v>8000</v>
      </c>
      <c r="AW41" s="9">
        <v>4000</v>
      </c>
      <c r="AX41" s="9">
        <v>8000</v>
      </c>
      <c r="AY41" s="9">
        <v>4000</v>
      </c>
      <c r="AZ41" s="9">
        <v>8000</v>
      </c>
      <c r="BA41" s="9">
        <v>4000</v>
      </c>
      <c r="BB41" s="9">
        <v>8000</v>
      </c>
      <c r="BC41" s="9">
        <v>132000</v>
      </c>
      <c r="BD41" s="9">
        <v>1749000000</v>
      </c>
      <c r="BE41" s="9">
        <v>500</v>
      </c>
      <c r="BF41" s="9">
        <v>6000</v>
      </c>
    </row>
    <row r="42" spans="1:58">
      <c r="A42" s="6"/>
      <c r="C42" s="6" t="s">
        <v>115</v>
      </c>
      <c r="D42" s="6"/>
      <c r="E42" s="6"/>
      <c r="F42" s="6"/>
      <c r="G42" s="9">
        <v>11000</v>
      </c>
      <c r="H42" s="9">
        <v>11000</v>
      </c>
      <c r="I42" s="9">
        <v>11000</v>
      </c>
      <c r="J42" s="9">
        <v>11000</v>
      </c>
      <c r="K42" s="9">
        <v>11000</v>
      </c>
      <c r="L42" s="9">
        <v>11000</v>
      </c>
      <c r="M42" s="9">
        <v>11000</v>
      </c>
      <c r="N42" s="9">
        <v>11000</v>
      </c>
      <c r="O42" s="9">
        <v>11000</v>
      </c>
      <c r="P42" s="9">
        <v>11000</v>
      </c>
      <c r="Q42" s="9">
        <v>11000</v>
      </c>
      <c r="R42" s="9">
        <v>11000</v>
      </c>
      <c r="S42" s="9">
        <v>145750000</v>
      </c>
      <c r="T42" s="9">
        <v>145750000</v>
      </c>
      <c r="U42" s="9">
        <v>145750000</v>
      </c>
      <c r="V42" s="9">
        <v>145750000</v>
      </c>
      <c r="W42" s="9">
        <v>145750000</v>
      </c>
      <c r="X42" s="9">
        <v>145750000</v>
      </c>
      <c r="Y42" s="9">
        <v>145750000</v>
      </c>
      <c r="Z42" s="9">
        <v>145750000</v>
      </c>
      <c r="AA42" s="9">
        <v>145750000</v>
      </c>
      <c r="AB42" s="9">
        <v>145750000</v>
      </c>
      <c r="AC42" s="9">
        <v>145750000</v>
      </c>
      <c r="AD42" s="9">
        <v>145750000</v>
      </c>
      <c r="AE42" s="9">
        <v>500</v>
      </c>
      <c r="AF42" s="9">
        <v>500</v>
      </c>
      <c r="AG42" s="9">
        <v>500</v>
      </c>
      <c r="AH42" s="9">
        <v>500</v>
      </c>
      <c r="AI42" s="9">
        <v>500</v>
      </c>
      <c r="AJ42" s="9">
        <v>500</v>
      </c>
      <c r="AK42" s="9">
        <v>500</v>
      </c>
      <c r="AL42" s="9">
        <v>500</v>
      </c>
      <c r="AM42" s="9">
        <v>500</v>
      </c>
      <c r="AN42" s="9">
        <v>500</v>
      </c>
      <c r="AO42" s="9">
        <v>500</v>
      </c>
      <c r="AP42" s="9">
        <v>500</v>
      </c>
      <c r="AQ42" s="9">
        <v>4000</v>
      </c>
      <c r="AR42" s="9">
        <v>8000</v>
      </c>
      <c r="AS42" s="9">
        <v>4000</v>
      </c>
      <c r="AT42" s="9">
        <v>8000</v>
      </c>
      <c r="AU42" s="9">
        <v>4000</v>
      </c>
      <c r="AV42" s="9">
        <v>8000</v>
      </c>
      <c r="AW42" s="9">
        <v>4000</v>
      </c>
      <c r="AX42" s="9">
        <v>8000</v>
      </c>
      <c r="AY42" s="9">
        <v>4000</v>
      </c>
      <c r="AZ42" s="9">
        <v>8000</v>
      </c>
      <c r="BA42" s="9">
        <v>4000</v>
      </c>
      <c r="BB42" s="9">
        <v>8000</v>
      </c>
      <c r="BC42" s="9">
        <v>132000</v>
      </c>
      <c r="BD42" s="9">
        <v>1749000000</v>
      </c>
      <c r="BE42" s="9">
        <v>500</v>
      </c>
      <c r="BF42" s="9">
        <v>6000</v>
      </c>
    </row>
    <row r="43" spans="1:58">
      <c r="A43" s="6"/>
      <c r="B43" s="6" t="s">
        <v>31</v>
      </c>
      <c r="C43" s="6"/>
      <c r="D43" s="6"/>
      <c r="E43" s="6"/>
      <c r="F43" s="6"/>
      <c r="G43" s="9"/>
      <c r="H43" s="9"/>
      <c r="I43" s="9"/>
      <c r="J43" s="9"/>
      <c r="K43" s="9"/>
      <c r="L43" s="9"/>
      <c r="M43" s="9">
        <v>0</v>
      </c>
      <c r="N43" s="9">
        <v>0</v>
      </c>
      <c r="O43" s="9">
        <v>0</v>
      </c>
      <c r="P43" s="9">
        <v>0</v>
      </c>
      <c r="Q43" s="9">
        <v>0</v>
      </c>
      <c r="R43" s="9">
        <v>0</v>
      </c>
      <c r="S43" s="9"/>
      <c r="T43" s="9"/>
      <c r="U43" s="9"/>
      <c r="V43" s="9"/>
      <c r="W43" s="9"/>
      <c r="X43" s="9"/>
      <c r="Y43" s="9">
        <v>4978181200</v>
      </c>
      <c r="Z43" s="9">
        <v>4978181200</v>
      </c>
      <c r="AA43" s="9">
        <v>4978181200</v>
      </c>
      <c r="AB43" s="9">
        <v>4978181200</v>
      </c>
      <c r="AC43" s="9">
        <v>4978181200</v>
      </c>
      <c r="AD43" s="9">
        <v>4978181200</v>
      </c>
      <c r="AE43" s="9"/>
      <c r="AF43" s="9"/>
      <c r="AG43" s="9"/>
      <c r="AH43" s="9"/>
      <c r="AI43" s="9"/>
      <c r="AJ43" s="9"/>
      <c r="AK43" s="9"/>
      <c r="AL43" s="9"/>
      <c r="AM43" s="9"/>
      <c r="AN43" s="9"/>
      <c r="AO43" s="9"/>
      <c r="AP43" s="9"/>
      <c r="AQ43" s="9"/>
      <c r="AR43" s="9"/>
      <c r="AS43" s="9"/>
      <c r="AT43" s="9"/>
      <c r="AU43" s="9"/>
      <c r="AV43" s="9"/>
      <c r="AW43" s="9"/>
      <c r="AX43" s="9"/>
      <c r="AY43" s="9"/>
      <c r="AZ43" s="9"/>
      <c r="BA43" s="9"/>
      <c r="BB43" s="9"/>
      <c r="BC43" s="9">
        <v>0</v>
      </c>
      <c r="BD43" s="9">
        <v>29869087199.999989</v>
      </c>
      <c r="BE43" s="9"/>
      <c r="BF43" s="9"/>
    </row>
    <row r="44" spans="1:58">
      <c r="A44" s="6"/>
      <c r="C44" s="6" t="s">
        <v>31</v>
      </c>
      <c r="D44" s="6"/>
      <c r="E44" s="6"/>
      <c r="F44" s="6"/>
      <c r="G44" s="9"/>
      <c r="H44" s="9"/>
      <c r="I44" s="9"/>
      <c r="J44" s="9"/>
      <c r="K44" s="9"/>
      <c r="L44" s="9"/>
      <c r="M44" s="9">
        <v>0</v>
      </c>
      <c r="N44" s="9">
        <v>0</v>
      </c>
      <c r="O44" s="9">
        <v>0</v>
      </c>
      <c r="P44" s="9">
        <v>0</v>
      </c>
      <c r="Q44" s="9">
        <v>0</v>
      </c>
      <c r="R44" s="9">
        <v>0</v>
      </c>
      <c r="S44" s="9"/>
      <c r="T44" s="9"/>
      <c r="U44" s="9"/>
      <c r="V44" s="9"/>
      <c r="W44" s="9"/>
      <c r="X44" s="9"/>
      <c r="Y44" s="9">
        <v>4978181200</v>
      </c>
      <c r="Z44" s="9">
        <v>4978181200</v>
      </c>
      <c r="AA44" s="9">
        <v>4978181200</v>
      </c>
      <c r="AB44" s="9">
        <v>4978181200</v>
      </c>
      <c r="AC44" s="9">
        <v>4978181200</v>
      </c>
      <c r="AD44" s="9">
        <v>4978181200</v>
      </c>
      <c r="AE44" s="9"/>
      <c r="AF44" s="9"/>
      <c r="AG44" s="9"/>
      <c r="AH44" s="9"/>
      <c r="AI44" s="9"/>
      <c r="AJ44" s="9"/>
      <c r="AK44" s="9"/>
      <c r="AL44" s="9"/>
      <c r="AM44" s="9"/>
      <c r="AN44" s="9"/>
      <c r="AO44" s="9"/>
      <c r="AP44" s="9"/>
      <c r="AQ44" s="9"/>
      <c r="AR44" s="9"/>
      <c r="AS44" s="9"/>
      <c r="AT44" s="9"/>
      <c r="AU44" s="9"/>
      <c r="AV44" s="9"/>
      <c r="AW44" s="9"/>
      <c r="AX44" s="9"/>
      <c r="AY44" s="9"/>
      <c r="AZ44" s="9"/>
      <c r="BA44" s="9"/>
      <c r="BB44" s="9"/>
      <c r="BC44" s="9">
        <v>0</v>
      </c>
      <c r="BD44" s="9">
        <v>29869087199.999989</v>
      </c>
      <c r="BE44" s="9"/>
      <c r="BF44" s="9"/>
    </row>
    <row r="45" spans="1:58">
      <c r="A45" t="s">
        <v>5</v>
      </c>
      <c r="G45" s="3">
        <v>4318222.9326761384</v>
      </c>
      <c r="H45" s="3">
        <v>4253314.5678240331</v>
      </c>
      <c r="I45" s="3">
        <v>4678557.4034757409</v>
      </c>
      <c r="J45" s="3">
        <v>4394231.5186767206</v>
      </c>
      <c r="K45" s="3">
        <v>4663436.4391825348</v>
      </c>
      <c r="L45" s="3">
        <v>4691952.1822275938</v>
      </c>
      <c r="M45" s="3">
        <v>4689422.5169732682</v>
      </c>
      <c r="N45" s="3">
        <v>4562849.4989087395</v>
      </c>
      <c r="O45" s="3">
        <v>4774623.1018888848</v>
      </c>
      <c r="P45" s="3">
        <v>4468626.2974285744</v>
      </c>
      <c r="Q45" s="3">
        <v>4720243.1243544631</v>
      </c>
      <c r="R45" s="3">
        <v>4784520.4185700305</v>
      </c>
      <c r="S45" s="3">
        <v>126153891454.3103</v>
      </c>
      <c r="T45" s="3">
        <v>124418604260.42319</v>
      </c>
      <c r="U45" s="3">
        <v>137471863373.97226</v>
      </c>
      <c r="V45" s="3">
        <v>128519385926.5343</v>
      </c>
      <c r="W45" s="3">
        <v>136509098302.10049</v>
      </c>
      <c r="X45" s="3">
        <v>137226757578.00037</v>
      </c>
      <c r="Y45" s="3">
        <v>141611711947.91278</v>
      </c>
      <c r="Z45" s="3">
        <v>137690091513.42236</v>
      </c>
      <c r="AA45" s="3">
        <v>143750703214.66129</v>
      </c>
      <c r="AB45" s="3">
        <v>134345456809.16241</v>
      </c>
      <c r="AC45" s="3">
        <v>141962463753.99493</v>
      </c>
      <c r="AD45" s="3">
        <v>143372842609.61661</v>
      </c>
      <c r="AE45" s="3">
        <v>1102.4266880248319</v>
      </c>
      <c r="AF45" s="3">
        <v>1103.8547926180315</v>
      </c>
      <c r="AG45" s="3">
        <v>1108.8070613297064</v>
      </c>
      <c r="AH45" s="3">
        <v>1103.6715128818644</v>
      </c>
      <c r="AI45" s="3">
        <v>1104.6117590666968</v>
      </c>
      <c r="AJ45" s="3">
        <v>1103.670286774332</v>
      </c>
      <c r="AK45" s="3">
        <v>1139.5514410083076</v>
      </c>
      <c r="AL45" s="3">
        <v>1138.7297589331226</v>
      </c>
      <c r="AM45" s="3">
        <v>1136.1221027358376</v>
      </c>
      <c r="AN45" s="3">
        <v>1134.4962729392498</v>
      </c>
      <c r="AO45" s="3">
        <v>1134.9148683219512</v>
      </c>
      <c r="AP45" s="3">
        <v>1130.7916936740137</v>
      </c>
      <c r="AQ45" s="3">
        <v>25732.102456105236</v>
      </c>
      <c r="AR45" s="3">
        <v>26919.682512353073</v>
      </c>
      <c r="AS45" s="3">
        <v>25594.096929417548</v>
      </c>
      <c r="AT45" s="3">
        <v>25678.990117177287</v>
      </c>
      <c r="AU45" s="3">
        <v>25523.341684883097</v>
      </c>
      <c r="AV45" s="3">
        <v>25757.428062838004</v>
      </c>
      <c r="AW45" s="3">
        <v>25413.968495322679</v>
      </c>
      <c r="AX45" s="3">
        <v>25334.216180860312</v>
      </c>
      <c r="AY45" s="3">
        <v>25555.305475646142</v>
      </c>
      <c r="AZ45" s="3">
        <v>25370.502021251428</v>
      </c>
      <c r="BA45" s="3">
        <v>25473.17752468718</v>
      </c>
      <c r="BB45" s="3">
        <v>25485.713595223668</v>
      </c>
      <c r="BC45" s="3">
        <v>55000000.002186723</v>
      </c>
      <c r="BD45" s="3">
        <v>1633032870744.1111</v>
      </c>
      <c r="BE45" s="3">
        <v>1120.4342165894921</v>
      </c>
      <c r="BF45" s="3">
        <v>25643.90216040254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6FF7-8330-449C-AAB7-EE96C900327D}">
  <sheetPr codeName="Sheet11">
    <tabColor rgb="FF002060"/>
  </sheetPr>
  <dimension ref="A1"/>
  <sheetViews>
    <sheetView showGridLines="0" workbookViewId="0">
      <selection activeCell="L16" sqref="L16"/>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EEB5-B74A-4FAB-84A9-80EEC9F444EF}">
  <sheetPr codeName="Sheet12"/>
  <dimension ref="A1:AT80"/>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K24" sqref="K24"/>
    </sheetView>
  </sheetViews>
  <sheetFormatPr defaultRowHeight="15"/>
  <cols>
    <col min="1" max="4" width="11.140625" customWidth="1"/>
    <col min="5" max="5" width="14" customWidth="1"/>
    <col min="6" max="6" width="31" customWidth="1"/>
    <col min="7" max="7" width="9.140625" bestFit="1" customWidth="1"/>
    <col min="8" max="8" width="18.85546875" bestFit="1" customWidth="1"/>
    <col min="9" max="9" width="13.7109375" bestFit="1" customWidth="1"/>
    <col min="10" max="10" width="14" bestFit="1" customWidth="1"/>
    <col min="11" max="11" width="17.28515625" bestFit="1" customWidth="1"/>
    <col min="12" max="12" width="13.7109375" bestFit="1" customWidth="1"/>
    <col min="13" max="13" width="12.85546875" bestFit="1" customWidth="1"/>
    <col min="14" max="14" width="14.7109375" bestFit="1" customWidth="1"/>
    <col min="15" max="15" width="14" bestFit="1" customWidth="1"/>
    <col min="16" max="16" width="18.28515625" bestFit="1" customWidth="1"/>
    <col min="17" max="17" width="16.5703125" bestFit="1" customWidth="1"/>
    <col min="18" max="18" width="16.85546875" bestFit="1" customWidth="1"/>
    <col min="19" max="19" width="18.7109375" bestFit="1" customWidth="1"/>
    <col min="20" max="20" width="18" bestFit="1" customWidth="1"/>
    <col min="21" max="21" width="16.28515625" bestFit="1" customWidth="1"/>
    <col min="22" max="22" width="14" bestFit="1" customWidth="1"/>
    <col min="23" max="23" width="18.28515625" bestFit="1" customWidth="1"/>
    <col min="24" max="24" width="13.85546875" bestFit="1" customWidth="1"/>
    <col min="25" max="25" width="15.28515625" bestFit="1" customWidth="1"/>
    <col min="26" max="26" width="14.140625" bestFit="1" customWidth="1"/>
    <col min="27" max="27" width="9.140625" bestFit="1" customWidth="1"/>
    <col min="28" max="28" width="23.42578125" bestFit="1" customWidth="1"/>
    <col min="29" max="29" width="17.28515625" bestFit="1" customWidth="1"/>
    <col min="30" max="30" width="14" bestFit="1" customWidth="1"/>
    <col min="31" max="31" width="21.7109375" bestFit="1" customWidth="1"/>
    <col min="32" max="32" width="15.5703125" bestFit="1" customWidth="1"/>
    <col min="33" max="33" width="12.85546875" bestFit="1" customWidth="1"/>
    <col min="34" max="34" width="14.7109375" bestFit="1" customWidth="1"/>
    <col min="35" max="35" width="18.5703125" bestFit="1" customWidth="1"/>
    <col min="36" max="36" width="22.85546875" bestFit="1" customWidth="1"/>
    <col min="37" max="37" width="20.85546875" bestFit="1" customWidth="1"/>
    <col min="38" max="38" width="21.5703125" bestFit="1" customWidth="1"/>
    <col min="39" max="39" width="23.28515625" bestFit="1" customWidth="1"/>
    <col min="40" max="40" width="22.42578125" bestFit="1" customWidth="1"/>
    <col min="41" max="41" width="20.7109375" bestFit="1" customWidth="1"/>
    <col min="42" max="42" width="18.42578125" bestFit="1" customWidth="1"/>
    <col min="43" max="43" width="22.7109375" bestFit="1" customWidth="1"/>
    <col min="44" max="44" width="18.42578125" bestFit="1" customWidth="1"/>
    <col min="45" max="45" width="19.7109375" bestFit="1" customWidth="1"/>
    <col min="46" max="46" width="17.7109375" bestFit="1" customWidth="1"/>
    <col min="47" max="47" width="5.7109375" customWidth="1"/>
    <col min="48" max="51" width="6.7109375" customWidth="1"/>
    <col min="52" max="52" width="12.7109375" customWidth="1"/>
    <col min="53" max="53" width="11.85546875" customWidth="1"/>
    <col min="54" max="54" width="12.7109375" customWidth="1"/>
    <col min="55" max="60" width="6.7109375" customWidth="1"/>
    <col min="61" max="66" width="9.5703125" customWidth="1"/>
    <col min="67" max="67" width="10.140625" bestFit="1" customWidth="1"/>
    <col min="68" max="68" width="15" bestFit="1" customWidth="1"/>
    <col min="69" max="69" width="13.85546875" bestFit="1" customWidth="1"/>
    <col min="70" max="70" width="7.85546875" bestFit="1" customWidth="1"/>
    <col min="71" max="71" width="15" bestFit="1" customWidth="1"/>
    <col min="72" max="74" width="12.7109375" bestFit="1" customWidth="1"/>
    <col min="75" max="76" width="10.28515625" bestFit="1" customWidth="1"/>
    <col min="77" max="77" width="26" bestFit="1" customWidth="1"/>
    <col min="78" max="78" width="6.7109375" bestFit="1" customWidth="1"/>
    <col min="79" max="79" width="13.5703125" bestFit="1" customWidth="1"/>
    <col min="80" max="80" width="7.7109375" bestFit="1" customWidth="1"/>
    <col min="81" max="81" width="6.7109375" bestFit="1" customWidth="1"/>
    <col min="82" max="82" width="28.5703125" bestFit="1" customWidth="1"/>
    <col min="83" max="84" width="9.28515625" bestFit="1" customWidth="1"/>
    <col min="85" max="85" width="26" bestFit="1" customWidth="1"/>
    <col min="86" max="86" width="5.7109375" bestFit="1" customWidth="1"/>
    <col min="87" max="87" width="6.7109375" bestFit="1" customWidth="1"/>
    <col min="88" max="90" width="5.7109375" bestFit="1" customWidth="1"/>
    <col min="91" max="93" width="6.7109375" bestFit="1" customWidth="1"/>
    <col min="94" max="96" width="2.140625" bestFit="1" customWidth="1"/>
    <col min="97" max="97" width="12.7109375" bestFit="1" customWidth="1"/>
    <col min="98" max="98" width="11.85546875" bestFit="1" customWidth="1"/>
    <col min="99" max="99" width="12.7109375" bestFit="1" customWidth="1"/>
    <col min="100" max="102" width="2.140625" bestFit="1" customWidth="1"/>
    <col min="103" max="105" width="6.7109375" bestFit="1" customWidth="1"/>
    <col min="106" max="108" width="2.140625" bestFit="1" customWidth="1"/>
    <col min="109" max="111" width="6.7109375" bestFit="1" customWidth="1"/>
    <col min="112" max="114" width="2.140625" bestFit="1" customWidth="1"/>
    <col min="115" max="115" width="28.5703125" bestFit="1" customWidth="1"/>
    <col min="116" max="116" width="6.7109375" bestFit="1" customWidth="1"/>
    <col min="117" max="117" width="9.28515625" bestFit="1" customWidth="1"/>
    <col min="118" max="120" width="6.7109375" bestFit="1" customWidth="1"/>
    <col min="121" max="121" width="10.28515625" bestFit="1" customWidth="1"/>
    <col min="122" max="122" width="15" bestFit="1" customWidth="1"/>
    <col min="123" max="123" width="13.85546875" bestFit="1" customWidth="1"/>
    <col min="124" max="124" width="8.85546875" bestFit="1" customWidth="1"/>
    <col min="125" max="125" width="15" bestFit="1" customWidth="1"/>
    <col min="126" max="126" width="13.85546875" bestFit="1" customWidth="1"/>
    <col min="127" max="127" width="7.85546875" bestFit="1" customWidth="1"/>
    <col min="128" max="128" width="15" bestFit="1" customWidth="1"/>
    <col min="129" max="131" width="12.7109375" bestFit="1" customWidth="1"/>
    <col min="132" max="133" width="10.28515625" bestFit="1" customWidth="1"/>
    <col min="134" max="134" width="26" bestFit="1" customWidth="1"/>
    <col min="135" max="135" width="6.7109375" bestFit="1" customWidth="1"/>
    <col min="136" max="136" width="13.5703125" bestFit="1" customWidth="1"/>
    <col min="137" max="137" width="7.7109375" bestFit="1" customWidth="1"/>
    <col min="138" max="138" width="6.7109375" bestFit="1" customWidth="1"/>
    <col min="139" max="139" width="28.5703125" bestFit="1" customWidth="1"/>
    <col min="140" max="153" width="26.85546875" bestFit="1" customWidth="1"/>
    <col min="154" max="154" width="11.140625" bestFit="1" customWidth="1"/>
    <col min="155" max="155" width="33.42578125" bestFit="1" customWidth="1"/>
    <col min="156" max="156" width="24.5703125" bestFit="1" customWidth="1"/>
    <col min="157" max="157" width="20.140625" bestFit="1" customWidth="1"/>
    <col min="158" max="158" width="31.140625" bestFit="1" customWidth="1"/>
    <col min="159" max="159" width="22.5703125" bestFit="1" customWidth="1"/>
    <col min="160" max="160" width="18.140625" bestFit="1" customWidth="1"/>
    <col min="161" max="161" width="19.7109375" bestFit="1" customWidth="1"/>
    <col min="162" max="162" width="25.85546875" bestFit="1" customWidth="1"/>
    <col min="163" max="163" width="31.7109375" bestFit="1" customWidth="1"/>
    <col min="164" max="164" width="29.5703125" bestFit="1" customWidth="1"/>
    <col min="165" max="165" width="31.140625" bestFit="1" customWidth="1"/>
    <col min="166" max="166" width="33.42578125" bestFit="1" customWidth="1"/>
    <col min="167" max="167" width="27.28515625" bestFit="1" customWidth="1"/>
    <col min="168" max="168" width="29.5703125" bestFit="1" customWidth="1"/>
    <col min="169" max="169" width="25" bestFit="1" customWidth="1"/>
    <col min="170" max="170" width="31.7109375" bestFit="1" customWidth="1"/>
    <col min="171" max="171" width="25.85546875" bestFit="1" customWidth="1"/>
    <col min="172" max="172" width="21.42578125" bestFit="1" customWidth="1"/>
    <col min="173" max="234" width="30.7109375" bestFit="1" customWidth="1"/>
    <col min="235" max="235" width="14.85546875" bestFit="1" customWidth="1"/>
    <col min="236" max="236" width="33.42578125" bestFit="1" customWidth="1"/>
    <col min="237" max="237" width="24.5703125" bestFit="1" customWidth="1"/>
    <col min="238" max="238" width="20.140625" bestFit="1" customWidth="1"/>
    <col min="239" max="239" width="31.140625" bestFit="1" customWidth="1"/>
    <col min="240" max="240" width="22.5703125" bestFit="1" customWidth="1"/>
    <col min="241" max="241" width="18.140625" bestFit="1" customWidth="1"/>
    <col min="242" max="242" width="21.7109375" bestFit="1" customWidth="1"/>
    <col min="243" max="243" width="25.85546875" bestFit="1" customWidth="1"/>
    <col min="244" max="244" width="31.7109375" bestFit="1" customWidth="1"/>
    <col min="245" max="245" width="29.5703125" bestFit="1" customWidth="1"/>
    <col min="246" max="246" width="31.140625" bestFit="1" customWidth="1"/>
    <col min="247" max="247" width="33.42578125" bestFit="1" customWidth="1"/>
    <col min="248" max="248" width="27.28515625" bestFit="1" customWidth="1"/>
    <col min="249" max="249" width="29.5703125" bestFit="1" customWidth="1"/>
    <col min="250" max="250" width="25" bestFit="1" customWidth="1"/>
    <col min="251" max="251" width="31.7109375" bestFit="1" customWidth="1"/>
    <col min="252" max="252" width="25.85546875" bestFit="1" customWidth="1"/>
    <col min="253" max="253" width="21.42578125" bestFit="1" customWidth="1"/>
    <col min="254" max="254" width="12.85546875" bestFit="1" customWidth="1"/>
    <col min="255" max="255" width="15" bestFit="1" customWidth="1"/>
    <col min="256" max="256" width="20.140625" bestFit="1" customWidth="1"/>
    <col min="257" max="257" width="25.28515625" bestFit="1" customWidth="1"/>
    <col min="258" max="258" width="23.28515625" bestFit="1" customWidth="1"/>
    <col min="259" max="259" width="23.85546875" bestFit="1" customWidth="1"/>
    <col min="260" max="260" width="26" bestFit="1" customWidth="1"/>
    <col min="261" max="261" width="24.140625" bestFit="1" customWidth="1"/>
    <col min="262" max="262" width="23.140625" bestFit="1" customWidth="1"/>
    <col min="263" max="263" width="20.28515625" bestFit="1" customWidth="1"/>
    <col min="264" max="264" width="25.140625" bestFit="1" customWidth="1"/>
    <col min="265" max="265" width="20" bestFit="1" customWidth="1"/>
    <col min="266" max="266" width="19.42578125" bestFit="1" customWidth="1"/>
  </cols>
  <sheetData>
    <row r="1" spans="1:46">
      <c r="H1" s="21"/>
    </row>
    <row r="2" spans="1:46">
      <c r="G2" s="1" t="s">
        <v>349</v>
      </c>
      <c r="H2" s="1" t="s">
        <v>350</v>
      </c>
    </row>
    <row r="3" spans="1:46">
      <c r="G3" s="108" t="s">
        <v>10</v>
      </c>
      <c r="H3" s="108" t="s">
        <v>23</v>
      </c>
      <c r="I3" s="108" t="s">
        <v>24</v>
      </c>
      <c r="J3" s="108" t="s">
        <v>25</v>
      </c>
      <c r="K3" s="108" t="s">
        <v>373</v>
      </c>
      <c r="L3" s="108" t="s">
        <v>374</v>
      </c>
      <c r="M3" s="108" t="s">
        <v>375</v>
      </c>
      <c r="N3" s="108" t="s">
        <v>376</v>
      </c>
      <c r="O3" s="108" t="s">
        <v>377</v>
      </c>
      <c r="P3" s="108" t="s">
        <v>378</v>
      </c>
      <c r="Q3" s="108" t="s">
        <v>379</v>
      </c>
      <c r="R3" s="108" t="s">
        <v>380</v>
      </c>
      <c r="S3" s="108" t="s">
        <v>381</v>
      </c>
      <c r="T3" s="107" t="s">
        <v>6</v>
      </c>
      <c r="U3" s="108" t="s">
        <v>382</v>
      </c>
      <c r="V3" s="108" t="s">
        <v>383</v>
      </c>
      <c r="W3" s="108" t="s">
        <v>384</v>
      </c>
      <c r="X3" s="108" t="s">
        <v>385</v>
      </c>
      <c r="Y3" s="107" t="s">
        <v>386</v>
      </c>
      <c r="Z3" s="108" t="s">
        <v>387</v>
      </c>
      <c r="AA3" s="108" t="s">
        <v>388</v>
      </c>
      <c r="AB3" s="108" t="s">
        <v>389</v>
      </c>
      <c r="AC3" s="108" t="s">
        <v>390</v>
      </c>
      <c r="AD3" s="108" t="s">
        <v>391</v>
      </c>
      <c r="AE3" s="108" t="s">
        <v>392</v>
      </c>
      <c r="AF3" s="108" t="s">
        <v>393</v>
      </c>
      <c r="AG3" s="108" t="s">
        <v>394</v>
      </c>
      <c r="AH3" s="108" t="s">
        <v>395</v>
      </c>
      <c r="AI3" s="108" t="s">
        <v>396</v>
      </c>
      <c r="AJ3" s="108" t="s">
        <v>397</v>
      </c>
      <c r="AK3" s="108" t="s">
        <v>398</v>
      </c>
      <c r="AL3" s="108" t="s">
        <v>399</v>
      </c>
      <c r="AM3" s="108" t="s">
        <v>400</v>
      </c>
      <c r="AN3" s="107" t="s">
        <v>8</v>
      </c>
      <c r="AO3" s="108" t="s">
        <v>401</v>
      </c>
      <c r="AP3" s="108" t="s">
        <v>402</v>
      </c>
      <c r="AQ3" s="108" t="s">
        <v>403</v>
      </c>
      <c r="AR3" s="108" t="s">
        <v>404</v>
      </c>
      <c r="AS3" s="107" t="s">
        <v>405</v>
      </c>
      <c r="AT3" s="107" t="s">
        <v>406</v>
      </c>
    </row>
    <row r="4" spans="1:46">
      <c r="A4" s="1" t="s">
        <v>357</v>
      </c>
      <c r="B4" s="1" t="s">
        <v>191</v>
      </c>
      <c r="C4" s="1" t="s">
        <v>192</v>
      </c>
      <c r="D4" s="1" t="s">
        <v>0</v>
      </c>
      <c r="E4" s="1" t="s">
        <v>193</v>
      </c>
      <c r="F4" s="1" t="s">
        <v>22</v>
      </c>
      <c r="G4">
        <v>4</v>
      </c>
      <c r="H4">
        <v>4</v>
      </c>
      <c r="I4">
        <v>4</v>
      </c>
      <c r="J4">
        <v>4</v>
      </c>
      <c r="K4">
        <v>4</v>
      </c>
      <c r="L4">
        <v>4</v>
      </c>
      <c r="M4">
        <v>4</v>
      </c>
      <c r="N4">
        <v>4</v>
      </c>
      <c r="O4">
        <v>4</v>
      </c>
      <c r="P4">
        <v>4</v>
      </c>
      <c r="Q4">
        <v>4</v>
      </c>
      <c r="R4">
        <v>4</v>
      </c>
      <c r="S4">
        <v>4</v>
      </c>
      <c r="T4">
        <v>4</v>
      </c>
      <c r="U4">
        <v>4</v>
      </c>
      <c r="V4">
        <v>4</v>
      </c>
      <c r="W4">
        <v>4</v>
      </c>
      <c r="X4">
        <v>4</v>
      </c>
      <c r="Y4">
        <v>4</v>
      </c>
      <c r="Z4">
        <v>4</v>
      </c>
      <c r="AA4" s="108"/>
      <c r="AB4" s="108"/>
      <c r="AC4" s="108"/>
      <c r="AD4" s="108"/>
      <c r="AE4" s="108"/>
      <c r="AF4" s="108"/>
      <c r="AG4" s="108"/>
      <c r="AH4" s="108"/>
      <c r="AI4" s="108"/>
      <c r="AJ4" s="108"/>
      <c r="AK4" s="108"/>
      <c r="AL4" s="108"/>
      <c r="AM4" s="108"/>
      <c r="AN4" s="107"/>
      <c r="AO4" s="108"/>
      <c r="AP4" s="108"/>
      <c r="AQ4" s="108"/>
      <c r="AR4" s="108"/>
      <c r="AS4" s="107"/>
      <c r="AT4" s="107"/>
    </row>
    <row r="5" spans="1:46">
      <c r="A5" s="6" t="s">
        <v>552</v>
      </c>
      <c r="B5" s="6"/>
      <c r="C5" s="6"/>
      <c r="D5" s="6"/>
      <c r="E5" s="6"/>
      <c r="F5" s="6"/>
      <c r="G5" s="9">
        <v>130000</v>
      </c>
      <c r="H5" s="9">
        <v>4415280065</v>
      </c>
      <c r="I5" s="9">
        <v>949108666.01993823</v>
      </c>
      <c r="J5" s="10">
        <v>0.21496001432469453</v>
      </c>
      <c r="K5" s="9">
        <v>4415280065</v>
      </c>
      <c r="L5" s="9">
        <v>949108666.01993847</v>
      </c>
      <c r="M5" s="11">
        <v>0.21496001432469458</v>
      </c>
      <c r="N5" s="9">
        <v>3466171398.9800615</v>
      </c>
      <c r="O5" s="9">
        <v>0</v>
      </c>
      <c r="P5" s="9">
        <v>0</v>
      </c>
      <c r="Q5" s="9">
        <v>0</v>
      </c>
      <c r="R5" s="9">
        <v>168199.75417927455</v>
      </c>
      <c r="S5" s="9">
        <v>168199.75417927455</v>
      </c>
      <c r="T5" s="9">
        <v>1293.8442629174965</v>
      </c>
      <c r="U5" s="9">
        <v>0</v>
      </c>
      <c r="V5" s="9">
        <v>0</v>
      </c>
      <c r="W5" s="9">
        <v>0</v>
      </c>
      <c r="X5" s="9">
        <v>0</v>
      </c>
      <c r="Y5" s="9">
        <v>33963.692807692307</v>
      </c>
      <c r="Z5" s="9">
        <v>26662.856915231241</v>
      </c>
      <c r="AA5" s="9">
        <v>130000</v>
      </c>
      <c r="AB5" s="9">
        <v>4415280065</v>
      </c>
      <c r="AC5" s="9">
        <v>949108666.01993823</v>
      </c>
      <c r="AD5" s="10">
        <v>0.21496001432469453</v>
      </c>
      <c r="AE5" s="9">
        <v>4415280065</v>
      </c>
      <c r="AF5" s="9">
        <v>949108666.01993847</v>
      </c>
      <c r="AG5" s="11">
        <v>0.21496001432469458</v>
      </c>
      <c r="AH5" s="9">
        <v>3466171398.9800615</v>
      </c>
      <c r="AI5" s="9">
        <v>0</v>
      </c>
      <c r="AJ5" s="9">
        <v>0</v>
      </c>
      <c r="AK5" s="9">
        <v>0</v>
      </c>
      <c r="AL5" s="9">
        <v>168199.75417927455</v>
      </c>
      <c r="AM5" s="9">
        <v>168199.75417927455</v>
      </c>
      <c r="AN5" s="9">
        <v>1293.8442629174965</v>
      </c>
      <c r="AO5" s="9">
        <v>0</v>
      </c>
      <c r="AP5" s="9">
        <v>0</v>
      </c>
      <c r="AQ5" s="9">
        <v>0</v>
      </c>
      <c r="AR5" s="9">
        <v>0</v>
      </c>
      <c r="AS5" s="9">
        <v>33963.692807692307</v>
      </c>
      <c r="AT5" s="9">
        <v>26662.856915231241</v>
      </c>
    </row>
    <row r="6" spans="1:46">
      <c r="B6" s="6" t="s">
        <v>195</v>
      </c>
      <c r="C6" s="6"/>
      <c r="D6" s="6"/>
      <c r="E6" s="6"/>
      <c r="F6" s="6"/>
      <c r="G6" s="9">
        <v>130000</v>
      </c>
      <c r="H6" s="9">
        <v>4415280065</v>
      </c>
      <c r="I6" s="9">
        <v>949108666.01993823</v>
      </c>
      <c r="J6" s="10">
        <v>0.21496001432469453</v>
      </c>
      <c r="K6" s="9">
        <v>4415280065</v>
      </c>
      <c r="L6" s="9">
        <v>949108666.01993847</v>
      </c>
      <c r="M6" s="11">
        <v>0.21496001432469458</v>
      </c>
      <c r="N6" s="9">
        <v>3466171398.9800615</v>
      </c>
      <c r="O6" s="9">
        <v>0</v>
      </c>
      <c r="P6" s="9">
        <v>0</v>
      </c>
      <c r="Q6" s="9">
        <v>0</v>
      </c>
      <c r="R6" s="9">
        <v>168199.75417927455</v>
      </c>
      <c r="S6" s="9">
        <v>168199.75417927455</v>
      </c>
      <c r="T6" s="9">
        <v>1293.8442629174965</v>
      </c>
      <c r="U6" s="9">
        <v>0</v>
      </c>
      <c r="V6" s="9">
        <v>0</v>
      </c>
      <c r="W6" s="9">
        <v>0</v>
      </c>
      <c r="X6" s="9">
        <v>0</v>
      </c>
      <c r="Y6" s="9">
        <v>33963.692807692307</v>
      </c>
      <c r="Z6" s="9">
        <v>26662.856915231241</v>
      </c>
      <c r="AA6" s="9">
        <v>130000</v>
      </c>
      <c r="AB6" s="9">
        <v>4415280065</v>
      </c>
      <c r="AC6" s="9">
        <v>949108666.01993823</v>
      </c>
      <c r="AD6" s="10">
        <v>0.21496001432469453</v>
      </c>
      <c r="AE6" s="9">
        <v>4415280065</v>
      </c>
      <c r="AF6" s="9">
        <v>949108666.01993847</v>
      </c>
      <c r="AG6" s="11">
        <v>0.21496001432469458</v>
      </c>
      <c r="AH6" s="9">
        <v>3466171398.9800615</v>
      </c>
      <c r="AI6" s="9">
        <v>0</v>
      </c>
      <c r="AJ6" s="9">
        <v>0</v>
      </c>
      <c r="AK6" s="9">
        <v>0</v>
      </c>
      <c r="AL6" s="9">
        <v>168199.75417927455</v>
      </c>
      <c r="AM6" s="9">
        <v>168199.75417927455</v>
      </c>
      <c r="AN6" s="9">
        <v>1293.8442629174965</v>
      </c>
      <c r="AO6" s="9">
        <v>0</v>
      </c>
      <c r="AP6" s="9">
        <v>0</v>
      </c>
      <c r="AQ6" s="9">
        <v>0</v>
      </c>
      <c r="AR6" s="9">
        <v>0</v>
      </c>
      <c r="AS6" s="9">
        <v>33963.692807692307</v>
      </c>
      <c r="AT6" s="9">
        <v>26662.856915231241</v>
      </c>
    </row>
    <row r="7" spans="1:46">
      <c r="C7" s="12" t="s">
        <v>109</v>
      </c>
      <c r="D7" s="12"/>
      <c r="E7" s="12"/>
      <c r="F7" s="12"/>
      <c r="G7" s="13">
        <v>121000</v>
      </c>
      <c r="H7" s="13">
        <v>4227588750</v>
      </c>
      <c r="I7" s="13">
        <v>1037951839.3866464</v>
      </c>
      <c r="J7" s="14">
        <v>0.24551863976519628</v>
      </c>
      <c r="K7" s="13">
        <v>4227588750</v>
      </c>
      <c r="L7" s="13">
        <v>1037951839.3866463</v>
      </c>
      <c r="M7" s="15">
        <v>0.24551863976519625</v>
      </c>
      <c r="N7" s="13">
        <v>3189636910.6133537</v>
      </c>
      <c r="O7" s="13">
        <v>0</v>
      </c>
      <c r="P7" s="13">
        <v>0</v>
      </c>
      <c r="Q7" s="13">
        <v>0</v>
      </c>
      <c r="R7" s="13">
        <v>161049.66798319429</v>
      </c>
      <c r="S7" s="13">
        <v>161049.66798319429</v>
      </c>
      <c r="T7" s="13">
        <v>1330.9889915966471</v>
      </c>
      <c r="U7" s="13">
        <v>0</v>
      </c>
      <c r="V7" s="13">
        <v>0</v>
      </c>
      <c r="W7" s="13">
        <v>0</v>
      </c>
      <c r="X7" s="13">
        <v>0</v>
      </c>
      <c r="Y7" s="13">
        <v>34938.75</v>
      </c>
      <c r="Z7" s="13">
        <v>26360.635624903749</v>
      </c>
      <c r="AA7" s="13">
        <v>121000</v>
      </c>
      <c r="AB7" s="13">
        <v>4227588750</v>
      </c>
      <c r="AC7" s="13">
        <v>1037951839.3866464</v>
      </c>
      <c r="AD7" s="14">
        <v>0.24551863976519628</v>
      </c>
      <c r="AE7" s="13">
        <v>4227588750</v>
      </c>
      <c r="AF7" s="13">
        <v>1037951839.3866463</v>
      </c>
      <c r="AG7" s="15">
        <v>0.24551863976519625</v>
      </c>
      <c r="AH7" s="13">
        <v>3189636910.6133537</v>
      </c>
      <c r="AI7" s="13">
        <v>0</v>
      </c>
      <c r="AJ7" s="13">
        <v>0</v>
      </c>
      <c r="AK7" s="13">
        <v>0</v>
      </c>
      <c r="AL7" s="13">
        <v>161049.66798319429</v>
      </c>
      <c r="AM7" s="13">
        <v>161049.66798319429</v>
      </c>
      <c r="AN7" s="13">
        <v>1330.9889915966471</v>
      </c>
      <c r="AO7" s="13">
        <v>0</v>
      </c>
      <c r="AP7" s="13">
        <v>0</v>
      </c>
      <c r="AQ7" s="13">
        <v>0</v>
      </c>
      <c r="AR7" s="13">
        <v>0</v>
      </c>
      <c r="AS7" s="13">
        <v>34938.75</v>
      </c>
      <c r="AT7" s="13">
        <v>26360.635624903749</v>
      </c>
    </row>
    <row r="8" spans="1:46">
      <c r="D8" t="s">
        <v>1</v>
      </c>
      <c r="G8" s="3">
        <v>121000</v>
      </c>
      <c r="H8" s="3">
        <v>4227588750</v>
      </c>
      <c r="I8" s="3">
        <v>1037951839.3866464</v>
      </c>
      <c r="J8" s="7">
        <v>0.24551863976519628</v>
      </c>
      <c r="K8" s="3">
        <v>4227588750</v>
      </c>
      <c r="L8" s="3">
        <v>1037951839.3866463</v>
      </c>
      <c r="M8" s="8">
        <v>0.24551863976519625</v>
      </c>
      <c r="N8" s="3">
        <v>3189636910.6133537</v>
      </c>
      <c r="O8" s="3">
        <v>0</v>
      </c>
      <c r="P8" s="3">
        <v>0</v>
      </c>
      <c r="Q8" s="3">
        <v>0</v>
      </c>
      <c r="R8" s="3">
        <v>161049.66798319429</v>
      </c>
      <c r="S8" s="3">
        <v>161049.66798319429</v>
      </c>
      <c r="T8" s="3">
        <v>1330.9889915966471</v>
      </c>
      <c r="U8" s="3">
        <v>0</v>
      </c>
      <c r="V8" s="3">
        <v>0</v>
      </c>
      <c r="W8" s="3">
        <v>0</v>
      </c>
      <c r="X8" s="3">
        <v>0</v>
      </c>
      <c r="Y8" s="3">
        <v>34938.75</v>
      </c>
      <c r="Z8" s="3">
        <v>26360.635624903749</v>
      </c>
      <c r="AA8" s="3">
        <v>121000</v>
      </c>
      <c r="AB8" s="3">
        <v>4227588750</v>
      </c>
      <c r="AC8" s="3">
        <v>1037951839.3866464</v>
      </c>
      <c r="AD8" s="7">
        <v>0.24551863976519628</v>
      </c>
      <c r="AE8" s="3">
        <v>4227588750</v>
      </c>
      <c r="AF8" s="3">
        <v>1037951839.3866463</v>
      </c>
      <c r="AG8" s="8">
        <v>0.24551863976519625</v>
      </c>
      <c r="AH8" s="3">
        <v>3189636910.6133537</v>
      </c>
      <c r="AI8" s="3">
        <v>0</v>
      </c>
      <c r="AJ8" s="3">
        <v>0</v>
      </c>
      <c r="AK8" s="3">
        <v>0</v>
      </c>
      <c r="AL8" s="3">
        <v>161049.66798319429</v>
      </c>
      <c r="AM8" s="3">
        <v>161049.66798319429</v>
      </c>
      <c r="AN8" s="3">
        <v>1330.9889915966471</v>
      </c>
      <c r="AO8" s="3">
        <v>0</v>
      </c>
      <c r="AP8" s="3">
        <v>0</v>
      </c>
      <c r="AQ8" s="3">
        <v>0</v>
      </c>
      <c r="AR8" s="3">
        <v>0</v>
      </c>
      <c r="AS8" s="3">
        <v>34938.75</v>
      </c>
      <c r="AT8" s="3">
        <v>26360.635624903749</v>
      </c>
    </row>
    <row r="9" spans="1:46">
      <c r="E9" s="6" t="s">
        <v>13</v>
      </c>
      <c r="F9" s="6"/>
      <c r="G9" s="9">
        <v>121000</v>
      </c>
      <c r="H9" s="9">
        <v>4227588750</v>
      </c>
      <c r="I9" s="9">
        <v>1037951839.3866464</v>
      </c>
      <c r="J9" s="10">
        <v>0.24551863976519628</v>
      </c>
      <c r="K9" s="9">
        <v>4227588750</v>
      </c>
      <c r="L9" s="9">
        <v>1037951839.3866463</v>
      </c>
      <c r="M9" s="11">
        <v>0.24551863976519625</v>
      </c>
      <c r="N9" s="9">
        <v>3189636910.6133537</v>
      </c>
      <c r="O9" s="9">
        <v>0</v>
      </c>
      <c r="P9" s="9">
        <v>0</v>
      </c>
      <c r="Q9" s="9">
        <v>0</v>
      </c>
      <c r="R9" s="9">
        <v>161049.66798319429</v>
      </c>
      <c r="S9" s="9">
        <v>161049.66798319429</v>
      </c>
      <c r="T9" s="9">
        <v>1330.9889915966471</v>
      </c>
      <c r="U9" s="9">
        <v>0</v>
      </c>
      <c r="V9" s="9">
        <v>0</v>
      </c>
      <c r="W9" s="9">
        <v>0</v>
      </c>
      <c r="X9" s="9">
        <v>0</v>
      </c>
      <c r="Y9" s="9">
        <v>34938.75</v>
      </c>
      <c r="Z9" s="9">
        <v>26360.635624903749</v>
      </c>
      <c r="AA9" s="9">
        <v>121000</v>
      </c>
      <c r="AB9" s="9">
        <v>4227588750</v>
      </c>
      <c r="AC9" s="9">
        <v>1037951839.3866464</v>
      </c>
      <c r="AD9" s="10">
        <v>0.24551863976519628</v>
      </c>
      <c r="AE9" s="9">
        <v>4227588750</v>
      </c>
      <c r="AF9" s="9">
        <v>1037951839.3866463</v>
      </c>
      <c r="AG9" s="11">
        <v>0.24551863976519625</v>
      </c>
      <c r="AH9" s="9">
        <v>3189636910.6133537</v>
      </c>
      <c r="AI9" s="9">
        <v>0</v>
      </c>
      <c r="AJ9" s="9">
        <v>0</v>
      </c>
      <c r="AK9" s="9">
        <v>0</v>
      </c>
      <c r="AL9" s="9">
        <v>161049.66798319429</v>
      </c>
      <c r="AM9" s="9">
        <v>161049.66798319429</v>
      </c>
      <c r="AN9" s="9">
        <v>1330.9889915966471</v>
      </c>
      <c r="AO9" s="9">
        <v>0</v>
      </c>
      <c r="AP9" s="9">
        <v>0</v>
      </c>
      <c r="AQ9" s="9">
        <v>0</v>
      </c>
      <c r="AR9" s="9">
        <v>0</v>
      </c>
      <c r="AS9" s="9">
        <v>34938.75</v>
      </c>
      <c r="AT9" s="9">
        <v>26360.635624903749</v>
      </c>
    </row>
    <row r="10" spans="1:46">
      <c r="C10" s="12" t="s">
        <v>110</v>
      </c>
      <c r="D10" s="12"/>
      <c r="E10" s="12"/>
      <c r="F10" s="12"/>
      <c r="G10" s="13">
        <v>5500</v>
      </c>
      <c r="H10" s="13">
        <v>187687500</v>
      </c>
      <c r="I10" s="13">
        <v>22752105.656596005</v>
      </c>
      <c r="J10" s="14">
        <v>0.12122334016168368</v>
      </c>
      <c r="K10" s="13">
        <v>187687500</v>
      </c>
      <c r="L10" s="13">
        <v>22752105.656596005</v>
      </c>
      <c r="M10" s="15">
        <v>0.12122334016168368</v>
      </c>
      <c r="N10" s="13">
        <v>164935394.343404</v>
      </c>
      <c r="O10" s="13">
        <v>0</v>
      </c>
      <c r="P10" s="13">
        <v>0</v>
      </c>
      <c r="Q10" s="13">
        <v>0</v>
      </c>
      <c r="R10" s="13">
        <v>7149.9408639489311</v>
      </c>
      <c r="S10" s="13">
        <v>7149.9408639489311</v>
      </c>
      <c r="T10" s="13">
        <v>1299.9892479907146</v>
      </c>
      <c r="U10" s="13">
        <v>0</v>
      </c>
      <c r="V10" s="13">
        <v>0</v>
      </c>
      <c r="W10" s="13">
        <v>0</v>
      </c>
      <c r="X10" s="13">
        <v>0</v>
      </c>
      <c r="Y10" s="13">
        <v>34125</v>
      </c>
      <c r="Z10" s="13">
        <v>29988.253516982546</v>
      </c>
      <c r="AA10" s="13">
        <v>5500</v>
      </c>
      <c r="AB10" s="13">
        <v>187687500</v>
      </c>
      <c r="AC10" s="13">
        <v>22752105.656596005</v>
      </c>
      <c r="AD10" s="14">
        <v>0.12122334016168368</v>
      </c>
      <c r="AE10" s="13">
        <v>187687500</v>
      </c>
      <c r="AF10" s="13">
        <v>22752105.656596005</v>
      </c>
      <c r="AG10" s="15">
        <v>0.12122334016168368</v>
      </c>
      <c r="AH10" s="13">
        <v>164935394.343404</v>
      </c>
      <c r="AI10" s="13">
        <v>0</v>
      </c>
      <c r="AJ10" s="13">
        <v>0</v>
      </c>
      <c r="AK10" s="13">
        <v>0</v>
      </c>
      <c r="AL10" s="13">
        <v>7149.9408639489311</v>
      </c>
      <c r="AM10" s="13">
        <v>7149.9408639489311</v>
      </c>
      <c r="AN10" s="13">
        <v>1299.9892479907146</v>
      </c>
      <c r="AO10" s="13">
        <v>0</v>
      </c>
      <c r="AP10" s="13">
        <v>0</v>
      </c>
      <c r="AQ10" s="13">
        <v>0</v>
      </c>
      <c r="AR10" s="13">
        <v>0</v>
      </c>
      <c r="AS10" s="13">
        <v>34125</v>
      </c>
      <c r="AT10" s="13">
        <v>29988.253516982546</v>
      </c>
    </row>
    <row r="11" spans="1:46">
      <c r="D11" t="s">
        <v>368</v>
      </c>
      <c r="G11" s="3">
        <v>5500</v>
      </c>
      <c r="H11" s="3">
        <v>187687500</v>
      </c>
      <c r="I11" s="3">
        <v>22752105.656596005</v>
      </c>
      <c r="J11" s="7">
        <v>0.12122334016168368</v>
      </c>
      <c r="K11" s="3">
        <v>187687500</v>
      </c>
      <c r="L11" s="3">
        <v>22752105.656596005</v>
      </c>
      <c r="M11" s="8">
        <v>0.12122334016168368</v>
      </c>
      <c r="N11" s="3">
        <v>164935394.343404</v>
      </c>
      <c r="O11" s="3">
        <v>0</v>
      </c>
      <c r="P11" s="3">
        <v>0</v>
      </c>
      <c r="Q11" s="3">
        <v>0</v>
      </c>
      <c r="R11" s="3">
        <v>7149.9408639489311</v>
      </c>
      <c r="S11" s="3">
        <v>7149.9408639489311</v>
      </c>
      <c r="T11" s="3">
        <v>1299.9892479907146</v>
      </c>
      <c r="U11" s="3">
        <v>0</v>
      </c>
      <c r="V11" s="3">
        <v>0</v>
      </c>
      <c r="W11" s="3">
        <v>0</v>
      </c>
      <c r="X11" s="3">
        <v>0</v>
      </c>
      <c r="Y11" s="3">
        <v>34125</v>
      </c>
      <c r="Z11" s="3">
        <v>29988.253516982546</v>
      </c>
      <c r="AA11" s="3">
        <v>5500</v>
      </c>
      <c r="AB11" s="3">
        <v>187687500</v>
      </c>
      <c r="AC11" s="3">
        <v>22752105.656596005</v>
      </c>
      <c r="AD11" s="7">
        <v>0.12122334016168368</v>
      </c>
      <c r="AE11" s="3">
        <v>187687500</v>
      </c>
      <c r="AF11" s="3">
        <v>22752105.656596005</v>
      </c>
      <c r="AG11" s="8">
        <v>0.12122334016168368</v>
      </c>
      <c r="AH11" s="3">
        <v>164935394.343404</v>
      </c>
      <c r="AI11" s="3">
        <v>0</v>
      </c>
      <c r="AJ11" s="3">
        <v>0</v>
      </c>
      <c r="AK11" s="3">
        <v>0</v>
      </c>
      <c r="AL11" s="3">
        <v>7149.9408639489311</v>
      </c>
      <c r="AM11" s="3">
        <v>7149.9408639489311</v>
      </c>
      <c r="AN11" s="3">
        <v>1299.9892479907146</v>
      </c>
      <c r="AO11" s="3">
        <v>0</v>
      </c>
      <c r="AP11" s="3">
        <v>0</v>
      </c>
      <c r="AQ11" s="3">
        <v>0</v>
      </c>
      <c r="AR11" s="3">
        <v>0</v>
      </c>
      <c r="AS11" s="3">
        <v>34125</v>
      </c>
      <c r="AT11" s="3">
        <v>29988.253516982546</v>
      </c>
    </row>
    <row r="12" spans="1:46">
      <c r="E12" s="6" t="s">
        <v>548</v>
      </c>
      <c r="F12" s="6"/>
      <c r="G12" s="9">
        <v>5500</v>
      </c>
      <c r="H12" s="9">
        <v>187687500</v>
      </c>
      <c r="I12" s="9">
        <v>22752105.656596005</v>
      </c>
      <c r="J12" s="10">
        <v>0.12122334016168368</v>
      </c>
      <c r="K12" s="9">
        <v>187687500</v>
      </c>
      <c r="L12" s="9">
        <v>22752105.656596005</v>
      </c>
      <c r="M12" s="11">
        <v>0.12122334016168368</v>
      </c>
      <c r="N12" s="9">
        <v>164935394.343404</v>
      </c>
      <c r="O12" s="9">
        <v>0</v>
      </c>
      <c r="P12" s="9">
        <v>0</v>
      </c>
      <c r="Q12" s="9">
        <v>0</v>
      </c>
      <c r="R12" s="9">
        <v>7149.9408639489311</v>
      </c>
      <c r="S12" s="9">
        <v>7149.9408639489311</v>
      </c>
      <c r="T12" s="9">
        <v>1299.9892479907146</v>
      </c>
      <c r="U12" s="9">
        <v>0</v>
      </c>
      <c r="V12" s="9">
        <v>0</v>
      </c>
      <c r="W12" s="9">
        <v>0</v>
      </c>
      <c r="X12" s="9">
        <v>0</v>
      </c>
      <c r="Y12" s="9">
        <v>34125</v>
      </c>
      <c r="Z12" s="9">
        <v>29988.253516982546</v>
      </c>
      <c r="AA12" s="9">
        <v>5500</v>
      </c>
      <c r="AB12" s="9">
        <v>187687500</v>
      </c>
      <c r="AC12" s="9">
        <v>22752105.656596005</v>
      </c>
      <c r="AD12" s="10">
        <v>0.12122334016168368</v>
      </c>
      <c r="AE12" s="9">
        <v>187687500</v>
      </c>
      <c r="AF12" s="9">
        <v>22752105.656596005</v>
      </c>
      <c r="AG12" s="11">
        <v>0.12122334016168368</v>
      </c>
      <c r="AH12" s="9">
        <v>164935394.343404</v>
      </c>
      <c r="AI12" s="9">
        <v>0</v>
      </c>
      <c r="AJ12" s="9">
        <v>0</v>
      </c>
      <c r="AK12" s="9">
        <v>0</v>
      </c>
      <c r="AL12" s="9">
        <v>7149.9408639489311</v>
      </c>
      <c r="AM12" s="9">
        <v>7149.9408639489311</v>
      </c>
      <c r="AN12" s="9">
        <v>1299.9892479907146</v>
      </c>
      <c r="AO12" s="9">
        <v>0</v>
      </c>
      <c r="AP12" s="9">
        <v>0</v>
      </c>
      <c r="AQ12" s="9">
        <v>0</v>
      </c>
      <c r="AR12" s="9">
        <v>0</v>
      </c>
      <c r="AS12" s="9">
        <v>34125</v>
      </c>
      <c r="AT12" s="9">
        <v>29988.253516982546</v>
      </c>
    </row>
    <row r="13" spans="1:46">
      <c r="C13" s="12" t="s">
        <v>112</v>
      </c>
      <c r="D13" s="12"/>
      <c r="E13" s="12"/>
      <c r="F13" s="12"/>
      <c r="G13" s="13">
        <v>3500</v>
      </c>
      <c r="H13" s="13">
        <v>3815.0000000000005</v>
      </c>
      <c r="I13" s="13">
        <v>-111595279.02330409</v>
      </c>
      <c r="J13" s="14">
        <v>-29251.711408467647</v>
      </c>
      <c r="K13" s="13">
        <v>3815.0000000000005</v>
      </c>
      <c r="L13" s="13">
        <v>-111595279.02330409</v>
      </c>
      <c r="M13" s="15">
        <v>-29251.711408467647</v>
      </c>
      <c r="N13" s="13">
        <v>111599094.02330409</v>
      </c>
      <c r="O13" s="13">
        <v>0</v>
      </c>
      <c r="P13" s="13">
        <v>0</v>
      </c>
      <c r="Q13" s="13">
        <v>0</v>
      </c>
      <c r="R13" s="13">
        <v>0.14533213131383377</v>
      </c>
      <c r="S13" s="13">
        <v>0.14533213131383377</v>
      </c>
      <c r="T13" s="13">
        <v>4.152346608966679E-2</v>
      </c>
      <c r="U13" s="13">
        <v>0</v>
      </c>
      <c r="V13" s="13">
        <v>0</v>
      </c>
      <c r="W13" s="13">
        <v>0</v>
      </c>
      <c r="X13" s="13">
        <v>0</v>
      </c>
      <c r="Y13" s="13">
        <v>1.0900000000000001</v>
      </c>
      <c r="Z13" s="13">
        <v>31885.455435229738</v>
      </c>
      <c r="AA13" s="13">
        <v>3500</v>
      </c>
      <c r="AB13" s="13">
        <v>3815.0000000000005</v>
      </c>
      <c r="AC13" s="13">
        <v>-111595279.02330409</v>
      </c>
      <c r="AD13" s="14">
        <v>-29251.711408467647</v>
      </c>
      <c r="AE13" s="13">
        <v>3815.0000000000005</v>
      </c>
      <c r="AF13" s="13">
        <v>-111595279.02330409</v>
      </c>
      <c r="AG13" s="15">
        <v>-29251.711408467647</v>
      </c>
      <c r="AH13" s="13">
        <v>111599094.02330409</v>
      </c>
      <c r="AI13" s="13">
        <v>0</v>
      </c>
      <c r="AJ13" s="13">
        <v>0</v>
      </c>
      <c r="AK13" s="13">
        <v>0</v>
      </c>
      <c r="AL13" s="13">
        <v>0.14533213131383377</v>
      </c>
      <c r="AM13" s="13">
        <v>0.14533213131383377</v>
      </c>
      <c r="AN13" s="13">
        <v>4.152346608966679E-2</v>
      </c>
      <c r="AO13" s="13">
        <v>0</v>
      </c>
      <c r="AP13" s="13">
        <v>0</v>
      </c>
      <c r="AQ13" s="13">
        <v>0</v>
      </c>
      <c r="AR13" s="13">
        <v>0</v>
      </c>
      <c r="AS13" s="13">
        <v>1.0900000000000001</v>
      </c>
      <c r="AT13" s="13">
        <v>31885.455435229738</v>
      </c>
    </row>
    <row r="14" spans="1:46">
      <c r="D14" t="s">
        <v>371</v>
      </c>
      <c r="G14" s="3">
        <v>3500</v>
      </c>
      <c r="H14" s="3">
        <v>3815.0000000000005</v>
      </c>
      <c r="I14" s="3">
        <v>-111595279.02330409</v>
      </c>
      <c r="J14" s="7">
        <v>-29251.711408467647</v>
      </c>
      <c r="K14" s="3">
        <v>3815.0000000000005</v>
      </c>
      <c r="L14" s="3">
        <v>-111595279.02330409</v>
      </c>
      <c r="M14" s="8">
        <v>-29251.711408467647</v>
      </c>
      <c r="N14" s="3">
        <v>111599094.02330409</v>
      </c>
      <c r="O14" s="3">
        <v>0</v>
      </c>
      <c r="P14" s="3">
        <v>0</v>
      </c>
      <c r="Q14" s="3">
        <v>0</v>
      </c>
      <c r="R14" s="3">
        <v>0.14533213131383377</v>
      </c>
      <c r="S14" s="3">
        <v>0.14533213131383377</v>
      </c>
      <c r="T14" s="3">
        <v>4.152346608966679E-2</v>
      </c>
      <c r="U14" s="3">
        <v>0</v>
      </c>
      <c r="V14" s="3">
        <v>0</v>
      </c>
      <c r="W14" s="3">
        <v>0</v>
      </c>
      <c r="X14" s="3">
        <v>0</v>
      </c>
      <c r="Y14" s="3">
        <v>1.0900000000000001</v>
      </c>
      <c r="Z14" s="3">
        <v>31885.455435229738</v>
      </c>
      <c r="AA14" s="3">
        <v>3500</v>
      </c>
      <c r="AB14" s="3">
        <v>3815.0000000000005</v>
      </c>
      <c r="AC14" s="3">
        <v>-111595279.02330409</v>
      </c>
      <c r="AD14" s="7">
        <v>-29251.711408467647</v>
      </c>
      <c r="AE14" s="3">
        <v>3815.0000000000005</v>
      </c>
      <c r="AF14" s="3">
        <v>-111595279.02330409</v>
      </c>
      <c r="AG14" s="8">
        <v>-29251.711408467647</v>
      </c>
      <c r="AH14" s="3">
        <v>111599094.02330409</v>
      </c>
      <c r="AI14" s="3">
        <v>0</v>
      </c>
      <c r="AJ14" s="3">
        <v>0</v>
      </c>
      <c r="AK14" s="3">
        <v>0</v>
      </c>
      <c r="AL14" s="3">
        <v>0.14533213131383377</v>
      </c>
      <c r="AM14" s="3">
        <v>0.14533213131383377</v>
      </c>
      <c r="AN14" s="3">
        <v>4.152346608966679E-2</v>
      </c>
      <c r="AO14" s="3">
        <v>0</v>
      </c>
      <c r="AP14" s="3">
        <v>0</v>
      </c>
      <c r="AQ14" s="3">
        <v>0</v>
      </c>
      <c r="AR14" s="3">
        <v>0</v>
      </c>
      <c r="AS14" s="3">
        <v>1.0900000000000001</v>
      </c>
      <c r="AT14" s="3">
        <v>31885.455435229738</v>
      </c>
    </row>
    <row r="15" spans="1:46">
      <c r="E15" s="6" t="s">
        <v>213</v>
      </c>
      <c r="F15" s="6"/>
      <c r="G15" s="9">
        <v>3000</v>
      </c>
      <c r="H15" s="9">
        <v>3270.0000000000005</v>
      </c>
      <c r="I15" s="9">
        <v>-96798788.25688073</v>
      </c>
      <c r="J15" s="10">
        <v>-29602.075919535386</v>
      </c>
      <c r="K15" s="9">
        <v>3270.0000000000005</v>
      </c>
      <c r="L15" s="9">
        <v>-96798788.25688073</v>
      </c>
      <c r="M15" s="11">
        <v>-29602.075919535386</v>
      </c>
      <c r="N15" s="9">
        <v>96802058.25688073</v>
      </c>
      <c r="O15" s="9">
        <v>0</v>
      </c>
      <c r="P15" s="9">
        <v>0</v>
      </c>
      <c r="Q15" s="9">
        <v>0</v>
      </c>
      <c r="R15" s="9">
        <v>0.12457039826900038</v>
      </c>
      <c r="S15" s="9">
        <v>0.12457039826900038</v>
      </c>
      <c r="T15" s="9">
        <v>4.152346608966679E-2</v>
      </c>
      <c r="U15" s="9">
        <v>0</v>
      </c>
      <c r="V15" s="9">
        <v>0</v>
      </c>
      <c r="W15" s="9">
        <v>0</v>
      </c>
      <c r="X15" s="9">
        <v>0</v>
      </c>
      <c r="Y15" s="9">
        <v>1.0900000000000001</v>
      </c>
      <c r="Z15" s="9">
        <v>32267.352752293576</v>
      </c>
      <c r="AA15" s="9">
        <v>3000</v>
      </c>
      <c r="AB15" s="9">
        <v>3270.0000000000005</v>
      </c>
      <c r="AC15" s="9">
        <v>-96798788.25688073</v>
      </c>
      <c r="AD15" s="10">
        <v>-29602.075919535386</v>
      </c>
      <c r="AE15" s="9">
        <v>3270.0000000000005</v>
      </c>
      <c r="AF15" s="9">
        <v>-96798788.25688073</v>
      </c>
      <c r="AG15" s="11">
        <v>-29602.075919535386</v>
      </c>
      <c r="AH15" s="9">
        <v>96802058.25688073</v>
      </c>
      <c r="AI15" s="9">
        <v>0</v>
      </c>
      <c r="AJ15" s="9">
        <v>0</v>
      </c>
      <c r="AK15" s="9">
        <v>0</v>
      </c>
      <c r="AL15" s="9">
        <v>0.12457039826900038</v>
      </c>
      <c r="AM15" s="9">
        <v>0.12457039826900038</v>
      </c>
      <c r="AN15" s="9">
        <v>4.152346608966679E-2</v>
      </c>
      <c r="AO15" s="9">
        <v>0</v>
      </c>
      <c r="AP15" s="9">
        <v>0</v>
      </c>
      <c r="AQ15" s="9">
        <v>0</v>
      </c>
      <c r="AR15" s="9">
        <v>0</v>
      </c>
      <c r="AS15" s="9">
        <v>1.0900000000000001</v>
      </c>
      <c r="AT15" s="9">
        <v>32267.352752293576</v>
      </c>
    </row>
    <row r="16" spans="1:46">
      <c r="E16" s="6" t="s">
        <v>550</v>
      </c>
      <c r="F16" s="6"/>
      <c r="G16" s="9">
        <v>500</v>
      </c>
      <c r="H16" s="9">
        <v>545</v>
      </c>
      <c r="I16" s="9">
        <v>-14796490.766423354</v>
      </c>
      <c r="J16" s="10">
        <v>-27149.524342061199</v>
      </c>
      <c r="K16" s="9">
        <v>545</v>
      </c>
      <c r="L16" s="9">
        <v>-14796490.766423354</v>
      </c>
      <c r="M16" s="11">
        <v>-27149.524342061199</v>
      </c>
      <c r="N16" s="9">
        <v>14797035.766423354</v>
      </c>
      <c r="O16" s="9">
        <v>0</v>
      </c>
      <c r="P16" s="9">
        <v>0</v>
      </c>
      <c r="Q16" s="9">
        <v>0</v>
      </c>
      <c r="R16" s="9">
        <v>2.0761733044833391E-2</v>
      </c>
      <c r="S16" s="9">
        <v>2.0761733044833391E-2</v>
      </c>
      <c r="T16" s="9">
        <v>4.1523466089666783E-2</v>
      </c>
      <c r="U16" s="9">
        <v>0</v>
      </c>
      <c r="V16" s="9">
        <v>0</v>
      </c>
      <c r="W16" s="9">
        <v>0</v>
      </c>
      <c r="X16" s="9">
        <v>0</v>
      </c>
      <c r="Y16" s="9">
        <v>1.0900000000000001</v>
      </c>
      <c r="Z16" s="9">
        <v>29594.071532846709</v>
      </c>
      <c r="AA16" s="9">
        <v>500</v>
      </c>
      <c r="AB16" s="9">
        <v>545</v>
      </c>
      <c r="AC16" s="9">
        <v>-14796490.766423354</v>
      </c>
      <c r="AD16" s="10">
        <v>-27149.524342061199</v>
      </c>
      <c r="AE16" s="9">
        <v>545</v>
      </c>
      <c r="AF16" s="9">
        <v>-14796490.766423354</v>
      </c>
      <c r="AG16" s="11">
        <v>-27149.524342061199</v>
      </c>
      <c r="AH16" s="9">
        <v>14797035.766423354</v>
      </c>
      <c r="AI16" s="9">
        <v>0</v>
      </c>
      <c r="AJ16" s="9">
        <v>0</v>
      </c>
      <c r="AK16" s="9">
        <v>0</v>
      </c>
      <c r="AL16" s="9">
        <v>2.0761733044833391E-2</v>
      </c>
      <c r="AM16" s="9">
        <v>2.0761733044833391E-2</v>
      </c>
      <c r="AN16" s="9">
        <v>4.1523466089666783E-2</v>
      </c>
      <c r="AO16" s="9">
        <v>0</v>
      </c>
      <c r="AP16" s="9">
        <v>0</v>
      </c>
      <c r="AQ16" s="9">
        <v>0</v>
      </c>
      <c r="AR16" s="9">
        <v>0</v>
      </c>
      <c r="AS16" s="9">
        <v>1.0900000000000001</v>
      </c>
      <c r="AT16" s="9">
        <v>29594.071532846709</v>
      </c>
    </row>
    <row r="17" spans="1:46">
      <c r="A17" s="6" t="s">
        <v>358</v>
      </c>
      <c r="B17" s="6"/>
      <c r="C17" s="6"/>
      <c r="D17" s="6"/>
      <c r="E17" s="6"/>
      <c r="F17" s="6"/>
      <c r="G17" s="9">
        <v>6341269.7675908124</v>
      </c>
      <c r="H17" s="9">
        <v>167880420386.88562</v>
      </c>
      <c r="I17" s="9">
        <v>11179949687.920591</v>
      </c>
      <c r="J17" s="10">
        <v>6.6594720588357192E-2</v>
      </c>
      <c r="K17" s="9">
        <v>172022443162.03906</v>
      </c>
      <c r="L17" s="9">
        <v>15321972463.074036</v>
      </c>
      <c r="M17" s="11">
        <v>8.9069613135544637E-2</v>
      </c>
      <c r="N17" s="9">
        <v>156700470698.96503</v>
      </c>
      <c r="O17" s="9">
        <v>0</v>
      </c>
      <c r="P17" s="9">
        <v>1915352209.5284803</v>
      </c>
      <c r="Q17" s="9">
        <v>910635515.625</v>
      </c>
      <c r="R17" s="9">
        <v>6553181.7296335418</v>
      </c>
      <c r="S17" s="9">
        <v>6395391.790607539</v>
      </c>
      <c r="T17" s="9">
        <v>1008.5348873333437</v>
      </c>
      <c r="U17" s="9">
        <v>34690.78527689926</v>
      </c>
      <c r="V17" s="9">
        <v>1316035050</v>
      </c>
      <c r="W17" s="9">
        <v>72964.899830307608</v>
      </c>
      <c r="X17" s="9">
        <v>0</v>
      </c>
      <c r="Y17" s="9">
        <v>27127.444418343075</v>
      </c>
      <c r="Z17" s="9">
        <v>24711.213438645267</v>
      </c>
      <c r="AA17" s="9">
        <v>6341269.7675908124</v>
      </c>
      <c r="AB17" s="9">
        <v>167880420386.88562</v>
      </c>
      <c r="AC17" s="9">
        <v>11179949687.920591</v>
      </c>
      <c r="AD17" s="10">
        <v>6.6594720588357192E-2</v>
      </c>
      <c r="AE17" s="9">
        <v>172022443162.03906</v>
      </c>
      <c r="AF17" s="9">
        <v>15321972463.074036</v>
      </c>
      <c r="AG17" s="11">
        <v>8.9069613135544637E-2</v>
      </c>
      <c r="AH17" s="9">
        <v>156700470698.96503</v>
      </c>
      <c r="AI17" s="9">
        <v>0</v>
      </c>
      <c r="AJ17" s="9">
        <v>1915352209.5284803</v>
      </c>
      <c r="AK17" s="9">
        <v>910635515.625</v>
      </c>
      <c r="AL17" s="9">
        <v>6553181.7296335418</v>
      </c>
      <c r="AM17" s="9">
        <v>6395391.790607539</v>
      </c>
      <c r="AN17" s="9">
        <v>1008.5348873333437</v>
      </c>
      <c r="AO17" s="9">
        <v>34690.78527689926</v>
      </c>
      <c r="AP17" s="9">
        <v>1316035050</v>
      </c>
      <c r="AQ17" s="9">
        <v>72964.899830307608</v>
      </c>
      <c r="AR17" s="9">
        <v>0</v>
      </c>
      <c r="AS17" s="9">
        <v>27127.444418343075</v>
      </c>
      <c r="AT17" s="9">
        <v>24711.213438645267</v>
      </c>
    </row>
    <row r="18" spans="1:46">
      <c r="B18" s="6" t="s">
        <v>195</v>
      </c>
      <c r="C18" s="6"/>
      <c r="D18" s="6"/>
      <c r="E18" s="6"/>
      <c r="F18" s="6"/>
      <c r="G18" s="9">
        <v>5523821.7675908124</v>
      </c>
      <c r="H18" s="9">
        <v>158905373816.06308</v>
      </c>
      <c r="I18" s="9">
        <v>12916750227.952913</v>
      </c>
      <c r="J18" s="10">
        <v>8.1285798697433437E-2</v>
      </c>
      <c r="K18" s="9">
        <v>162866704129.61612</v>
      </c>
      <c r="L18" s="9">
        <v>16878080541.50592</v>
      </c>
      <c r="M18" s="11">
        <v>0.10363125251232222</v>
      </c>
      <c r="N18" s="9">
        <v>145988623588.1102</v>
      </c>
      <c r="O18" s="9">
        <v>0</v>
      </c>
      <c r="P18" s="9">
        <v>1909592747.9280581</v>
      </c>
      <c r="Q18" s="9">
        <v>735702515.625</v>
      </c>
      <c r="R18" s="9">
        <v>6204394.5560200997</v>
      </c>
      <c r="S18" s="9">
        <v>6053488.0824087048</v>
      </c>
      <c r="T18" s="9">
        <v>1095.8876547982654</v>
      </c>
      <c r="U18" s="9">
        <v>28026.72610858396</v>
      </c>
      <c r="V18" s="9">
        <v>1316035050</v>
      </c>
      <c r="W18" s="9">
        <v>72745.493584014155</v>
      </c>
      <c r="X18" s="9">
        <v>0</v>
      </c>
      <c r="Y18" s="9">
        <v>29484.424187105811</v>
      </c>
      <c r="Z18" s="9">
        <v>26428.916378991427</v>
      </c>
      <c r="AA18" s="9">
        <v>5523821.7675908124</v>
      </c>
      <c r="AB18" s="9">
        <v>158905373816.06308</v>
      </c>
      <c r="AC18" s="9">
        <v>12916750227.952913</v>
      </c>
      <c r="AD18" s="10">
        <v>8.1285798697433437E-2</v>
      </c>
      <c r="AE18" s="9">
        <v>162866704129.61612</v>
      </c>
      <c r="AF18" s="9">
        <v>16878080541.50592</v>
      </c>
      <c r="AG18" s="11">
        <v>0.10363125251232222</v>
      </c>
      <c r="AH18" s="9">
        <v>145988623588.1102</v>
      </c>
      <c r="AI18" s="9">
        <v>0</v>
      </c>
      <c r="AJ18" s="9">
        <v>1909592747.9280581</v>
      </c>
      <c r="AK18" s="9">
        <v>735702515.625</v>
      </c>
      <c r="AL18" s="9">
        <v>6204394.5560200997</v>
      </c>
      <c r="AM18" s="9">
        <v>6053488.0824087048</v>
      </c>
      <c r="AN18" s="9">
        <v>1095.8876547982654</v>
      </c>
      <c r="AO18" s="9">
        <v>28026.72610858396</v>
      </c>
      <c r="AP18" s="9">
        <v>1316035050</v>
      </c>
      <c r="AQ18" s="9">
        <v>72745.493584014155</v>
      </c>
      <c r="AR18" s="9">
        <v>0</v>
      </c>
      <c r="AS18" s="9">
        <v>29484.424187105811</v>
      </c>
      <c r="AT18" s="9">
        <v>26428.916378991427</v>
      </c>
    </row>
    <row r="19" spans="1:46">
      <c r="C19" s="12" t="s">
        <v>109</v>
      </c>
      <c r="D19" s="12"/>
      <c r="E19" s="12"/>
      <c r="F19" s="12"/>
      <c r="G19" s="13">
        <v>4584896.7675908124</v>
      </c>
      <c r="H19" s="13">
        <v>133893611767.94316</v>
      </c>
      <c r="I19" s="13">
        <v>13224106144.54718</v>
      </c>
      <c r="J19" s="14">
        <v>9.8765773586468431E-2</v>
      </c>
      <c r="K19" s="13">
        <v>137646776572.0513</v>
      </c>
      <c r="L19" s="13">
        <v>16977270948.655319</v>
      </c>
      <c r="M19" s="15">
        <v>0.12333940083056398</v>
      </c>
      <c r="N19" s="13">
        <v>120669505623.39598</v>
      </c>
      <c r="O19" s="13">
        <v>0</v>
      </c>
      <c r="P19" s="13">
        <v>1770727238.4831586</v>
      </c>
      <c r="Q19" s="13">
        <v>666402515.625</v>
      </c>
      <c r="R19" s="13">
        <v>5243642.5398759292</v>
      </c>
      <c r="S19" s="13">
        <v>5100666.1192918215</v>
      </c>
      <c r="T19" s="13">
        <v>1112.4931220582368</v>
      </c>
      <c r="U19" s="13">
        <v>25386.747943433584</v>
      </c>
      <c r="V19" s="13">
        <v>1316035050</v>
      </c>
      <c r="W19" s="13">
        <v>67455.418721876689</v>
      </c>
      <c r="X19" s="13">
        <v>0</v>
      </c>
      <c r="Y19" s="13">
        <v>30021.78316097167</v>
      </c>
      <c r="Z19" s="13">
        <v>26318.914414032311</v>
      </c>
      <c r="AA19" s="13">
        <v>4584896.7675908124</v>
      </c>
      <c r="AB19" s="13">
        <v>133893611767.94316</v>
      </c>
      <c r="AC19" s="13">
        <v>13224106144.54718</v>
      </c>
      <c r="AD19" s="14">
        <v>9.8765773586468431E-2</v>
      </c>
      <c r="AE19" s="13">
        <v>137646776572.0513</v>
      </c>
      <c r="AF19" s="13">
        <v>16977270948.655319</v>
      </c>
      <c r="AG19" s="15">
        <v>0.12333940083056398</v>
      </c>
      <c r="AH19" s="13">
        <v>120669505623.39598</v>
      </c>
      <c r="AI19" s="13">
        <v>0</v>
      </c>
      <c r="AJ19" s="13">
        <v>1770727238.4831586</v>
      </c>
      <c r="AK19" s="13">
        <v>666402515.625</v>
      </c>
      <c r="AL19" s="13">
        <v>5243642.5398759292</v>
      </c>
      <c r="AM19" s="13">
        <v>5100666.1192918215</v>
      </c>
      <c r="AN19" s="13">
        <v>1112.4931220582368</v>
      </c>
      <c r="AO19" s="13">
        <v>25386.747943433584</v>
      </c>
      <c r="AP19" s="13">
        <v>1316035050</v>
      </c>
      <c r="AQ19" s="13">
        <v>67455.418721876689</v>
      </c>
      <c r="AR19" s="13">
        <v>0</v>
      </c>
      <c r="AS19" s="13">
        <v>30021.78316097167</v>
      </c>
      <c r="AT19" s="13">
        <v>26318.914414032311</v>
      </c>
    </row>
    <row r="20" spans="1:46">
      <c r="D20" t="s">
        <v>1</v>
      </c>
      <c r="G20" s="3">
        <v>4144896.7675908129</v>
      </c>
      <c r="H20" s="3">
        <v>125346277367.94316</v>
      </c>
      <c r="I20" s="3">
        <v>16083774905.466721</v>
      </c>
      <c r="J20" s="7">
        <v>0.12831473932212753</v>
      </c>
      <c r="K20" s="3">
        <v>128868442172.05132</v>
      </c>
      <c r="L20" s="3">
        <v>19605939709.574875</v>
      </c>
      <c r="M20" s="8">
        <v>0.15213918457553113</v>
      </c>
      <c r="N20" s="3">
        <v>109262502462.47644</v>
      </c>
      <c r="O20" s="3">
        <v>0</v>
      </c>
      <c r="P20" s="3">
        <v>1539727238.4831586</v>
      </c>
      <c r="Q20" s="3">
        <v>666402515.625</v>
      </c>
      <c r="R20" s="3">
        <v>4909242.5408463748</v>
      </c>
      <c r="S20" s="3">
        <v>4775065.7850241764</v>
      </c>
      <c r="T20" s="3">
        <v>1152.0349125123432</v>
      </c>
      <c r="U20" s="3">
        <v>25386.747943433584</v>
      </c>
      <c r="V20" s="3">
        <v>1316035050</v>
      </c>
      <c r="W20" s="3">
        <v>58655.753959968031</v>
      </c>
      <c r="X20" s="3">
        <v>0</v>
      </c>
      <c r="Y20" s="3">
        <v>31090.868940254702</v>
      </c>
      <c r="Z20" s="3">
        <v>26360.729491939645</v>
      </c>
      <c r="AA20" s="3">
        <v>4144896.7675908129</v>
      </c>
      <c r="AB20" s="3">
        <v>125346277367.94316</v>
      </c>
      <c r="AC20" s="3">
        <v>16083774905.466721</v>
      </c>
      <c r="AD20" s="7">
        <v>0.12831473932212753</v>
      </c>
      <c r="AE20" s="3">
        <v>128868442172.05132</v>
      </c>
      <c r="AF20" s="3">
        <v>19605939709.574875</v>
      </c>
      <c r="AG20" s="8">
        <v>0.15213918457553113</v>
      </c>
      <c r="AH20" s="3">
        <v>109262502462.47644</v>
      </c>
      <c r="AI20" s="3">
        <v>0</v>
      </c>
      <c r="AJ20" s="3">
        <v>1539727238.4831586</v>
      </c>
      <c r="AK20" s="3">
        <v>666402515.625</v>
      </c>
      <c r="AL20" s="3">
        <v>4909242.5408463748</v>
      </c>
      <c r="AM20" s="3">
        <v>4775065.7850241764</v>
      </c>
      <c r="AN20" s="3">
        <v>1152.0349125123432</v>
      </c>
      <c r="AO20" s="3">
        <v>25386.747943433584</v>
      </c>
      <c r="AP20" s="3">
        <v>1316035050</v>
      </c>
      <c r="AQ20" s="3">
        <v>58655.753959968031</v>
      </c>
      <c r="AR20" s="3">
        <v>0</v>
      </c>
      <c r="AS20" s="3">
        <v>31090.868940254702</v>
      </c>
      <c r="AT20" s="3">
        <v>26360.729491939645</v>
      </c>
    </row>
    <row r="21" spans="1:46">
      <c r="E21" s="6" t="s">
        <v>196</v>
      </c>
      <c r="F21" s="6"/>
      <c r="G21" s="9">
        <v>2104346.7675908129</v>
      </c>
      <c r="H21" s="9">
        <v>64348922865.717178</v>
      </c>
      <c r="I21" s="9">
        <v>11488274801.777134</v>
      </c>
      <c r="J21" s="10">
        <v>0.17853095732077404</v>
      </c>
      <c r="K21" s="9">
        <v>65829475426.051308</v>
      </c>
      <c r="L21" s="9">
        <v>12968827362.111252</v>
      </c>
      <c r="M21" s="11">
        <v>0.19700639080254584</v>
      </c>
      <c r="N21" s="9">
        <v>52860648063.940056</v>
      </c>
      <c r="O21" s="9">
        <v>0</v>
      </c>
      <c r="P21" s="9">
        <v>860350044.70913398</v>
      </c>
      <c r="Q21" s="9">
        <v>620202515.625</v>
      </c>
      <c r="R21" s="9">
        <v>2507777.7317133285</v>
      </c>
      <c r="S21" s="9">
        <v>2451376.0407895371</v>
      </c>
      <c r="T21" s="9">
        <v>1164.9106879832475</v>
      </c>
      <c r="U21" s="9">
        <v>23626.762500000001</v>
      </c>
      <c r="V21" s="9">
        <v>0</v>
      </c>
      <c r="W21" s="9">
        <v>32774.928423790909</v>
      </c>
      <c r="X21" s="9">
        <v>0</v>
      </c>
      <c r="Y21" s="9">
        <v>31282.61769395402</v>
      </c>
      <c r="Z21" s="9">
        <v>25119.742087212278</v>
      </c>
      <c r="AA21" s="9">
        <v>2104346.7675908129</v>
      </c>
      <c r="AB21" s="9">
        <v>64348922865.717178</v>
      </c>
      <c r="AC21" s="9">
        <v>11488274801.777134</v>
      </c>
      <c r="AD21" s="10">
        <v>0.17853095732077404</v>
      </c>
      <c r="AE21" s="9">
        <v>65829475426.051308</v>
      </c>
      <c r="AF21" s="9">
        <v>12968827362.111252</v>
      </c>
      <c r="AG21" s="11">
        <v>0.19700639080254584</v>
      </c>
      <c r="AH21" s="9">
        <v>52860648063.940056</v>
      </c>
      <c r="AI21" s="9">
        <v>0</v>
      </c>
      <c r="AJ21" s="9">
        <v>860350044.70913398</v>
      </c>
      <c r="AK21" s="9">
        <v>620202515.625</v>
      </c>
      <c r="AL21" s="9">
        <v>2507777.7317133285</v>
      </c>
      <c r="AM21" s="9">
        <v>2451376.0407895371</v>
      </c>
      <c r="AN21" s="9">
        <v>1164.9106879832475</v>
      </c>
      <c r="AO21" s="9">
        <v>23626.762500000001</v>
      </c>
      <c r="AP21" s="9">
        <v>0</v>
      </c>
      <c r="AQ21" s="9">
        <v>32774.928423790909</v>
      </c>
      <c r="AR21" s="9">
        <v>0</v>
      </c>
      <c r="AS21" s="9">
        <v>31282.61769395402</v>
      </c>
      <c r="AT21" s="9">
        <v>25119.742087212278</v>
      </c>
    </row>
    <row r="22" spans="1:46">
      <c r="E22" s="6" t="s">
        <v>12</v>
      </c>
      <c r="F22" s="6"/>
      <c r="G22" s="9">
        <v>1012000</v>
      </c>
      <c r="H22" s="9">
        <v>30771327939.908257</v>
      </c>
      <c r="I22" s="9">
        <v>2248080897.4103465</v>
      </c>
      <c r="J22" s="10">
        <v>7.305764969911302E-2</v>
      </c>
      <c r="K22" s="9">
        <v>32572145100</v>
      </c>
      <c r="L22" s="9">
        <v>4048898057.5020866</v>
      </c>
      <c r="M22" s="11">
        <v>0.12430553913693841</v>
      </c>
      <c r="N22" s="9">
        <v>28523247042.497913</v>
      </c>
      <c r="O22" s="9">
        <v>0</v>
      </c>
      <c r="P22" s="9">
        <v>484782110.09174299</v>
      </c>
      <c r="Q22" s="9">
        <v>0</v>
      </c>
      <c r="R22" s="9">
        <v>1240833.360117024</v>
      </c>
      <c r="S22" s="9">
        <v>1172231.3690337585</v>
      </c>
      <c r="T22" s="9">
        <v>1158.3313923258484</v>
      </c>
      <c r="U22" s="9">
        <v>0</v>
      </c>
      <c r="V22" s="9">
        <v>1316035050</v>
      </c>
      <c r="W22" s="9">
        <v>18467.737164469359</v>
      </c>
      <c r="X22" s="9">
        <v>0</v>
      </c>
      <c r="Y22" s="9">
        <v>32185.914130434783</v>
      </c>
      <c r="Z22" s="9">
        <v>28185.026721835882</v>
      </c>
      <c r="AA22" s="9">
        <v>1012000</v>
      </c>
      <c r="AB22" s="9">
        <v>30771327939.908257</v>
      </c>
      <c r="AC22" s="9">
        <v>2248080897.4103465</v>
      </c>
      <c r="AD22" s="10">
        <v>7.305764969911302E-2</v>
      </c>
      <c r="AE22" s="9">
        <v>32572145100</v>
      </c>
      <c r="AF22" s="9">
        <v>4048898057.5020866</v>
      </c>
      <c r="AG22" s="11">
        <v>0.12430553913693841</v>
      </c>
      <c r="AH22" s="9">
        <v>28523247042.497913</v>
      </c>
      <c r="AI22" s="9">
        <v>0</v>
      </c>
      <c r="AJ22" s="9">
        <v>484782110.09174299</v>
      </c>
      <c r="AK22" s="9">
        <v>0</v>
      </c>
      <c r="AL22" s="9">
        <v>1240833.360117024</v>
      </c>
      <c r="AM22" s="9">
        <v>1172231.3690337585</v>
      </c>
      <c r="AN22" s="9">
        <v>1158.3313923258484</v>
      </c>
      <c r="AO22" s="9">
        <v>0</v>
      </c>
      <c r="AP22" s="9">
        <v>1316035050</v>
      </c>
      <c r="AQ22" s="9">
        <v>18467.737164469359</v>
      </c>
      <c r="AR22" s="9">
        <v>0</v>
      </c>
      <c r="AS22" s="9">
        <v>32185.914130434783</v>
      </c>
      <c r="AT22" s="9">
        <v>28185.026721835882</v>
      </c>
    </row>
    <row r="23" spans="1:46">
      <c r="E23" s="6" t="s">
        <v>197</v>
      </c>
      <c r="F23" s="6"/>
      <c r="G23" s="9">
        <v>894300</v>
      </c>
      <c r="H23" s="9">
        <v>26302373036.873486</v>
      </c>
      <c r="I23" s="9">
        <v>1966942435.8757913</v>
      </c>
      <c r="J23" s="10">
        <v>7.4781938234938755E-2</v>
      </c>
      <c r="K23" s="9">
        <v>26494370100</v>
      </c>
      <c r="L23" s="9">
        <v>2158939499.0023079</v>
      </c>
      <c r="M23" s="11">
        <v>8.1486726834932674E-2</v>
      </c>
      <c r="N23" s="9">
        <v>24335430600.997692</v>
      </c>
      <c r="O23" s="9">
        <v>0</v>
      </c>
      <c r="P23" s="9">
        <v>191997063.12651479</v>
      </c>
      <c r="Q23" s="9">
        <v>0</v>
      </c>
      <c r="R23" s="9">
        <v>1009301.2131782469</v>
      </c>
      <c r="S23" s="9">
        <v>1001987.0961996104</v>
      </c>
      <c r="T23" s="9">
        <v>1120.4149571727723</v>
      </c>
      <c r="U23" s="9">
        <v>0</v>
      </c>
      <c r="V23" s="9">
        <v>0</v>
      </c>
      <c r="W23" s="9">
        <v>7314.1169786365126</v>
      </c>
      <c r="X23" s="9">
        <v>0</v>
      </c>
      <c r="Y23" s="9">
        <v>29625.819188191883</v>
      </c>
      <c r="Z23" s="9">
        <v>27211.708152742583</v>
      </c>
      <c r="AA23" s="9">
        <v>894300</v>
      </c>
      <c r="AB23" s="9">
        <v>26302373036.873486</v>
      </c>
      <c r="AC23" s="9">
        <v>1966942435.8757913</v>
      </c>
      <c r="AD23" s="10">
        <v>7.4781938234938755E-2</v>
      </c>
      <c r="AE23" s="9">
        <v>26494370100</v>
      </c>
      <c r="AF23" s="9">
        <v>2158939499.0023079</v>
      </c>
      <c r="AG23" s="11">
        <v>8.1486726834932674E-2</v>
      </c>
      <c r="AH23" s="9">
        <v>24335430600.997692</v>
      </c>
      <c r="AI23" s="9">
        <v>0</v>
      </c>
      <c r="AJ23" s="9">
        <v>191997063.12651479</v>
      </c>
      <c r="AK23" s="9">
        <v>0</v>
      </c>
      <c r="AL23" s="9">
        <v>1009301.2131782469</v>
      </c>
      <c r="AM23" s="9">
        <v>1001987.0961996104</v>
      </c>
      <c r="AN23" s="9">
        <v>1120.4149571727723</v>
      </c>
      <c r="AO23" s="9">
        <v>0</v>
      </c>
      <c r="AP23" s="9">
        <v>0</v>
      </c>
      <c r="AQ23" s="9">
        <v>7314.1169786365126</v>
      </c>
      <c r="AR23" s="9">
        <v>0</v>
      </c>
      <c r="AS23" s="9">
        <v>29625.819188191883</v>
      </c>
      <c r="AT23" s="9">
        <v>27211.708152742583</v>
      </c>
    </row>
    <row r="24" spans="1:46">
      <c r="E24" s="6" t="s">
        <v>546</v>
      </c>
      <c r="F24" s="6"/>
      <c r="G24" s="9">
        <v>55050</v>
      </c>
      <c r="H24" s="9">
        <v>1520778300</v>
      </c>
      <c r="I24" s="9">
        <v>282648750</v>
      </c>
      <c r="J24" s="10">
        <v>0.18585795838880656</v>
      </c>
      <c r="K24" s="9">
        <v>1520778300</v>
      </c>
      <c r="L24" s="9">
        <v>282648750</v>
      </c>
      <c r="M24" s="11">
        <v>0.18585795838880656</v>
      </c>
      <c r="N24" s="9">
        <v>1238129550</v>
      </c>
      <c r="O24" s="9">
        <v>0</v>
      </c>
      <c r="P24" s="9">
        <v>0</v>
      </c>
      <c r="Q24" s="9">
        <v>0</v>
      </c>
      <c r="R24" s="9">
        <v>57933.932266010183</v>
      </c>
      <c r="S24" s="9">
        <v>57933.932266010183</v>
      </c>
      <c r="T24" s="9">
        <v>1052.387507102819</v>
      </c>
      <c r="U24" s="9">
        <v>0</v>
      </c>
      <c r="V24" s="9">
        <v>0</v>
      </c>
      <c r="W24" s="9">
        <v>0</v>
      </c>
      <c r="X24" s="9">
        <v>0</v>
      </c>
      <c r="Y24" s="9">
        <v>27625.400544959128</v>
      </c>
      <c r="Z24" s="9">
        <v>22491</v>
      </c>
      <c r="AA24" s="9">
        <v>55050</v>
      </c>
      <c r="AB24" s="9">
        <v>1520778300</v>
      </c>
      <c r="AC24" s="9">
        <v>282648750</v>
      </c>
      <c r="AD24" s="10">
        <v>0.18585795838880656</v>
      </c>
      <c r="AE24" s="9">
        <v>1520778300</v>
      </c>
      <c r="AF24" s="9">
        <v>282648750</v>
      </c>
      <c r="AG24" s="11">
        <v>0.18585795838880656</v>
      </c>
      <c r="AH24" s="9">
        <v>1238129550</v>
      </c>
      <c r="AI24" s="9">
        <v>0</v>
      </c>
      <c r="AJ24" s="9">
        <v>0</v>
      </c>
      <c r="AK24" s="9">
        <v>0</v>
      </c>
      <c r="AL24" s="9">
        <v>57933.932266010183</v>
      </c>
      <c r="AM24" s="9">
        <v>57933.932266010183</v>
      </c>
      <c r="AN24" s="9">
        <v>1052.387507102819</v>
      </c>
      <c r="AO24" s="9">
        <v>0</v>
      </c>
      <c r="AP24" s="9">
        <v>0</v>
      </c>
      <c r="AQ24" s="9">
        <v>0</v>
      </c>
      <c r="AR24" s="9">
        <v>0</v>
      </c>
      <c r="AS24" s="9">
        <v>27625.400544959128</v>
      </c>
      <c r="AT24" s="9">
        <v>22491</v>
      </c>
    </row>
    <row r="25" spans="1:46">
      <c r="E25" s="6" t="s">
        <v>218</v>
      </c>
      <c r="F25" s="6"/>
      <c r="G25" s="9">
        <v>33000</v>
      </c>
      <c r="H25" s="9">
        <v>1116483390</v>
      </c>
      <c r="I25" s="9">
        <v>38266155.581781864</v>
      </c>
      <c r="J25" s="10">
        <v>3.4273824334979011E-2</v>
      </c>
      <c r="K25" s="9">
        <v>1116483390</v>
      </c>
      <c r="L25" s="9">
        <v>38266155.581781864</v>
      </c>
      <c r="M25" s="11">
        <v>3.4273824334979011E-2</v>
      </c>
      <c r="N25" s="9">
        <v>1078217234.4182181</v>
      </c>
      <c r="O25" s="9">
        <v>0</v>
      </c>
      <c r="P25" s="9">
        <v>0</v>
      </c>
      <c r="Q25" s="9">
        <v>0</v>
      </c>
      <c r="R25" s="9">
        <v>42532.348792973593</v>
      </c>
      <c r="S25" s="9">
        <v>42532.348792973593</v>
      </c>
      <c r="T25" s="9">
        <v>1288.8590543325331</v>
      </c>
      <c r="U25" s="9">
        <v>0</v>
      </c>
      <c r="V25" s="9">
        <v>0</v>
      </c>
      <c r="W25" s="9">
        <v>0</v>
      </c>
      <c r="X25" s="9">
        <v>0</v>
      </c>
      <c r="Y25" s="9">
        <v>33832.83</v>
      </c>
      <c r="Z25" s="9">
        <v>32673.249527824792</v>
      </c>
      <c r="AA25" s="9">
        <v>33000</v>
      </c>
      <c r="AB25" s="9">
        <v>1116483390</v>
      </c>
      <c r="AC25" s="9">
        <v>38266155.581781864</v>
      </c>
      <c r="AD25" s="10">
        <v>3.4273824334979011E-2</v>
      </c>
      <c r="AE25" s="9">
        <v>1116483390</v>
      </c>
      <c r="AF25" s="9">
        <v>38266155.581781864</v>
      </c>
      <c r="AG25" s="11">
        <v>3.4273824334979011E-2</v>
      </c>
      <c r="AH25" s="9">
        <v>1078217234.4182181</v>
      </c>
      <c r="AI25" s="9">
        <v>0</v>
      </c>
      <c r="AJ25" s="9">
        <v>0</v>
      </c>
      <c r="AK25" s="9">
        <v>0</v>
      </c>
      <c r="AL25" s="9">
        <v>42532.348792973593</v>
      </c>
      <c r="AM25" s="9">
        <v>42532.348792973593</v>
      </c>
      <c r="AN25" s="9">
        <v>1288.8590543325331</v>
      </c>
      <c r="AO25" s="9">
        <v>0</v>
      </c>
      <c r="AP25" s="9">
        <v>0</v>
      </c>
      <c r="AQ25" s="9">
        <v>0</v>
      </c>
      <c r="AR25" s="9">
        <v>0</v>
      </c>
      <c r="AS25" s="9">
        <v>33832.83</v>
      </c>
      <c r="AT25" s="9">
        <v>32673.249527824792</v>
      </c>
    </row>
    <row r="26" spans="1:46">
      <c r="E26" s="6" t="s">
        <v>208</v>
      </c>
      <c r="F26" s="6"/>
      <c r="G26" s="9">
        <v>28600</v>
      </c>
      <c r="H26" s="9">
        <v>700700000</v>
      </c>
      <c r="I26" s="9">
        <v>-62182783.624255061</v>
      </c>
      <c r="J26" s="10">
        <v>-8.8743804230419665E-2</v>
      </c>
      <c r="K26" s="9">
        <v>729300000</v>
      </c>
      <c r="L26" s="9">
        <v>-33582783.624255061</v>
      </c>
      <c r="M26" s="11">
        <v>-4.6047968770403208E-2</v>
      </c>
      <c r="N26" s="9">
        <v>762882783.62425506</v>
      </c>
      <c r="O26" s="9">
        <v>0</v>
      </c>
      <c r="P26" s="9">
        <v>0</v>
      </c>
      <c r="Q26" s="9">
        <v>28600000</v>
      </c>
      <c r="R26" s="9">
        <v>27782.627357058704</v>
      </c>
      <c r="S26" s="9">
        <v>26693.112558742676</v>
      </c>
      <c r="T26" s="9">
        <v>933.32561394205163</v>
      </c>
      <c r="U26" s="9">
        <v>1089.5147983160275</v>
      </c>
      <c r="V26" s="9">
        <v>0</v>
      </c>
      <c r="W26" s="9">
        <v>0</v>
      </c>
      <c r="X26" s="9">
        <v>0</v>
      </c>
      <c r="Y26" s="9">
        <v>25500</v>
      </c>
      <c r="Z26" s="9">
        <v>26674.223203645281</v>
      </c>
      <c r="AA26" s="9">
        <v>28600</v>
      </c>
      <c r="AB26" s="9">
        <v>700700000</v>
      </c>
      <c r="AC26" s="9">
        <v>-62182783.624255061</v>
      </c>
      <c r="AD26" s="10">
        <v>-8.8743804230419665E-2</v>
      </c>
      <c r="AE26" s="9">
        <v>729300000</v>
      </c>
      <c r="AF26" s="9">
        <v>-33582783.624255061</v>
      </c>
      <c r="AG26" s="11">
        <v>-4.6047968770403208E-2</v>
      </c>
      <c r="AH26" s="9">
        <v>762882783.62425506</v>
      </c>
      <c r="AI26" s="9">
        <v>0</v>
      </c>
      <c r="AJ26" s="9">
        <v>0</v>
      </c>
      <c r="AK26" s="9">
        <v>28600000</v>
      </c>
      <c r="AL26" s="9">
        <v>27782.627357058704</v>
      </c>
      <c r="AM26" s="9">
        <v>26693.112558742676</v>
      </c>
      <c r="AN26" s="9">
        <v>933.32561394205163</v>
      </c>
      <c r="AO26" s="9">
        <v>1089.5147983160275</v>
      </c>
      <c r="AP26" s="9">
        <v>0</v>
      </c>
      <c r="AQ26" s="9">
        <v>0</v>
      </c>
      <c r="AR26" s="9">
        <v>0</v>
      </c>
      <c r="AS26" s="9">
        <v>25500</v>
      </c>
      <c r="AT26" s="9">
        <v>26674.223203645281</v>
      </c>
    </row>
    <row r="27" spans="1:46">
      <c r="E27" s="6" t="s">
        <v>13</v>
      </c>
      <c r="F27" s="6"/>
      <c r="G27" s="9">
        <v>17600</v>
      </c>
      <c r="H27" s="9">
        <v>585691835.44423294</v>
      </c>
      <c r="I27" s="9">
        <v>121744648.4459269</v>
      </c>
      <c r="J27" s="10">
        <v>0.20786468425599031</v>
      </c>
      <c r="K27" s="9">
        <v>605889856</v>
      </c>
      <c r="L27" s="9">
        <v>141942669.00169396</v>
      </c>
      <c r="M27" s="11">
        <v>0.23427140691672838</v>
      </c>
      <c r="N27" s="9">
        <v>463947186.99830604</v>
      </c>
      <c r="O27" s="9">
        <v>0</v>
      </c>
      <c r="P27" s="9">
        <v>2598020.5557670337</v>
      </c>
      <c r="Q27" s="9">
        <v>17600000</v>
      </c>
      <c r="R27" s="9">
        <v>23081.327421733113</v>
      </c>
      <c r="S27" s="9">
        <v>22311.885383544315</v>
      </c>
      <c r="T27" s="9">
        <v>1267.7207604286543</v>
      </c>
      <c r="U27" s="9">
        <v>670.47064511755548</v>
      </c>
      <c r="V27" s="9">
        <v>0</v>
      </c>
      <c r="W27" s="9">
        <v>98.971393071238239</v>
      </c>
      <c r="X27" s="9">
        <v>0</v>
      </c>
      <c r="Y27" s="9">
        <v>34425.56</v>
      </c>
      <c r="Z27" s="9">
        <v>26360.635624903753</v>
      </c>
      <c r="AA27" s="9">
        <v>17600</v>
      </c>
      <c r="AB27" s="9">
        <v>585691835.44423294</v>
      </c>
      <c r="AC27" s="9">
        <v>121744648.4459269</v>
      </c>
      <c r="AD27" s="10">
        <v>0.20786468425599031</v>
      </c>
      <c r="AE27" s="9">
        <v>605889856</v>
      </c>
      <c r="AF27" s="9">
        <v>141942669.00169396</v>
      </c>
      <c r="AG27" s="11">
        <v>0.23427140691672838</v>
      </c>
      <c r="AH27" s="9">
        <v>463947186.99830604</v>
      </c>
      <c r="AI27" s="9">
        <v>0</v>
      </c>
      <c r="AJ27" s="9">
        <v>2598020.5557670337</v>
      </c>
      <c r="AK27" s="9">
        <v>17600000</v>
      </c>
      <c r="AL27" s="9">
        <v>23081.327421733113</v>
      </c>
      <c r="AM27" s="9">
        <v>22311.885383544315</v>
      </c>
      <c r="AN27" s="9">
        <v>1267.7207604286543</v>
      </c>
      <c r="AO27" s="9">
        <v>670.47064511755548</v>
      </c>
      <c r="AP27" s="9">
        <v>0</v>
      </c>
      <c r="AQ27" s="9">
        <v>98.971393071238239</v>
      </c>
      <c r="AR27" s="9">
        <v>0</v>
      </c>
      <c r="AS27" s="9">
        <v>34425.56</v>
      </c>
      <c r="AT27" s="9">
        <v>26360.635624903753</v>
      </c>
    </row>
    <row r="28" spans="1:46">
      <c r="D28" t="s">
        <v>367</v>
      </c>
      <c r="G28" s="3">
        <v>440000</v>
      </c>
      <c r="H28" s="3">
        <v>8547334400</v>
      </c>
      <c r="I28" s="3">
        <v>-2859668760.9195404</v>
      </c>
      <c r="J28" s="7">
        <v>-0.33456848967083125</v>
      </c>
      <c r="K28" s="3">
        <v>8778334400</v>
      </c>
      <c r="L28" s="3">
        <v>-2628668760.9195404</v>
      </c>
      <c r="M28" s="8">
        <v>-0.29944960412074761</v>
      </c>
      <c r="N28" s="3">
        <v>11407003160.91954</v>
      </c>
      <c r="O28" s="3">
        <v>0</v>
      </c>
      <c r="P28" s="3">
        <v>231000000</v>
      </c>
      <c r="Q28" s="3">
        <v>0</v>
      </c>
      <c r="R28" s="3">
        <v>334399.99902955379</v>
      </c>
      <c r="S28" s="3">
        <v>325600.33426764514</v>
      </c>
      <c r="T28" s="3">
        <v>740.00075969919351</v>
      </c>
      <c r="U28" s="3">
        <v>0</v>
      </c>
      <c r="V28" s="3">
        <v>0</v>
      </c>
      <c r="W28" s="3">
        <v>8799.6647619086543</v>
      </c>
      <c r="X28" s="3">
        <v>0</v>
      </c>
      <c r="Y28" s="3">
        <v>19950.759999999998</v>
      </c>
      <c r="Z28" s="3">
        <v>25925.007183908045</v>
      </c>
      <c r="AA28" s="3">
        <v>440000</v>
      </c>
      <c r="AB28" s="3">
        <v>8547334400</v>
      </c>
      <c r="AC28" s="3">
        <v>-2859668760.9195404</v>
      </c>
      <c r="AD28" s="7">
        <v>-0.33456848967083125</v>
      </c>
      <c r="AE28" s="3">
        <v>8778334400</v>
      </c>
      <c r="AF28" s="3">
        <v>-2628668760.9195404</v>
      </c>
      <c r="AG28" s="8">
        <v>-0.29944960412074761</v>
      </c>
      <c r="AH28" s="3">
        <v>11407003160.91954</v>
      </c>
      <c r="AI28" s="3">
        <v>0</v>
      </c>
      <c r="AJ28" s="3">
        <v>231000000</v>
      </c>
      <c r="AK28" s="3">
        <v>0</v>
      </c>
      <c r="AL28" s="3">
        <v>334399.99902955379</v>
      </c>
      <c r="AM28" s="3">
        <v>325600.33426764514</v>
      </c>
      <c r="AN28" s="3">
        <v>740.00075969919351</v>
      </c>
      <c r="AO28" s="3">
        <v>0</v>
      </c>
      <c r="AP28" s="3">
        <v>0</v>
      </c>
      <c r="AQ28" s="3">
        <v>8799.6647619086543</v>
      </c>
      <c r="AR28" s="3">
        <v>0</v>
      </c>
      <c r="AS28" s="3">
        <v>19950.759999999998</v>
      </c>
      <c r="AT28" s="3">
        <v>25925.007183908045</v>
      </c>
    </row>
    <row r="29" spans="1:46">
      <c r="E29" s="6" t="s">
        <v>547</v>
      </c>
      <c r="F29" s="6"/>
      <c r="G29" s="9">
        <v>440000</v>
      </c>
      <c r="H29" s="9">
        <v>8547334400</v>
      </c>
      <c r="I29" s="9">
        <v>-2859668760.9195404</v>
      </c>
      <c r="J29" s="10">
        <v>-0.33456848967083125</v>
      </c>
      <c r="K29" s="9">
        <v>8778334400</v>
      </c>
      <c r="L29" s="9">
        <v>-2628668760.9195404</v>
      </c>
      <c r="M29" s="11">
        <v>-0.29944960412074761</v>
      </c>
      <c r="N29" s="9">
        <v>11407003160.91954</v>
      </c>
      <c r="O29" s="9">
        <v>0</v>
      </c>
      <c r="P29" s="9">
        <v>231000000</v>
      </c>
      <c r="Q29" s="9">
        <v>0</v>
      </c>
      <c r="R29" s="9">
        <v>334399.99902955379</v>
      </c>
      <c r="S29" s="9">
        <v>325600.33426764514</v>
      </c>
      <c r="T29" s="9">
        <v>740.00075969919351</v>
      </c>
      <c r="U29" s="9">
        <v>0</v>
      </c>
      <c r="V29" s="9">
        <v>0</v>
      </c>
      <c r="W29" s="9">
        <v>8799.6647619086543</v>
      </c>
      <c r="X29" s="9">
        <v>0</v>
      </c>
      <c r="Y29" s="9">
        <v>19950.759999999998</v>
      </c>
      <c r="Z29" s="9">
        <v>25925.007183908045</v>
      </c>
      <c r="AA29" s="9">
        <v>440000</v>
      </c>
      <c r="AB29" s="9">
        <v>8547334400</v>
      </c>
      <c r="AC29" s="9">
        <v>-2859668760.9195404</v>
      </c>
      <c r="AD29" s="10">
        <v>-0.33456848967083125</v>
      </c>
      <c r="AE29" s="9">
        <v>8778334400</v>
      </c>
      <c r="AF29" s="9">
        <v>-2628668760.9195404</v>
      </c>
      <c r="AG29" s="11">
        <v>-0.29944960412074761</v>
      </c>
      <c r="AH29" s="9">
        <v>11407003160.91954</v>
      </c>
      <c r="AI29" s="9">
        <v>0</v>
      </c>
      <c r="AJ29" s="9">
        <v>231000000</v>
      </c>
      <c r="AK29" s="9">
        <v>0</v>
      </c>
      <c r="AL29" s="9">
        <v>334399.99902955379</v>
      </c>
      <c r="AM29" s="9">
        <v>325600.33426764514</v>
      </c>
      <c r="AN29" s="9">
        <v>740.00075969919351</v>
      </c>
      <c r="AO29" s="9">
        <v>0</v>
      </c>
      <c r="AP29" s="9">
        <v>0</v>
      </c>
      <c r="AQ29" s="9">
        <v>8799.6647619086543</v>
      </c>
      <c r="AR29" s="9">
        <v>0</v>
      </c>
      <c r="AS29" s="9">
        <v>19950.759999999998</v>
      </c>
      <c r="AT29" s="9">
        <v>25925.007183908045</v>
      </c>
    </row>
    <row r="30" spans="1:46">
      <c r="C30" s="12" t="s">
        <v>110</v>
      </c>
      <c r="D30" s="12"/>
      <c r="E30" s="12"/>
      <c r="F30" s="12"/>
      <c r="G30" s="13">
        <v>542375</v>
      </c>
      <c r="H30" s="13">
        <v>17345909447.042786</v>
      </c>
      <c r="I30" s="13">
        <v>2580298443.7265887</v>
      </c>
      <c r="J30" s="14">
        <v>0.14875544298235055</v>
      </c>
      <c r="K30" s="13">
        <v>17395499066.870369</v>
      </c>
      <c r="L30" s="13">
        <v>2629888063.5541725</v>
      </c>
      <c r="M30" s="15">
        <v>0.15118209908462929</v>
      </c>
      <c r="N30" s="13">
        <v>14765611003.316196</v>
      </c>
      <c r="O30" s="13">
        <v>0</v>
      </c>
      <c r="P30" s="13">
        <v>49589619.827586241</v>
      </c>
      <c r="Q30" s="13">
        <v>0</v>
      </c>
      <c r="R30" s="13">
        <v>662680.800752462</v>
      </c>
      <c r="S30" s="13">
        <v>660791.68800263607</v>
      </c>
      <c r="T30" s="13">
        <v>1218.329915653627</v>
      </c>
      <c r="U30" s="13">
        <v>0</v>
      </c>
      <c r="V30" s="13">
        <v>0</v>
      </c>
      <c r="W30" s="13">
        <v>1889.1127498259127</v>
      </c>
      <c r="X30" s="13">
        <v>0</v>
      </c>
      <c r="Y30" s="13">
        <v>32072.826120065212</v>
      </c>
      <c r="Z30" s="13">
        <v>27223.988943657427</v>
      </c>
      <c r="AA30" s="13">
        <v>542375</v>
      </c>
      <c r="AB30" s="13">
        <v>17345909447.042786</v>
      </c>
      <c r="AC30" s="13">
        <v>2580298443.7265887</v>
      </c>
      <c r="AD30" s="14">
        <v>0.14875544298235055</v>
      </c>
      <c r="AE30" s="13">
        <v>17395499066.870369</v>
      </c>
      <c r="AF30" s="13">
        <v>2629888063.5541725</v>
      </c>
      <c r="AG30" s="15">
        <v>0.15118209908462929</v>
      </c>
      <c r="AH30" s="13">
        <v>14765611003.316196</v>
      </c>
      <c r="AI30" s="13">
        <v>0</v>
      </c>
      <c r="AJ30" s="13">
        <v>49589619.827586241</v>
      </c>
      <c r="AK30" s="13">
        <v>0</v>
      </c>
      <c r="AL30" s="13">
        <v>662680.800752462</v>
      </c>
      <c r="AM30" s="13">
        <v>660791.68800263607</v>
      </c>
      <c r="AN30" s="13">
        <v>1218.329915653627</v>
      </c>
      <c r="AO30" s="13">
        <v>0</v>
      </c>
      <c r="AP30" s="13">
        <v>0</v>
      </c>
      <c r="AQ30" s="13">
        <v>1889.1127498259127</v>
      </c>
      <c r="AR30" s="13">
        <v>0</v>
      </c>
      <c r="AS30" s="13">
        <v>32072.826120065212</v>
      </c>
      <c r="AT30" s="13">
        <v>27223.988943657427</v>
      </c>
    </row>
    <row r="31" spans="1:46">
      <c r="D31" t="s">
        <v>368</v>
      </c>
      <c r="G31" s="3">
        <v>542375</v>
      </c>
      <c r="H31" s="3">
        <v>17345909447.042786</v>
      </c>
      <c r="I31" s="3">
        <v>2580298443.7265887</v>
      </c>
      <c r="J31" s="7">
        <v>0.14875544298235055</v>
      </c>
      <c r="K31" s="3">
        <v>17395499066.870369</v>
      </c>
      <c r="L31" s="3">
        <v>2629888063.5541725</v>
      </c>
      <c r="M31" s="8">
        <v>0.15118209908462929</v>
      </c>
      <c r="N31" s="3">
        <v>14765611003.316196</v>
      </c>
      <c r="O31" s="3">
        <v>0</v>
      </c>
      <c r="P31" s="3">
        <v>49589619.827586241</v>
      </c>
      <c r="Q31" s="3">
        <v>0</v>
      </c>
      <c r="R31" s="3">
        <v>662680.800752462</v>
      </c>
      <c r="S31" s="3">
        <v>660791.68800263607</v>
      </c>
      <c r="T31" s="3">
        <v>1218.329915653627</v>
      </c>
      <c r="U31" s="3">
        <v>0</v>
      </c>
      <c r="V31" s="3">
        <v>0</v>
      </c>
      <c r="W31" s="3">
        <v>1889.1127498259127</v>
      </c>
      <c r="X31" s="3">
        <v>0</v>
      </c>
      <c r="Y31" s="3">
        <v>32072.826120065212</v>
      </c>
      <c r="Z31" s="3">
        <v>27223.988943657427</v>
      </c>
      <c r="AA31" s="3">
        <v>542375</v>
      </c>
      <c r="AB31" s="3">
        <v>17345909447.042786</v>
      </c>
      <c r="AC31" s="3">
        <v>2580298443.7265887</v>
      </c>
      <c r="AD31" s="7">
        <v>0.14875544298235055</v>
      </c>
      <c r="AE31" s="3">
        <v>17395499066.870369</v>
      </c>
      <c r="AF31" s="3">
        <v>2629888063.5541725</v>
      </c>
      <c r="AG31" s="8">
        <v>0.15118209908462929</v>
      </c>
      <c r="AH31" s="3">
        <v>14765611003.316196</v>
      </c>
      <c r="AI31" s="3">
        <v>0</v>
      </c>
      <c r="AJ31" s="3">
        <v>49589619.827586241</v>
      </c>
      <c r="AK31" s="3">
        <v>0</v>
      </c>
      <c r="AL31" s="3">
        <v>662680.800752462</v>
      </c>
      <c r="AM31" s="3">
        <v>660791.68800263607</v>
      </c>
      <c r="AN31" s="3">
        <v>1218.329915653627</v>
      </c>
      <c r="AO31" s="3">
        <v>0</v>
      </c>
      <c r="AP31" s="3">
        <v>0</v>
      </c>
      <c r="AQ31" s="3">
        <v>1889.1127498259127</v>
      </c>
      <c r="AR31" s="3">
        <v>0</v>
      </c>
      <c r="AS31" s="3">
        <v>32072.826120065212</v>
      </c>
      <c r="AT31" s="3">
        <v>27223.988943657427</v>
      </c>
    </row>
    <row r="32" spans="1:46">
      <c r="E32" s="6" t="s">
        <v>220</v>
      </c>
      <c r="F32" s="6"/>
      <c r="G32" s="9">
        <v>257375</v>
      </c>
      <c r="H32" s="9">
        <v>9103700725</v>
      </c>
      <c r="I32" s="9">
        <v>1385473976.0666163</v>
      </c>
      <c r="J32" s="10">
        <v>0.1521879967189515</v>
      </c>
      <c r="K32" s="9">
        <v>9150544375</v>
      </c>
      <c r="L32" s="9">
        <v>1432317626.0666161</v>
      </c>
      <c r="M32" s="11">
        <v>0.15652813290319856</v>
      </c>
      <c r="N32" s="9">
        <v>7718226748.9333839</v>
      </c>
      <c r="O32" s="9">
        <v>0</v>
      </c>
      <c r="P32" s="9">
        <v>46843650.000000007</v>
      </c>
      <c r="Q32" s="9">
        <v>0</v>
      </c>
      <c r="R32" s="9">
        <v>348589.28353881068</v>
      </c>
      <c r="S32" s="9">
        <v>346804.77829817653</v>
      </c>
      <c r="T32" s="9">
        <v>1347.4687840628521</v>
      </c>
      <c r="U32" s="9">
        <v>0</v>
      </c>
      <c r="V32" s="9">
        <v>0</v>
      </c>
      <c r="W32" s="9">
        <v>1784.5052406341465</v>
      </c>
      <c r="X32" s="9">
        <v>0</v>
      </c>
      <c r="Y32" s="9">
        <v>35553.353569694023</v>
      </c>
      <c r="Z32" s="9">
        <v>29988.25351698255</v>
      </c>
      <c r="AA32" s="9">
        <v>257375</v>
      </c>
      <c r="AB32" s="9">
        <v>9103700725</v>
      </c>
      <c r="AC32" s="9">
        <v>1385473976.0666163</v>
      </c>
      <c r="AD32" s="10">
        <v>0.1521879967189515</v>
      </c>
      <c r="AE32" s="9">
        <v>9150544375</v>
      </c>
      <c r="AF32" s="9">
        <v>1432317626.0666161</v>
      </c>
      <c r="AG32" s="11">
        <v>0.15652813290319856</v>
      </c>
      <c r="AH32" s="9">
        <v>7718226748.9333839</v>
      </c>
      <c r="AI32" s="9">
        <v>0</v>
      </c>
      <c r="AJ32" s="9">
        <v>46843650.000000007</v>
      </c>
      <c r="AK32" s="9">
        <v>0</v>
      </c>
      <c r="AL32" s="9">
        <v>348589.28353881068</v>
      </c>
      <c r="AM32" s="9">
        <v>346804.77829817653</v>
      </c>
      <c r="AN32" s="9">
        <v>1347.4687840628521</v>
      </c>
      <c r="AO32" s="9">
        <v>0</v>
      </c>
      <c r="AP32" s="9">
        <v>0</v>
      </c>
      <c r="AQ32" s="9">
        <v>1784.5052406341465</v>
      </c>
      <c r="AR32" s="9">
        <v>0</v>
      </c>
      <c r="AS32" s="9">
        <v>35553.353569694023</v>
      </c>
      <c r="AT32" s="9">
        <v>29988.25351698255</v>
      </c>
    </row>
    <row r="33" spans="3:46">
      <c r="E33" s="6" t="s">
        <v>209</v>
      </c>
      <c r="F33" s="6"/>
      <c r="G33" s="9">
        <v>111000</v>
      </c>
      <c r="H33" s="9">
        <v>2399736110.3703704</v>
      </c>
      <c r="I33" s="9">
        <v>140932182.69254535</v>
      </c>
      <c r="J33" s="10">
        <v>5.8728200189809274E-2</v>
      </c>
      <c r="K33" s="9">
        <v>2399736110.3703704</v>
      </c>
      <c r="L33" s="9">
        <v>140932182.69254541</v>
      </c>
      <c r="M33" s="11">
        <v>5.8728200189809301E-2</v>
      </c>
      <c r="N33" s="9">
        <v>2258803927.677825</v>
      </c>
      <c r="O33" s="9">
        <v>0</v>
      </c>
      <c r="P33" s="9">
        <v>0</v>
      </c>
      <c r="Q33" s="9">
        <v>0</v>
      </c>
      <c r="R33" s="9">
        <v>91418.36532777462</v>
      </c>
      <c r="S33" s="9">
        <v>91418.36532777462</v>
      </c>
      <c r="T33" s="9">
        <v>823.58887682679836</v>
      </c>
      <c r="U33" s="9">
        <v>0</v>
      </c>
      <c r="V33" s="9">
        <v>0</v>
      </c>
      <c r="W33" s="9">
        <v>0</v>
      </c>
      <c r="X33" s="9">
        <v>0</v>
      </c>
      <c r="Y33" s="9">
        <v>21619.244237570903</v>
      </c>
      <c r="Z33" s="9">
        <v>20349.584934034458</v>
      </c>
      <c r="AA33" s="9">
        <v>111000</v>
      </c>
      <c r="AB33" s="9">
        <v>2399736110.3703704</v>
      </c>
      <c r="AC33" s="9">
        <v>140932182.69254535</v>
      </c>
      <c r="AD33" s="10">
        <v>5.8728200189809274E-2</v>
      </c>
      <c r="AE33" s="9">
        <v>2399736110.3703704</v>
      </c>
      <c r="AF33" s="9">
        <v>140932182.69254541</v>
      </c>
      <c r="AG33" s="11">
        <v>5.8728200189809301E-2</v>
      </c>
      <c r="AH33" s="9">
        <v>2258803927.677825</v>
      </c>
      <c r="AI33" s="9">
        <v>0</v>
      </c>
      <c r="AJ33" s="9">
        <v>0</v>
      </c>
      <c r="AK33" s="9">
        <v>0</v>
      </c>
      <c r="AL33" s="9">
        <v>91418.36532777462</v>
      </c>
      <c r="AM33" s="9">
        <v>91418.36532777462</v>
      </c>
      <c r="AN33" s="9">
        <v>823.58887682679836</v>
      </c>
      <c r="AO33" s="9">
        <v>0</v>
      </c>
      <c r="AP33" s="9">
        <v>0</v>
      </c>
      <c r="AQ33" s="9">
        <v>0</v>
      </c>
      <c r="AR33" s="9">
        <v>0</v>
      </c>
      <c r="AS33" s="9">
        <v>21619.244237570903</v>
      </c>
      <c r="AT33" s="9">
        <v>20349.584934034458</v>
      </c>
    </row>
    <row r="34" spans="3:46">
      <c r="E34" s="6" t="s">
        <v>222</v>
      </c>
      <c r="F34" s="6"/>
      <c r="G34" s="9">
        <v>69750</v>
      </c>
      <c r="H34" s="9">
        <v>2398464875</v>
      </c>
      <c r="I34" s="9">
        <v>443979584.20484793</v>
      </c>
      <c r="J34" s="10">
        <v>0.18510989626431279</v>
      </c>
      <c r="K34" s="9">
        <v>2398464875</v>
      </c>
      <c r="L34" s="9">
        <v>443979584.20484829</v>
      </c>
      <c r="M34" s="11">
        <v>0.18510989626431293</v>
      </c>
      <c r="N34" s="9">
        <v>1954485290.7951517</v>
      </c>
      <c r="O34" s="9">
        <v>0</v>
      </c>
      <c r="P34" s="9">
        <v>0</v>
      </c>
      <c r="Q34" s="9">
        <v>0</v>
      </c>
      <c r="R34" s="9">
        <v>91369.33477460494</v>
      </c>
      <c r="S34" s="9">
        <v>91369.33477460494</v>
      </c>
      <c r="T34" s="9">
        <v>1309.9546204244436</v>
      </c>
      <c r="U34" s="9">
        <v>0</v>
      </c>
      <c r="V34" s="9">
        <v>0</v>
      </c>
      <c r="W34" s="9">
        <v>0</v>
      </c>
      <c r="X34" s="9">
        <v>0</v>
      </c>
      <c r="Y34" s="9">
        <v>34386.593189964158</v>
      </c>
      <c r="Z34" s="9">
        <v>28021.294491686764</v>
      </c>
      <c r="AA34" s="9">
        <v>69750</v>
      </c>
      <c r="AB34" s="9">
        <v>2398464875</v>
      </c>
      <c r="AC34" s="9">
        <v>443979584.20484793</v>
      </c>
      <c r="AD34" s="10">
        <v>0.18510989626431279</v>
      </c>
      <c r="AE34" s="9">
        <v>2398464875</v>
      </c>
      <c r="AF34" s="9">
        <v>443979584.20484829</v>
      </c>
      <c r="AG34" s="11">
        <v>0.18510989626431293</v>
      </c>
      <c r="AH34" s="9">
        <v>1954485290.7951517</v>
      </c>
      <c r="AI34" s="9">
        <v>0</v>
      </c>
      <c r="AJ34" s="9">
        <v>0</v>
      </c>
      <c r="AK34" s="9">
        <v>0</v>
      </c>
      <c r="AL34" s="9">
        <v>91369.33477460494</v>
      </c>
      <c r="AM34" s="9">
        <v>91369.33477460494</v>
      </c>
      <c r="AN34" s="9">
        <v>1309.9546204244436</v>
      </c>
      <c r="AO34" s="9">
        <v>0</v>
      </c>
      <c r="AP34" s="9">
        <v>0</v>
      </c>
      <c r="AQ34" s="9">
        <v>0</v>
      </c>
      <c r="AR34" s="9">
        <v>0</v>
      </c>
      <c r="AS34" s="9">
        <v>34386.593189964158</v>
      </c>
      <c r="AT34" s="9">
        <v>28021.294491686764</v>
      </c>
    </row>
    <row r="35" spans="3:46">
      <c r="E35" s="6" t="s">
        <v>224</v>
      </c>
      <c r="F35" s="6"/>
      <c r="G35" s="9">
        <v>56375</v>
      </c>
      <c r="H35" s="9">
        <v>1831740144</v>
      </c>
      <c r="I35" s="9">
        <v>258969552.28664482</v>
      </c>
      <c r="J35" s="10">
        <v>0.14137897951023168</v>
      </c>
      <c r="K35" s="9">
        <v>1833328269</v>
      </c>
      <c r="L35" s="9">
        <v>260557677.2866447</v>
      </c>
      <c r="M35" s="11">
        <v>0.14212276202382865</v>
      </c>
      <c r="N35" s="9">
        <v>1572770591.7133553</v>
      </c>
      <c r="O35" s="9">
        <v>0</v>
      </c>
      <c r="P35" s="9">
        <v>1588125</v>
      </c>
      <c r="Q35" s="9">
        <v>0</v>
      </c>
      <c r="R35" s="9">
        <v>69840.499274356887</v>
      </c>
      <c r="S35" s="9">
        <v>69779.999774738855</v>
      </c>
      <c r="T35" s="9">
        <v>1237.7827011040151</v>
      </c>
      <c r="U35" s="9">
        <v>0</v>
      </c>
      <c r="V35" s="9">
        <v>0</v>
      </c>
      <c r="W35" s="9">
        <v>60.499499618029418</v>
      </c>
      <c r="X35" s="9">
        <v>0</v>
      </c>
      <c r="Y35" s="9">
        <v>32520.23537028825</v>
      </c>
      <c r="Z35" s="9">
        <v>27898.369697797876</v>
      </c>
      <c r="AA35" s="9">
        <v>56375</v>
      </c>
      <c r="AB35" s="9">
        <v>1831740144</v>
      </c>
      <c r="AC35" s="9">
        <v>258969552.28664482</v>
      </c>
      <c r="AD35" s="10">
        <v>0.14137897951023168</v>
      </c>
      <c r="AE35" s="9">
        <v>1833328269</v>
      </c>
      <c r="AF35" s="9">
        <v>260557677.2866447</v>
      </c>
      <c r="AG35" s="11">
        <v>0.14212276202382865</v>
      </c>
      <c r="AH35" s="9">
        <v>1572770591.7133553</v>
      </c>
      <c r="AI35" s="9">
        <v>0</v>
      </c>
      <c r="AJ35" s="9">
        <v>1588125</v>
      </c>
      <c r="AK35" s="9">
        <v>0</v>
      </c>
      <c r="AL35" s="9">
        <v>69840.499274356887</v>
      </c>
      <c r="AM35" s="9">
        <v>69779.999774738855</v>
      </c>
      <c r="AN35" s="9">
        <v>1237.7827011040151</v>
      </c>
      <c r="AO35" s="9">
        <v>0</v>
      </c>
      <c r="AP35" s="9">
        <v>0</v>
      </c>
      <c r="AQ35" s="9">
        <v>60.499499618029418</v>
      </c>
      <c r="AR35" s="9">
        <v>0</v>
      </c>
      <c r="AS35" s="9">
        <v>32520.23537028825</v>
      </c>
      <c r="AT35" s="9">
        <v>27898.369697797876</v>
      </c>
    </row>
    <row r="36" spans="3:46">
      <c r="E36" s="6" t="s">
        <v>221</v>
      </c>
      <c r="F36" s="6"/>
      <c r="G36" s="9">
        <v>39875</v>
      </c>
      <c r="H36" s="9">
        <v>1328767592.6724138</v>
      </c>
      <c r="I36" s="9">
        <v>304031809.49794859</v>
      </c>
      <c r="J36" s="10">
        <v>0.22880736343552796</v>
      </c>
      <c r="K36" s="9">
        <v>1329925437.5</v>
      </c>
      <c r="L36" s="9">
        <v>305189654.32553482</v>
      </c>
      <c r="M36" s="11">
        <v>0.22947877055365731</v>
      </c>
      <c r="N36" s="9">
        <v>1024735783.1744652</v>
      </c>
      <c r="O36" s="9">
        <v>0</v>
      </c>
      <c r="P36" s="9">
        <v>1157844.8275862357</v>
      </c>
      <c r="Q36" s="9">
        <v>0</v>
      </c>
      <c r="R36" s="9">
        <v>50663.407161299554</v>
      </c>
      <c r="S36" s="9">
        <v>50619.299151725812</v>
      </c>
      <c r="T36" s="9">
        <v>1269.4495085072303</v>
      </c>
      <c r="U36" s="9">
        <v>0</v>
      </c>
      <c r="V36" s="9">
        <v>0</v>
      </c>
      <c r="W36" s="9">
        <v>44.10800957373683</v>
      </c>
      <c r="X36" s="9">
        <v>0</v>
      </c>
      <c r="Y36" s="9">
        <v>33352.362068965514</v>
      </c>
      <c r="Z36" s="9">
        <v>25698.703026318875</v>
      </c>
      <c r="AA36" s="9">
        <v>39875</v>
      </c>
      <c r="AB36" s="9">
        <v>1328767592.6724138</v>
      </c>
      <c r="AC36" s="9">
        <v>304031809.49794859</v>
      </c>
      <c r="AD36" s="10">
        <v>0.22880736343552796</v>
      </c>
      <c r="AE36" s="9">
        <v>1329925437.5</v>
      </c>
      <c r="AF36" s="9">
        <v>305189654.32553482</v>
      </c>
      <c r="AG36" s="11">
        <v>0.22947877055365731</v>
      </c>
      <c r="AH36" s="9">
        <v>1024735783.1744652</v>
      </c>
      <c r="AI36" s="9">
        <v>0</v>
      </c>
      <c r="AJ36" s="9">
        <v>1157844.8275862357</v>
      </c>
      <c r="AK36" s="9">
        <v>0</v>
      </c>
      <c r="AL36" s="9">
        <v>50663.407161299554</v>
      </c>
      <c r="AM36" s="9">
        <v>50619.299151725812</v>
      </c>
      <c r="AN36" s="9">
        <v>1269.4495085072303</v>
      </c>
      <c r="AO36" s="9">
        <v>0</v>
      </c>
      <c r="AP36" s="9">
        <v>0</v>
      </c>
      <c r="AQ36" s="9">
        <v>44.10800957373683</v>
      </c>
      <c r="AR36" s="9">
        <v>0</v>
      </c>
      <c r="AS36" s="9">
        <v>33352.362068965514</v>
      </c>
      <c r="AT36" s="9">
        <v>25698.703026318875</v>
      </c>
    </row>
    <row r="37" spans="3:46">
      <c r="E37" s="6" t="s">
        <v>225</v>
      </c>
      <c r="F37" s="6"/>
      <c r="G37" s="9">
        <v>8000</v>
      </c>
      <c r="H37" s="9">
        <v>283500000</v>
      </c>
      <c r="I37" s="9">
        <v>46911338.977985859</v>
      </c>
      <c r="J37" s="10">
        <v>0.16547209516044395</v>
      </c>
      <c r="K37" s="9">
        <v>283500000</v>
      </c>
      <c r="L37" s="9">
        <v>46911338.977985859</v>
      </c>
      <c r="M37" s="11">
        <v>0.16547209516044395</v>
      </c>
      <c r="N37" s="9">
        <v>236588661.02201414</v>
      </c>
      <c r="O37" s="9">
        <v>0</v>
      </c>
      <c r="P37" s="9">
        <v>0</v>
      </c>
      <c r="Q37" s="9">
        <v>0</v>
      </c>
      <c r="R37" s="9">
        <v>10799.910675615169</v>
      </c>
      <c r="S37" s="9">
        <v>10799.910675615169</v>
      </c>
      <c r="T37" s="9">
        <v>1349.9888344518961</v>
      </c>
      <c r="U37" s="9">
        <v>0</v>
      </c>
      <c r="V37" s="9">
        <v>0</v>
      </c>
      <c r="W37" s="9">
        <v>0</v>
      </c>
      <c r="X37" s="9">
        <v>0</v>
      </c>
      <c r="Y37" s="9">
        <v>35437.5</v>
      </c>
      <c r="Z37" s="9">
        <v>29573.582627751766</v>
      </c>
      <c r="AA37" s="9">
        <v>8000</v>
      </c>
      <c r="AB37" s="9">
        <v>283500000</v>
      </c>
      <c r="AC37" s="9">
        <v>46911338.977985859</v>
      </c>
      <c r="AD37" s="10">
        <v>0.16547209516044395</v>
      </c>
      <c r="AE37" s="9">
        <v>283500000</v>
      </c>
      <c r="AF37" s="9">
        <v>46911338.977985859</v>
      </c>
      <c r="AG37" s="11">
        <v>0.16547209516044395</v>
      </c>
      <c r="AH37" s="9">
        <v>236588661.02201414</v>
      </c>
      <c r="AI37" s="9">
        <v>0</v>
      </c>
      <c r="AJ37" s="9">
        <v>0</v>
      </c>
      <c r="AK37" s="9">
        <v>0</v>
      </c>
      <c r="AL37" s="9">
        <v>10799.910675615169</v>
      </c>
      <c r="AM37" s="9">
        <v>10799.910675615169</v>
      </c>
      <c r="AN37" s="9">
        <v>1349.9888344518961</v>
      </c>
      <c r="AO37" s="9">
        <v>0</v>
      </c>
      <c r="AP37" s="9">
        <v>0</v>
      </c>
      <c r="AQ37" s="9">
        <v>0</v>
      </c>
      <c r="AR37" s="9">
        <v>0</v>
      </c>
      <c r="AS37" s="9">
        <v>35437.5</v>
      </c>
      <c r="AT37" s="9">
        <v>29573.582627751766</v>
      </c>
    </row>
    <row r="38" spans="3:46">
      <c r="C38" s="12" t="s">
        <v>111</v>
      </c>
      <c r="D38" s="12"/>
      <c r="E38" s="12"/>
      <c r="F38" s="12"/>
      <c r="G38" s="13">
        <v>187000</v>
      </c>
      <c r="H38" s="13">
        <v>3447797425.2167912</v>
      </c>
      <c r="I38" s="13">
        <v>-1387883396.8178833</v>
      </c>
      <c r="J38" s="14">
        <v>-0.40254203645117453</v>
      </c>
      <c r="K38" s="13">
        <v>3539404070.6944447</v>
      </c>
      <c r="L38" s="13">
        <v>-1296276751.34023</v>
      </c>
      <c r="M38" s="15">
        <v>-0.36624152694888423</v>
      </c>
      <c r="N38" s="13">
        <v>4835680822.0346746</v>
      </c>
      <c r="O38" s="13">
        <v>0</v>
      </c>
      <c r="P38" s="13">
        <v>22306645.477653217</v>
      </c>
      <c r="Q38" s="13">
        <v>69300000</v>
      </c>
      <c r="R38" s="13">
        <v>134833.32560285259</v>
      </c>
      <c r="S38" s="13">
        <v>131343.57749544026</v>
      </c>
      <c r="T38" s="13">
        <v>702.37207216812965</v>
      </c>
      <c r="U38" s="13">
        <v>2639.978165150374</v>
      </c>
      <c r="V38" s="13">
        <v>0</v>
      </c>
      <c r="W38" s="13">
        <v>849.76994226197462</v>
      </c>
      <c r="X38" s="13">
        <v>0</v>
      </c>
      <c r="Y38" s="13">
        <v>18927.294495692218</v>
      </c>
      <c r="Z38" s="13">
        <v>25859.255732805748</v>
      </c>
      <c r="AA38" s="13">
        <v>187000</v>
      </c>
      <c r="AB38" s="13">
        <v>3447797425.2167912</v>
      </c>
      <c r="AC38" s="13">
        <v>-1387883396.8178833</v>
      </c>
      <c r="AD38" s="14">
        <v>-0.40254203645117453</v>
      </c>
      <c r="AE38" s="13">
        <v>3539404070.6944447</v>
      </c>
      <c r="AF38" s="13">
        <v>-1296276751.34023</v>
      </c>
      <c r="AG38" s="15">
        <v>-0.36624152694888423</v>
      </c>
      <c r="AH38" s="13">
        <v>4835680822.0346746</v>
      </c>
      <c r="AI38" s="13">
        <v>0</v>
      </c>
      <c r="AJ38" s="13">
        <v>22306645.477653217</v>
      </c>
      <c r="AK38" s="13">
        <v>69300000</v>
      </c>
      <c r="AL38" s="13">
        <v>134833.32560285259</v>
      </c>
      <c r="AM38" s="13">
        <v>131343.57749544026</v>
      </c>
      <c r="AN38" s="13">
        <v>702.37207216812965</v>
      </c>
      <c r="AO38" s="13">
        <v>2639.978165150374</v>
      </c>
      <c r="AP38" s="13">
        <v>0</v>
      </c>
      <c r="AQ38" s="13">
        <v>849.76994226197462</v>
      </c>
      <c r="AR38" s="13">
        <v>0</v>
      </c>
      <c r="AS38" s="13">
        <v>18927.294495692218</v>
      </c>
      <c r="AT38" s="13">
        <v>25859.255732805748</v>
      </c>
    </row>
    <row r="39" spans="3:46">
      <c r="D39" t="s">
        <v>369</v>
      </c>
      <c r="G39" s="3">
        <v>115500</v>
      </c>
      <c r="H39" s="3">
        <v>1986131730.7723467</v>
      </c>
      <c r="I39" s="3">
        <v>-1139647634.3258913</v>
      </c>
      <c r="J39" s="7">
        <v>-0.57380264192381469</v>
      </c>
      <c r="K39" s="3">
        <v>2054384626.25</v>
      </c>
      <c r="L39" s="3">
        <v>-1071394738.8482385</v>
      </c>
      <c r="M39" s="8">
        <v>-0.52151613926547147</v>
      </c>
      <c r="N39" s="3">
        <v>3125779365.0982385</v>
      </c>
      <c r="O39" s="3">
        <v>0</v>
      </c>
      <c r="P39" s="3">
        <v>14352895.477653217</v>
      </c>
      <c r="Q39" s="3">
        <v>53900000</v>
      </c>
      <c r="R39" s="3">
        <v>78261.62418644462</v>
      </c>
      <c r="S39" s="3">
        <v>75661.535387464901</v>
      </c>
      <c r="T39" s="3">
        <v>655.07822846289957</v>
      </c>
      <c r="U39" s="3">
        <v>2053.3163506725132</v>
      </c>
      <c r="V39" s="3">
        <v>0</v>
      </c>
      <c r="W39" s="3">
        <v>546.77244830721577</v>
      </c>
      <c r="X39" s="3">
        <v>0</v>
      </c>
      <c r="Y39" s="3">
        <v>17786.87988095238</v>
      </c>
      <c r="Z39" s="3">
        <v>27063.024806045356</v>
      </c>
      <c r="AA39" s="3">
        <v>115500</v>
      </c>
      <c r="AB39" s="3">
        <v>1986131730.7723467</v>
      </c>
      <c r="AC39" s="3">
        <v>-1139647634.3258913</v>
      </c>
      <c r="AD39" s="7">
        <v>-0.57380264192381469</v>
      </c>
      <c r="AE39" s="3">
        <v>2054384626.25</v>
      </c>
      <c r="AF39" s="3">
        <v>-1071394738.8482385</v>
      </c>
      <c r="AG39" s="8">
        <v>-0.52151613926547147</v>
      </c>
      <c r="AH39" s="3">
        <v>3125779365.0982385</v>
      </c>
      <c r="AI39" s="3">
        <v>0</v>
      </c>
      <c r="AJ39" s="3">
        <v>14352895.477653217</v>
      </c>
      <c r="AK39" s="3">
        <v>53900000</v>
      </c>
      <c r="AL39" s="3">
        <v>78261.62418644462</v>
      </c>
      <c r="AM39" s="3">
        <v>75661.535387464901</v>
      </c>
      <c r="AN39" s="3">
        <v>655.07822846289957</v>
      </c>
      <c r="AO39" s="3">
        <v>2053.3163506725132</v>
      </c>
      <c r="AP39" s="3">
        <v>0</v>
      </c>
      <c r="AQ39" s="3">
        <v>546.77244830721577</v>
      </c>
      <c r="AR39" s="3">
        <v>0</v>
      </c>
      <c r="AS39" s="3">
        <v>17786.87988095238</v>
      </c>
      <c r="AT39" s="3">
        <v>27063.024806045356</v>
      </c>
    </row>
    <row r="40" spans="3:46">
      <c r="E40" s="6" t="s">
        <v>226</v>
      </c>
      <c r="F40" s="6"/>
      <c r="G40" s="9">
        <v>45375</v>
      </c>
      <c r="H40" s="9">
        <v>915615714.61318457</v>
      </c>
      <c r="I40" s="9">
        <v>-217753457.24026376</v>
      </c>
      <c r="J40" s="10">
        <v>-0.23782188724475631</v>
      </c>
      <c r="K40" s="9">
        <v>955195312.5</v>
      </c>
      <c r="L40" s="9">
        <v>-178173859.35344839</v>
      </c>
      <c r="M40" s="11">
        <v>-0.18653133764561725</v>
      </c>
      <c r="N40" s="9">
        <v>1133369171.8534484</v>
      </c>
      <c r="O40" s="9">
        <v>0</v>
      </c>
      <c r="P40" s="9">
        <v>8779597.8868154008</v>
      </c>
      <c r="Q40" s="9">
        <v>30800000</v>
      </c>
      <c r="R40" s="9">
        <v>36388.09189688295</v>
      </c>
      <c r="S40" s="9">
        <v>34880.310162299618</v>
      </c>
      <c r="T40" s="9">
        <v>768.71206969255354</v>
      </c>
      <c r="U40" s="9">
        <v>1173.3236289557219</v>
      </c>
      <c r="V40" s="9">
        <v>0</v>
      </c>
      <c r="W40" s="9">
        <v>334.45810562760499</v>
      </c>
      <c r="X40" s="9">
        <v>0</v>
      </c>
      <c r="Y40" s="9">
        <v>21051.136363636364</v>
      </c>
      <c r="Z40" s="9">
        <v>24977.83298850575</v>
      </c>
      <c r="AA40" s="9">
        <v>45375</v>
      </c>
      <c r="AB40" s="9">
        <v>915615714.61318457</v>
      </c>
      <c r="AC40" s="9">
        <v>-217753457.24026376</v>
      </c>
      <c r="AD40" s="10">
        <v>-0.23782188724475631</v>
      </c>
      <c r="AE40" s="9">
        <v>955195312.5</v>
      </c>
      <c r="AF40" s="9">
        <v>-178173859.35344839</v>
      </c>
      <c r="AG40" s="11">
        <v>-0.18653133764561725</v>
      </c>
      <c r="AH40" s="9">
        <v>1133369171.8534484</v>
      </c>
      <c r="AI40" s="9">
        <v>0</v>
      </c>
      <c r="AJ40" s="9">
        <v>8779597.8868154008</v>
      </c>
      <c r="AK40" s="9">
        <v>30800000</v>
      </c>
      <c r="AL40" s="9">
        <v>36388.09189688295</v>
      </c>
      <c r="AM40" s="9">
        <v>34880.310162299618</v>
      </c>
      <c r="AN40" s="9">
        <v>768.71206969255354</v>
      </c>
      <c r="AO40" s="9">
        <v>1173.3236289557219</v>
      </c>
      <c r="AP40" s="9">
        <v>0</v>
      </c>
      <c r="AQ40" s="9">
        <v>334.45810562760499</v>
      </c>
      <c r="AR40" s="9">
        <v>0</v>
      </c>
      <c r="AS40" s="9">
        <v>21051.136363636364</v>
      </c>
      <c r="AT40" s="9">
        <v>24977.83298850575</v>
      </c>
    </row>
    <row r="41" spans="3:46">
      <c r="E41" s="6" t="s">
        <v>549</v>
      </c>
      <c r="F41" s="6"/>
      <c r="G41" s="9">
        <v>23375</v>
      </c>
      <c r="H41" s="9">
        <v>28751.25</v>
      </c>
      <c r="I41" s="9">
        <v>-550979442.79128051</v>
      </c>
      <c r="J41" s="10">
        <v>-19163.669154950847</v>
      </c>
      <c r="K41" s="9">
        <v>28751.25</v>
      </c>
      <c r="L41" s="9">
        <v>-550979442.79128051</v>
      </c>
      <c r="M41" s="11">
        <v>-19163.669154950847</v>
      </c>
      <c r="N41" s="9">
        <v>551008194.04128051</v>
      </c>
      <c r="O41" s="9">
        <v>0</v>
      </c>
      <c r="P41" s="9">
        <v>0</v>
      </c>
      <c r="Q41" s="9">
        <v>0</v>
      </c>
      <c r="R41" s="9">
        <v>1.0952766554225066</v>
      </c>
      <c r="S41" s="9">
        <v>1.0952766554225066</v>
      </c>
      <c r="T41" s="9">
        <v>4.6856755312192792E-2</v>
      </c>
      <c r="U41" s="9">
        <v>0</v>
      </c>
      <c r="V41" s="9">
        <v>0</v>
      </c>
      <c r="W41" s="9">
        <v>0</v>
      </c>
      <c r="X41" s="9">
        <v>0</v>
      </c>
      <c r="Y41" s="9">
        <v>1.23</v>
      </c>
      <c r="Z41" s="9">
        <v>23572.543060589542</v>
      </c>
      <c r="AA41" s="9">
        <v>23375</v>
      </c>
      <c r="AB41" s="9">
        <v>28751.25</v>
      </c>
      <c r="AC41" s="9">
        <v>-550979442.79128051</v>
      </c>
      <c r="AD41" s="10">
        <v>-19163.669154950847</v>
      </c>
      <c r="AE41" s="9">
        <v>28751.25</v>
      </c>
      <c r="AF41" s="9">
        <v>-550979442.79128051</v>
      </c>
      <c r="AG41" s="11">
        <v>-19163.669154950847</v>
      </c>
      <c r="AH41" s="9">
        <v>551008194.04128051</v>
      </c>
      <c r="AI41" s="9">
        <v>0</v>
      </c>
      <c r="AJ41" s="9">
        <v>0</v>
      </c>
      <c r="AK41" s="9">
        <v>0</v>
      </c>
      <c r="AL41" s="9">
        <v>1.0952766554225066</v>
      </c>
      <c r="AM41" s="9">
        <v>1.0952766554225066</v>
      </c>
      <c r="AN41" s="9">
        <v>4.6856755312192792E-2</v>
      </c>
      <c r="AO41" s="9">
        <v>0</v>
      </c>
      <c r="AP41" s="9">
        <v>0</v>
      </c>
      <c r="AQ41" s="9">
        <v>0</v>
      </c>
      <c r="AR41" s="9">
        <v>0</v>
      </c>
      <c r="AS41" s="9">
        <v>1.23</v>
      </c>
      <c r="AT41" s="9">
        <v>23572.543060589542</v>
      </c>
    </row>
    <row r="42" spans="3:46">
      <c r="E42" s="6" t="s">
        <v>228</v>
      </c>
      <c r="F42" s="6"/>
      <c r="G42" s="9">
        <v>22000</v>
      </c>
      <c r="H42" s="9">
        <v>435610201.05659229</v>
      </c>
      <c r="I42" s="9">
        <v>-5268104.7918542624</v>
      </c>
      <c r="J42" s="10">
        <v>-1.2093621267537435E-2</v>
      </c>
      <c r="K42" s="9">
        <v>455400000</v>
      </c>
      <c r="L42" s="9">
        <v>14521694.151553452</v>
      </c>
      <c r="M42" s="11">
        <v>3.1887778110569726E-2</v>
      </c>
      <c r="N42" s="9">
        <v>440878305.84844655</v>
      </c>
      <c r="O42" s="9">
        <v>0</v>
      </c>
      <c r="P42" s="9">
        <v>4389798.9434077004</v>
      </c>
      <c r="Q42" s="9">
        <v>15400000</v>
      </c>
      <c r="R42" s="9">
        <v>17348.427942416747</v>
      </c>
      <c r="S42" s="9">
        <v>16594.537075125081</v>
      </c>
      <c r="T42" s="9">
        <v>754.29713977841277</v>
      </c>
      <c r="U42" s="9">
        <v>586.66181447786096</v>
      </c>
      <c r="V42" s="9">
        <v>0</v>
      </c>
      <c r="W42" s="9">
        <v>167.2290528138025</v>
      </c>
      <c r="X42" s="9">
        <v>0</v>
      </c>
      <c r="Y42" s="9">
        <v>20700</v>
      </c>
      <c r="Z42" s="9">
        <v>20039.922993111206</v>
      </c>
      <c r="AA42" s="9">
        <v>22000</v>
      </c>
      <c r="AB42" s="9">
        <v>435610201.05659229</v>
      </c>
      <c r="AC42" s="9">
        <v>-5268104.7918542624</v>
      </c>
      <c r="AD42" s="10">
        <v>-1.2093621267537435E-2</v>
      </c>
      <c r="AE42" s="9">
        <v>455400000</v>
      </c>
      <c r="AF42" s="9">
        <v>14521694.151553452</v>
      </c>
      <c r="AG42" s="11">
        <v>3.1887778110569726E-2</v>
      </c>
      <c r="AH42" s="9">
        <v>440878305.84844655</v>
      </c>
      <c r="AI42" s="9">
        <v>0</v>
      </c>
      <c r="AJ42" s="9">
        <v>4389798.9434077004</v>
      </c>
      <c r="AK42" s="9">
        <v>15400000</v>
      </c>
      <c r="AL42" s="9">
        <v>17348.427942416747</v>
      </c>
      <c r="AM42" s="9">
        <v>16594.537075125081</v>
      </c>
      <c r="AN42" s="9">
        <v>754.29713977841277</v>
      </c>
      <c r="AO42" s="9">
        <v>586.66181447786096</v>
      </c>
      <c r="AP42" s="9">
        <v>0</v>
      </c>
      <c r="AQ42" s="9">
        <v>167.2290528138025</v>
      </c>
      <c r="AR42" s="9">
        <v>0</v>
      </c>
      <c r="AS42" s="9">
        <v>20700</v>
      </c>
      <c r="AT42" s="9">
        <v>20039.922993111206</v>
      </c>
    </row>
    <row r="43" spans="3:46">
      <c r="E43" s="6" t="s">
        <v>211</v>
      </c>
      <c r="F43" s="6"/>
      <c r="G43" s="9">
        <v>17875</v>
      </c>
      <c r="H43" s="9">
        <v>417930251.35256988</v>
      </c>
      <c r="I43" s="9">
        <v>-436256732.62011421</v>
      </c>
      <c r="J43" s="10">
        <v>-1.0438505736501087</v>
      </c>
      <c r="K43" s="9">
        <v>426813750</v>
      </c>
      <c r="L43" s="9">
        <v>-427373233.97268414</v>
      </c>
      <c r="M43" s="11">
        <v>-1.0013108386800662</v>
      </c>
      <c r="N43" s="9">
        <v>854186983.97268414</v>
      </c>
      <c r="O43" s="9">
        <v>0</v>
      </c>
      <c r="P43" s="9">
        <v>1183498.647430117</v>
      </c>
      <c r="Q43" s="9">
        <v>7700000</v>
      </c>
      <c r="R43" s="9">
        <v>16259.436949292216</v>
      </c>
      <c r="S43" s="9">
        <v>15921.020752187476</v>
      </c>
      <c r="T43" s="9">
        <v>890.68647564685182</v>
      </c>
      <c r="U43" s="9">
        <v>293.33090723893048</v>
      </c>
      <c r="V43" s="9">
        <v>0</v>
      </c>
      <c r="W43" s="9">
        <v>45.085289865808228</v>
      </c>
      <c r="X43" s="9">
        <v>0</v>
      </c>
      <c r="Y43" s="9">
        <v>23877.692307692309</v>
      </c>
      <c r="Z43" s="9">
        <v>47786.68441805226</v>
      </c>
      <c r="AA43" s="9">
        <v>17875</v>
      </c>
      <c r="AB43" s="9">
        <v>417930251.35256988</v>
      </c>
      <c r="AC43" s="9">
        <v>-436256732.62011421</v>
      </c>
      <c r="AD43" s="10">
        <v>-1.0438505736501087</v>
      </c>
      <c r="AE43" s="9">
        <v>426813750</v>
      </c>
      <c r="AF43" s="9">
        <v>-427373233.97268414</v>
      </c>
      <c r="AG43" s="11">
        <v>-1.0013108386800662</v>
      </c>
      <c r="AH43" s="9">
        <v>854186983.97268414</v>
      </c>
      <c r="AI43" s="9">
        <v>0</v>
      </c>
      <c r="AJ43" s="9">
        <v>1183498.647430117</v>
      </c>
      <c r="AK43" s="9">
        <v>7700000</v>
      </c>
      <c r="AL43" s="9">
        <v>16259.436949292216</v>
      </c>
      <c r="AM43" s="9">
        <v>15921.020752187476</v>
      </c>
      <c r="AN43" s="9">
        <v>890.68647564685182</v>
      </c>
      <c r="AO43" s="9">
        <v>293.33090723893048</v>
      </c>
      <c r="AP43" s="9">
        <v>0</v>
      </c>
      <c r="AQ43" s="9">
        <v>45.085289865808228</v>
      </c>
      <c r="AR43" s="9">
        <v>0</v>
      </c>
      <c r="AS43" s="9">
        <v>23877.692307692309</v>
      </c>
      <c r="AT43" s="9">
        <v>47786.68441805226</v>
      </c>
    </row>
    <row r="44" spans="3:46">
      <c r="E44" s="6" t="s">
        <v>227</v>
      </c>
      <c r="F44" s="6"/>
      <c r="G44" s="9">
        <v>5500</v>
      </c>
      <c r="H44" s="9">
        <v>172551500</v>
      </c>
      <c r="I44" s="9">
        <v>51863695.205753103</v>
      </c>
      <c r="J44" s="10">
        <v>0.300569367439594</v>
      </c>
      <c r="K44" s="9">
        <v>172551500</v>
      </c>
      <c r="L44" s="9">
        <v>51863695.205753103</v>
      </c>
      <c r="M44" s="11">
        <v>0.300569367439594</v>
      </c>
      <c r="N44" s="9">
        <v>120687804.7942469</v>
      </c>
      <c r="O44" s="9">
        <v>0</v>
      </c>
      <c r="P44" s="9">
        <v>0</v>
      </c>
      <c r="Q44" s="9">
        <v>0</v>
      </c>
      <c r="R44" s="9">
        <v>6573.3361091478337</v>
      </c>
      <c r="S44" s="9">
        <v>6573.3361091478337</v>
      </c>
      <c r="T44" s="9">
        <v>1195.1520198450607</v>
      </c>
      <c r="U44" s="9">
        <v>0</v>
      </c>
      <c r="V44" s="9">
        <v>0</v>
      </c>
      <c r="W44" s="9">
        <v>0</v>
      </c>
      <c r="X44" s="9">
        <v>0</v>
      </c>
      <c r="Y44" s="9">
        <v>31373</v>
      </c>
      <c r="Z44" s="9">
        <v>21943.237235317618</v>
      </c>
      <c r="AA44" s="9">
        <v>5500</v>
      </c>
      <c r="AB44" s="9">
        <v>172551500</v>
      </c>
      <c r="AC44" s="9">
        <v>51863695.205753103</v>
      </c>
      <c r="AD44" s="10">
        <v>0.300569367439594</v>
      </c>
      <c r="AE44" s="9">
        <v>172551500</v>
      </c>
      <c r="AF44" s="9">
        <v>51863695.205753103</v>
      </c>
      <c r="AG44" s="11">
        <v>0.300569367439594</v>
      </c>
      <c r="AH44" s="9">
        <v>120687804.7942469</v>
      </c>
      <c r="AI44" s="9">
        <v>0</v>
      </c>
      <c r="AJ44" s="9">
        <v>0</v>
      </c>
      <c r="AK44" s="9">
        <v>0</v>
      </c>
      <c r="AL44" s="9">
        <v>6573.3361091478337</v>
      </c>
      <c r="AM44" s="9">
        <v>6573.3361091478337</v>
      </c>
      <c r="AN44" s="9">
        <v>1195.1520198450607</v>
      </c>
      <c r="AO44" s="9">
        <v>0</v>
      </c>
      <c r="AP44" s="9">
        <v>0</v>
      </c>
      <c r="AQ44" s="9">
        <v>0</v>
      </c>
      <c r="AR44" s="9">
        <v>0</v>
      </c>
      <c r="AS44" s="9">
        <v>31373</v>
      </c>
      <c r="AT44" s="9">
        <v>21943.237235317618</v>
      </c>
    </row>
    <row r="45" spans="3:46">
      <c r="E45" s="6" t="s">
        <v>236</v>
      </c>
      <c r="F45" s="6"/>
      <c r="G45" s="9">
        <v>1375</v>
      </c>
      <c r="H45" s="9">
        <v>44395312.5</v>
      </c>
      <c r="I45" s="9">
        <v>18746407.911868297</v>
      </c>
      <c r="J45" s="10">
        <v>0.4222609743285014</v>
      </c>
      <c r="K45" s="9">
        <v>44395312.5</v>
      </c>
      <c r="L45" s="9">
        <v>18746407.911868297</v>
      </c>
      <c r="M45" s="11">
        <v>0.4222609743285014</v>
      </c>
      <c r="N45" s="9">
        <v>25648904.588131703</v>
      </c>
      <c r="O45" s="9">
        <v>0</v>
      </c>
      <c r="P45" s="9">
        <v>0</v>
      </c>
      <c r="Q45" s="9">
        <v>0</v>
      </c>
      <c r="R45" s="9">
        <v>1691.2360120494586</v>
      </c>
      <c r="S45" s="9">
        <v>1691.2360120494586</v>
      </c>
      <c r="T45" s="9">
        <v>1229.9898269450609</v>
      </c>
      <c r="U45" s="9">
        <v>0</v>
      </c>
      <c r="V45" s="9">
        <v>0</v>
      </c>
      <c r="W45" s="9">
        <v>0</v>
      </c>
      <c r="X45" s="9">
        <v>0</v>
      </c>
      <c r="Y45" s="9">
        <v>32287.5</v>
      </c>
      <c r="Z45" s="9">
        <v>18653.748791368511</v>
      </c>
      <c r="AA45" s="9">
        <v>1375</v>
      </c>
      <c r="AB45" s="9">
        <v>44395312.5</v>
      </c>
      <c r="AC45" s="9">
        <v>18746407.911868297</v>
      </c>
      <c r="AD45" s="10">
        <v>0.4222609743285014</v>
      </c>
      <c r="AE45" s="9">
        <v>44395312.5</v>
      </c>
      <c r="AF45" s="9">
        <v>18746407.911868297</v>
      </c>
      <c r="AG45" s="11">
        <v>0.4222609743285014</v>
      </c>
      <c r="AH45" s="9">
        <v>25648904.588131703</v>
      </c>
      <c r="AI45" s="9">
        <v>0</v>
      </c>
      <c r="AJ45" s="9">
        <v>0</v>
      </c>
      <c r="AK45" s="9">
        <v>0</v>
      </c>
      <c r="AL45" s="9">
        <v>1691.2360120494586</v>
      </c>
      <c r="AM45" s="9">
        <v>1691.2360120494586</v>
      </c>
      <c r="AN45" s="9">
        <v>1229.9898269450609</v>
      </c>
      <c r="AO45" s="9">
        <v>0</v>
      </c>
      <c r="AP45" s="9">
        <v>0</v>
      </c>
      <c r="AQ45" s="9">
        <v>0</v>
      </c>
      <c r="AR45" s="9">
        <v>0</v>
      </c>
      <c r="AS45" s="9">
        <v>32287.5</v>
      </c>
      <c r="AT45" s="9">
        <v>18653.748791368511</v>
      </c>
    </row>
    <row r="46" spans="3:46">
      <c r="D46" t="s">
        <v>370</v>
      </c>
      <c r="G46" s="3">
        <v>71500</v>
      </c>
      <c r="H46" s="3">
        <v>1461665694.4444444</v>
      </c>
      <c r="I46" s="3">
        <v>-248235762.49199191</v>
      </c>
      <c r="J46" s="7">
        <v>-0.16983073724415645</v>
      </c>
      <c r="K46" s="3">
        <v>1485019444.4444444</v>
      </c>
      <c r="L46" s="3">
        <v>-224882012.491992</v>
      </c>
      <c r="M46" s="8">
        <v>-0.15143371578957462</v>
      </c>
      <c r="N46" s="3">
        <v>1709901456.9364364</v>
      </c>
      <c r="O46" s="3">
        <v>0</v>
      </c>
      <c r="P46" s="3">
        <v>7953750</v>
      </c>
      <c r="Q46" s="3">
        <v>15400000</v>
      </c>
      <c r="R46" s="3">
        <v>56571.701416407974</v>
      </c>
      <c r="S46" s="3">
        <v>55682.042107975358</v>
      </c>
      <c r="T46" s="3">
        <v>778.76981969196299</v>
      </c>
      <c r="U46" s="3">
        <v>586.66181447786096</v>
      </c>
      <c r="V46" s="3">
        <v>0</v>
      </c>
      <c r="W46" s="3">
        <v>302.99749395475891</v>
      </c>
      <c r="X46" s="3">
        <v>0</v>
      </c>
      <c r="Y46" s="3">
        <v>20769.502719502718</v>
      </c>
      <c r="Z46" s="3">
        <v>23914.705691418691</v>
      </c>
      <c r="AA46" s="3">
        <v>71500</v>
      </c>
      <c r="AB46" s="3">
        <v>1461665694.4444444</v>
      </c>
      <c r="AC46" s="3">
        <v>-248235762.49199191</v>
      </c>
      <c r="AD46" s="7">
        <v>-0.16983073724415645</v>
      </c>
      <c r="AE46" s="3">
        <v>1485019444.4444444</v>
      </c>
      <c r="AF46" s="3">
        <v>-224882012.491992</v>
      </c>
      <c r="AG46" s="8">
        <v>-0.15143371578957462</v>
      </c>
      <c r="AH46" s="3">
        <v>1709901456.9364364</v>
      </c>
      <c r="AI46" s="3">
        <v>0</v>
      </c>
      <c r="AJ46" s="3">
        <v>7953750</v>
      </c>
      <c r="AK46" s="3">
        <v>15400000</v>
      </c>
      <c r="AL46" s="3">
        <v>56571.701416407974</v>
      </c>
      <c r="AM46" s="3">
        <v>55682.042107975358</v>
      </c>
      <c r="AN46" s="3">
        <v>778.76981969196299</v>
      </c>
      <c r="AO46" s="3">
        <v>586.66181447786096</v>
      </c>
      <c r="AP46" s="3">
        <v>0</v>
      </c>
      <c r="AQ46" s="3">
        <v>302.99749395475891</v>
      </c>
      <c r="AR46" s="3">
        <v>0</v>
      </c>
      <c r="AS46" s="3">
        <v>20769.502719502718</v>
      </c>
      <c r="AT46" s="3">
        <v>23914.705691418691</v>
      </c>
    </row>
    <row r="47" spans="3:46">
      <c r="E47" s="6" t="s">
        <v>232</v>
      </c>
      <c r="F47" s="6"/>
      <c r="G47" s="9">
        <v>31500</v>
      </c>
      <c r="H47" s="9">
        <v>523832361.11111104</v>
      </c>
      <c r="I47" s="9">
        <v>-115389950.13394396</v>
      </c>
      <c r="J47" s="10">
        <v>-0.22028030091380396</v>
      </c>
      <c r="K47" s="9">
        <v>531786111.11111104</v>
      </c>
      <c r="L47" s="9">
        <v>-107436200.13394392</v>
      </c>
      <c r="M47" s="11">
        <v>-0.20202896971014775</v>
      </c>
      <c r="N47" s="9">
        <v>639222311.24505496</v>
      </c>
      <c r="O47" s="9">
        <v>0</v>
      </c>
      <c r="P47" s="9">
        <v>7953750</v>
      </c>
      <c r="Q47" s="9">
        <v>0</v>
      </c>
      <c r="R47" s="9">
        <v>20258.350964842197</v>
      </c>
      <c r="S47" s="9">
        <v>19955.353470887436</v>
      </c>
      <c r="T47" s="9">
        <v>633.50328479007737</v>
      </c>
      <c r="U47" s="9">
        <v>0</v>
      </c>
      <c r="V47" s="9">
        <v>0</v>
      </c>
      <c r="W47" s="9">
        <v>302.99749395475891</v>
      </c>
      <c r="X47" s="9">
        <v>0</v>
      </c>
      <c r="Y47" s="9">
        <v>16882.098765432096</v>
      </c>
      <c r="Z47" s="9">
        <v>20292.771785557299</v>
      </c>
      <c r="AA47" s="9">
        <v>31500</v>
      </c>
      <c r="AB47" s="9">
        <v>523832361.11111104</v>
      </c>
      <c r="AC47" s="9">
        <v>-115389950.13394396</v>
      </c>
      <c r="AD47" s="10">
        <v>-0.22028030091380396</v>
      </c>
      <c r="AE47" s="9">
        <v>531786111.11111104</v>
      </c>
      <c r="AF47" s="9">
        <v>-107436200.13394392</v>
      </c>
      <c r="AG47" s="11">
        <v>-0.20202896971014775</v>
      </c>
      <c r="AH47" s="9">
        <v>639222311.24505496</v>
      </c>
      <c r="AI47" s="9">
        <v>0</v>
      </c>
      <c r="AJ47" s="9">
        <v>7953750</v>
      </c>
      <c r="AK47" s="9">
        <v>0</v>
      </c>
      <c r="AL47" s="9">
        <v>20258.350964842197</v>
      </c>
      <c r="AM47" s="9">
        <v>19955.353470887436</v>
      </c>
      <c r="AN47" s="9">
        <v>633.50328479007737</v>
      </c>
      <c r="AO47" s="9">
        <v>0</v>
      </c>
      <c r="AP47" s="9">
        <v>0</v>
      </c>
      <c r="AQ47" s="9">
        <v>302.99749395475891</v>
      </c>
      <c r="AR47" s="9">
        <v>0</v>
      </c>
      <c r="AS47" s="9">
        <v>16882.098765432096</v>
      </c>
      <c r="AT47" s="9">
        <v>20292.771785557299</v>
      </c>
    </row>
    <row r="48" spans="3:46">
      <c r="E48" s="6" t="s">
        <v>231</v>
      </c>
      <c r="F48" s="6"/>
      <c r="G48" s="9">
        <v>28000</v>
      </c>
      <c r="H48" s="9">
        <v>748944444.44444442</v>
      </c>
      <c r="I48" s="9">
        <v>312520914.76347637</v>
      </c>
      <c r="J48" s="10">
        <v>0.41728183856854645</v>
      </c>
      <c r="K48" s="9">
        <v>764344444.44444442</v>
      </c>
      <c r="L48" s="9">
        <v>327920914.76347637</v>
      </c>
      <c r="M48" s="11">
        <v>0.42902243503820087</v>
      </c>
      <c r="N48" s="9">
        <v>436423529.68096805</v>
      </c>
      <c r="O48" s="9">
        <v>0</v>
      </c>
      <c r="P48" s="9">
        <v>0</v>
      </c>
      <c r="Q48" s="9">
        <v>15400000</v>
      </c>
      <c r="R48" s="9">
        <v>29117.642770379898</v>
      </c>
      <c r="S48" s="9">
        <v>28530.980955902036</v>
      </c>
      <c r="T48" s="9">
        <v>1018.9636055679299</v>
      </c>
      <c r="U48" s="9">
        <v>586.66181447786096</v>
      </c>
      <c r="V48" s="9">
        <v>0</v>
      </c>
      <c r="W48" s="9">
        <v>0</v>
      </c>
      <c r="X48" s="9">
        <v>0</v>
      </c>
      <c r="Y48" s="9">
        <v>27298.015873015873</v>
      </c>
      <c r="Z48" s="9">
        <v>15586.554631463145</v>
      </c>
      <c r="AA48" s="9">
        <v>28000</v>
      </c>
      <c r="AB48" s="9">
        <v>748944444.44444442</v>
      </c>
      <c r="AC48" s="9">
        <v>312520914.76347637</v>
      </c>
      <c r="AD48" s="10">
        <v>0.41728183856854645</v>
      </c>
      <c r="AE48" s="9">
        <v>764344444.44444442</v>
      </c>
      <c r="AF48" s="9">
        <v>327920914.76347637</v>
      </c>
      <c r="AG48" s="11">
        <v>0.42902243503820087</v>
      </c>
      <c r="AH48" s="9">
        <v>436423529.68096805</v>
      </c>
      <c r="AI48" s="9">
        <v>0</v>
      </c>
      <c r="AJ48" s="9">
        <v>0</v>
      </c>
      <c r="AK48" s="9">
        <v>15400000</v>
      </c>
      <c r="AL48" s="9">
        <v>29117.642770379898</v>
      </c>
      <c r="AM48" s="9">
        <v>28530.980955902036</v>
      </c>
      <c r="AN48" s="9">
        <v>1018.9636055679299</v>
      </c>
      <c r="AO48" s="9">
        <v>586.66181447786096</v>
      </c>
      <c r="AP48" s="9">
        <v>0</v>
      </c>
      <c r="AQ48" s="9">
        <v>0</v>
      </c>
      <c r="AR48" s="9">
        <v>0</v>
      </c>
      <c r="AS48" s="9">
        <v>27298.015873015873</v>
      </c>
      <c r="AT48" s="9">
        <v>15586.554631463145</v>
      </c>
    </row>
    <row r="49" spans="2:46">
      <c r="E49" s="6" t="s">
        <v>230</v>
      </c>
      <c r="F49" s="6"/>
      <c r="G49" s="9">
        <v>12000</v>
      </c>
      <c r="H49" s="9">
        <v>188888888.88888887</v>
      </c>
      <c r="I49" s="9">
        <v>-445366727.12152433</v>
      </c>
      <c r="J49" s="10">
        <v>-2.3578238494668939</v>
      </c>
      <c r="K49" s="9">
        <v>188888888.88888887</v>
      </c>
      <c r="L49" s="9">
        <v>-445366727.12152433</v>
      </c>
      <c r="M49" s="11">
        <v>-2.3578238494668939</v>
      </c>
      <c r="N49" s="9">
        <v>634255616.01041317</v>
      </c>
      <c r="O49" s="9">
        <v>0</v>
      </c>
      <c r="P49" s="9">
        <v>0</v>
      </c>
      <c r="Q49" s="9">
        <v>0</v>
      </c>
      <c r="R49" s="9">
        <v>7195.7076811858842</v>
      </c>
      <c r="S49" s="9">
        <v>7195.7076811858842</v>
      </c>
      <c r="T49" s="9">
        <v>599.64230676549039</v>
      </c>
      <c r="U49" s="9">
        <v>0</v>
      </c>
      <c r="V49" s="9">
        <v>0</v>
      </c>
      <c r="W49" s="9">
        <v>0</v>
      </c>
      <c r="X49" s="9">
        <v>0</v>
      </c>
      <c r="Y49" s="9">
        <v>15740.740740740739</v>
      </c>
      <c r="Z49" s="9">
        <v>52854.634667534432</v>
      </c>
      <c r="AA49" s="9">
        <v>12000</v>
      </c>
      <c r="AB49" s="9">
        <v>188888888.88888887</v>
      </c>
      <c r="AC49" s="9">
        <v>-445366727.12152433</v>
      </c>
      <c r="AD49" s="10">
        <v>-2.3578238494668939</v>
      </c>
      <c r="AE49" s="9">
        <v>188888888.88888887</v>
      </c>
      <c r="AF49" s="9">
        <v>-445366727.12152433</v>
      </c>
      <c r="AG49" s="11">
        <v>-2.3578238494668939</v>
      </c>
      <c r="AH49" s="9">
        <v>634255616.01041317</v>
      </c>
      <c r="AI49" s="9">
        <v>0</v>
      </c>
      <c r="AJ49" s="9">
        <v>0</v>
      </c>
      <c r="AK49" s="9">
        <v>0</v>
      </c>
      <c r="AL49" s="9">
        <v>7195.7076811858842</v>
      </c>
      <c r="AM49" s="9">
        <v>7195.7076811858842</v>
      </c>
      <c r="AN49" s="9">
        <v>599.64230676549039</v>
      </c>
      <c r="AO49" s="9">
        <v>0</v>
      </c>
      <c r="AP49" s="9">
        <v>0</v>
      </c>
      <c r="AQ49" s="9">
        <v>0</v>
      </c>
      <c r="AR49" s="9">
        <v>0</v>
      </c>
      <c r="AS49" s="9">
        <v>15740.740740740739</v>
      </c>
      <c r="AT49" s="9">
        <v>52854.634667534432</v>
      </c>
    </row>
    <row r="50" spans="2:46">
      <c r="C50" s="12" t="s">
        <v>112</v>
      </c>
      <c r="D50" s="12"/>
      <c r="E50" s="12"/>
      <c r="F50" s="12"/>
      <c r="G50" s="13">
        <v>54150</v>
      </c>
      <c r="H50" s="13">
        <v>1311949420</v>
      </c>
      <c r="I50" s="13">
        <v>460712.53880463785</v>
      </c>
      <c r="J50" s="14">
        <v>3.5116638780528434E-4</v>
      </c>
      <c r="K50" s="13">
        <v>1332424420</v>
      </c>
      <c r="L50" s="13">
        <v>20935712.538804531</v>
      </c>
      <c r="M50" s="15">
        <v>1.5712495376514136E-2</v>
      </c>
      <c r="N50" s="13">
        <v>1311488707.4611955</v>
      </c>
      <c r="O50" s="13">
        <v>0</v>
      </c>
      <c r="P50" s="13">
        <v>20475000</v>
      </c>
      <c r="Q50" s="13">
        <v>0</v>
      </c>
      <c r="R50" s="13">
        <v>50758.820085784086</v>
      </c>
      <c r="S50" s="13">
        <v>49978.822567017</v>
      </c>
      <c r="T50" s="13">
        <v>922.96994583595574</v>
      </c>
      <c r="U50" s="13">
        <v>0</v>
      </c>
      <c r="V50" s="13">
        <v>0</v>
      </c>
      <c r="W50" s="13">
        <v>779.99751876708797</v>
      </c>
      <c r="X50" s="13">
        <v>0</v>
      </c>
      <c r="Y50" s="13">
        <v>24606.175807940905</v>
      </c>
      <c r="Z50" s="13">
        <v>24219.551384324939</v>
      </c>
      <c r="AA50" s="13">
        <v>54150</v>
      </c>
      <c r="AB50" s="13">
        <v>1311949420</v>
      </c>
      <c r="AC50" s="13">
        <v>460712.53880463785</v>
      </c>
      <c r="AD50" s="14">
        <v>3.5116638780528434E-4</v>
      </c>
      <c r="AE50" s="13">
        <v>1332424420</v>
      </c>
      <c r="AF50" s="13">
        <v>20935712.538804531</v>
      </c>
      <c r="AG50" s="15">
        <v>1.5712495376514136E-2</v>
      </c>
      <c r="AH50" s="13">
        <v>1311488707.4611955</v>
      </c>
      <c r="AI50" s="13">
        <v>0</v>
      </c>
      <c r="AJ50" s="13">
        <v>20475000</v>
      </c>
      <c r="AK50" s="13">
        <v>0</v>
      </c>
      <c r="AL50" s="13">
        <v>50758.820085784086</v>
      </c>
      <c r="AM50" s="13">
        <v>49978.822567017</v>
      </c>
      <c r="AN50" s="13">
        <v>922.96994583595574</v>
      </c>
      <c r="AO50" s="13">
        <v>0</v>
      </c>
      <c r="AP50" s="13">
        <v>0</v>
      </c>
      <c r="AQ50" s="13">
        <v>779.99751876708797</v>
      </c>
      <c r="AR50" s="13">
        <v>0</v>
      </c>
      <c r="AS50" s="13">
        <v>24606.175807940905</v>
      </c>
      <c r="AT50" s="13">
        <v>24219.551384324939</v>
      </c>
    </row>
    <row r="51" spans="2:46">
      <c r="D51" t="s">
        <v>371</v>
      </c>
      <c r="G51" s="3">
        <v>54150</v>
      </c>
      <c r="H51" s="3">
        <v>1311949420</v>
      </c>
      <c r="I51" s="3">
        <v>460712.53880463785</v>
      </c>
      <c r="J51" s="7">
        <v>3.5116638780528434E-4</v>
      </c>
      <c r="K51" s="3">
        <v>1332424420</v>
      </c>
      <c r="L51" s="3">
        <v>20935712.538804531</v>
      </c>
      <c r="M51" s="8">
        <v>1.5712495376514136E-2</v>
      </c>
      <c r="N51" s="3">
        <v>1311488707.4611955</v>
      </c>
      <c r="O51" s="3">
        <v>0</v>
      </c>
      <c r="P51" s="3">
        <v>20475000</v>
      </c>
      <c r="Q51" s="3">
        <v>0</v>
      </c>
      <c r="R51" s="3">
        <v>50758.820085784086</v>
      </c>
      <c r="S51" s="3">
        <v>49978.822567017</v>
      </c>
      <c r="T51" s="3">
        <v>922.96994583595574</v>
      </c>
      <c r="U51" s="3">
        <v>0</v>
      </c>
      <c r="V51" s="3">
        <v>0</v>
      </c>
      <c r="W51" s="3">
        <v>779.99751876708797</v>
      </c>
      <c r="X51" s="3">
        <v>0</v>
      </c>
      <c r="Y51" s="3">
        <v>24606.175807940905</v>
      </c>
      <c r="Z51" s="3">
        <v>24219.551384324939</v>
      </c>
      <c r="AA51" s="3">
        <v>54150</v>
      </c>
      <c r="AB51" s="3">
        <v>1311949420</v>
      </c>
      <c r="AC51" s="3">
        <v>460712.53880463785</v>
      </c>
      <c r="AD51" s="7">
        <v>3.5116638780528434E-4</v>
      </c>
      <c r="AE51" s="3">
        <v>1332424420</v>
      </c>
      <c r="AF51" s="3">
        <v>20935712.538804531</v>
      </c>
      <c r="AG51" s="8">
        <v>1.5712495376514136E-2</v>
      </c>
      <c r="AH51" s="3">
        <v>1311488707.4611955</v>
      </c>
      <c r="AI51" s="3">
        <v>0</v>
      </c>
      <c r="AJ51" s="3">
        <v>20475000</v>
      </c>
      <c r="AK51" s="3">
        <v>0</v>
      </c>
      <c r="AL51" s="3">
        <v>50758.820085784086</v>
      </c>
      <c r="AM51" s="3">
        <v>49978.822567017</v>
      </c>
      <c r="AN51" s="3">
        <v>922.96994583595574</v>
      </c>
      <c r="AO51" s="3">
        <v>0</v>
      </c>
      <c r="AP51" s="3">
        <v>0</v>
      </c>
      <c r="AQ51" s="3">
        <v>779.99751876708797</v>
      </c>
      <c r="AR51" s="3">
        <v>0</v>
      </c>
      <c r="AS51" s="3">
        <v>24606.175807940905</v>
      </c>
      <c r="AT51" s="3">
        <v>24219.551384324939</v>
      </c>
    </row>
    <row r="52" spans="2:46">
      <c r="E52" s="6" t="s">
        <v>241</v>
      </c>
      <c r="F52" s="6"/>
      <c r="G52" s="9">
        <v>30000</v>
      </c>
      <c r="H52" s="9">
        <v>640581000</v>
      </c>
      <c r="I52" s="9">
        <v>-20293862.728022695</v>
      </c>
      <c r="J52" s="10">
        <v>-3.1680400648821452E-2</v>
      </c>
      <c r="K52" s="9">
        <v>648456000</v>
      </c>
      <c r="L52" s="9">
        <v>-12418862.728022695</v>
      </c>
      <c r="M52" s="11">
        <v>-1.9151434681802148E-2</v>
      </c>
      <c r="N52" s="9">
        <v>660874862.72802269</v>
      </c>
      <c r="O52" s="9">
        <v>0</v>
      </c>
      <c r="P52" s="9">
        <v>7875000</v>
      </c>
      <c r="Q52" s="9">
        <v>0</v>
      </c>
      <c r="R52" s="9">
        <v>24702.881400588041</v>
      </c>
      <c r="S52" s="9">
        <v>24402.883881820952</v>
      </c>
      <c r="T52" s="9">
        <v>813.42946272736503</v>
      </c>
      <c r="U52" s="9">
        <v>0</v>
      </c>
      <c r="V52" s="9">
        <v>0</v>
      </c>
      <c r="W52" s="9">
        <v>299.99751876708802</v>
      </c>
      <c r="X52" s="9">
        <v>0</v>
      </c>
      <c r="Y52" s="9">
        <v>21615.200000000001</v>
      </c>
      <c r="Z52" s="9">
        <v>22029.162090934089</v>
      </c>
      <c r="AA52" s="9">
        <v>30000</v>
      </c>
      <c r="AB52" s="9">
        <v>640581000</v>
      </c>
      <c r="AC52" s="9">
        <v>-20293862.728022695</v>
      </c>
      <c r="AD52" s="10">
        <v>-3.1680400648821452E-2</v>
      </c>
      <c r="AE52" s="9">
        <v>648456000</v>
      </c>
      <c r="AF52" s="9">
        <v>-12418862.728022695</v>
      </c>
      <c r="AG52" s="11">
        <v>-1.9151434681802148E-2</v>
      </c>
      <c r="AH52" s="9">
        <v>660874862.72802269</v>
      </c>
      <c r="AI52" s="9">
        <v>0</v>
      </c>
      <c r="AJ52" s="9">
        <v>7875000</v>
      </c>
      <c r="AK52" s="9">
        <v>0</v>
      </c>
      <c r="AL52" s="9">
        <v>24702.881400588041</v>
      </c>
      <c r="AM52" s="9">
        <v>24402.883881820952</v>
      </c>
      <c r="AN52" s="9">
        <v>813.42946272736503</v>
      </c>
      <c r="AO52" s="9">
        <v>0</v>
      </c>
      <c r="AP52" s="9">
        <v>0</v>
      </c>
      <c r="AQ52" s="9">
        <v>299.99751876708802</v>
      </c>
      <c r="AR52" s="9">
        <v>0</v>
      </c>
      <c r="AS52" s="9">
        <v>21615.200000000001</v>
      </c>
      <c r="AT52" s="9">
        <v>22029.162090934089</v>
      </c>
    </row>
    <row r="53" spans="2:46">
      <c r="E53" s="6" t="s">
        <v>212</v>
      </c>
      <c r="F53" s="6"/>
      <c r="G53" s="9">
        <v>20000</v>
      </c>
      <c r="H53" s="9">
        <v>556500000.00000012</v>
      </c>
      <c r="I53" s="9">
        <v>38146198.006644607</v>
      </c>
      <c r="J53" s="10">
        <v>6.8546627145812403E-2</v>
      </c>
      <c r="K53" s="9">
        <v>567000000.00000012</v>
      </c>
      <c r="L53" s="9">
        <v>48646198.006644607</v>
      </c>
      <c r="M53" s="11">
        <v>8.5795763680149198E-2</v>
      </c>
      <c r="N53" s="9">
        <v>518353801.99335551</v>
      </c>
      <c r="O53" s="9">
        <v>0</v>
      </c>
      <c r="P53" s="9">
        <v>10500000</v>
      </c>
      <c r="Q53" s="9">
        <v>0</v>
      </c>
      <c r="R53" s="9">
        <v>21600.000000000004</v>
      </c>
      <c r="S53" s="9">
        <v>21200.000000000004</v>
      </c>
      <c r="T53" s="9">
        <v>1060.0000000000002</v>
      </c>
      <c r="U53" s="9">
        <v>0</v>
      </c>
      <c r="V53" s="9">
        <v>0</v>
      </c>
      <c r="W53" s="9">
        <v>400</v>
      </c>
      <c r="X53" s="9">
        <v>0</v>
      </c>
      <c r="Y53" s="9">
        <v>28350.000000000007</v>
      </c>
      <c r="Z53" s="9">
        <v>25917.690099667776</v>
      </c>
      <c r="AA53" s="9">
        <v>20000</v>
      </c>
      <c r="AB53" s="9">
        <v>556500000.00000012</v>
      </c>
      <c r="AC53" s="9">
        <v>38146198.006644607</v>
      </c>
      <c r="AD53" s="10">
        <v>6.8546627145812403E-2</v>
      </c>
      <c r="AE53" s="9">
        <v>567000000.00000012</v>
      </c>
      <c r="AF53" s="9">
        <v>48646198.006644607</v>
      </c>
      <c r="AG53" s="11">
        <v>8.5795763680149198E-2</v>
      </c>
      <c r="AH53" s="9">
        <v>518353801.99335551</v>
      </c>
      <c r="AI53" s="9">
        <v>0</v>
      </c>
      <c r="AJ53" s="9">
        <v>10500000</v>
      </c>
      <c r="AK53" s="9">
        <v>0</v>
      </c>
      <c r="AL53" s="9">
        <v>21600.000000000004</v>
      </c>
      <c r="AM53" s="9">
        <v>21200.000000000004</v>
      </c>
      <c r="AN53" s="9">
        <v>1060.0000000000002</v>
      </c>
      <c r="AO53" s="9">
        <v>0</v>
      </c>
      <c r="AP53" s="9">
        <v>0</v>
      </c>
      <c r="AQ53" s="9">
        <v>400</v>
      </c>
      <c r="AR53" s="9">
        <v>0</v>
      </c>
      <c r="AS53" s="9">
        <v>28350.000000000007</v>
      </c>
      <c r="AT53" s="9">
        <v>25917.690099667776</v>
      </c>
    </row>
    <row r="54" spans="2:46">
      <c r="E54" s="6" t="s">
        <v>213</v>
      </c>
      <c r="F54" s="6"/>
      <c r="G54" s="9">
        <v>4000</v>
      </c>
      <c r="H54" s="9">
        <v>111300000.00000001</v>
      </c>
      <c r="I54" s="9">
        <v>-17769411.009174317</v>
      </c>
      <c r="J54" s="10">
        <v>-0.1596532884921322</v>
      </c>
      <c r="K54" s="9">
        <v>113400000.00000001</v>
      </c>
      <c r="L54" s="9">
        <v>-15669411.009174317</v>
      </c>
      <c r="M54" s="11">
        <v>-0.13817822759412976</v>
      </c>
      <c r="N54" s="9">
        <v>129069411.00917433</v>
      </c>
      <c r="O54" s="9">
        <v>0</v>
      </c>
      <c r="P54" s="9">
        <v>2100000</v>
      </c>
      <c r="Q54" s="9">
        <v>0</v>
      </c>
      <c r="R54" s="9">
        <v>4320.0000000000009</v>
      </c>
      <c r="S54" s="9">
        <v>4240.0000000000009</v>
      </c>
      <c r="T54" s="9">
        <v>1060.0000000000002</v>
      </c>
      <c r="U54" s="9">
        <v>0</v>
      </c>
      <c r="V54" s="9">
        <v>0</v>
      </c>
      <c r="W54" s="9">
        <v>80</v>
      </c>
      <c r="X54" s="9">
        <v>0</v>
      </c>
      <c r="Y54" s="9">
        <v>28350.000000000004</v>
      </c>
      <c r="Z54" s="9">
        <v>32267.352752293584</v>
      </c>
      <c r="AA54" s="9">
        <v>4000</v>
      </c>
      <c r="AB54" s="9">
        <v>111300000.00000001</v>
      </c>
      <c r="AC54" s="9">
        <v>-17769411.009174317</v>
      </c>
      <c r="AD54" s="10">
        <v>-0.1596532884921322</v>
      </c>
      <c r="AE54" s="9">
        <v>113400000.00000001</v>
      </c>
      <c r="AF54" s="9">
        <v>-15669411.009174317</v>
      </c>
      <c r="AG54" s="11">
        <v>-0.13817822759412976</v>
      </c>
      <c r="AH54" s="9">
        <v>129069411.00917433</v>
      </c>
      <c r="AI54" s="9">
        <v>0</v>
      </c>
      <c r="AJ54" s="9">
        <v>2100000</v>
      </c>
      <c r="AK54" s="9">
        <v>0</v>
      </c>
      <c r="AL54" s="9">
        <v>4320.0000000000009</v>
      </c>
      <c r="AM54" s="9">
        <v>4240.0000000000009</v>
      </c>
      <c r="AN54" s="9">
        <v>1060.0000000000002</v>
      </c>
      <c r="AO54" s="9">
        <v>0</v>
      </c>
      <c r="AP54" s="9">
        <v>0</v>
      </c>
      <c r="AQ54" s="9">
        <v>80</v>
      </c>
      <c r="AR54" s="9">
        <v>0</v>
      </c>
      <c r="AS54" s="9">
        <v>28350.000000000004</v>
      </c>
      <c r="AT54" s="9">
        <v>32267.352752293584</v>
      </c>
    </row>
    <row r="55" spans="2:46">
      <c r="E55" s="6" t="s">
        <v>243</v>
      </c>
      <c r="F55" s="6"/>
      <c r="G55" s="9">
        <v>125</v>
      </c>
      <c r="H55" s="9">
        <v>2784210</v>
      </c>
      <c r="I55" s="9">
        <v>496625.08552537067</v>
      </c>
      <c r="J55" s="10">
        <v>0.1783719926030618</v>
      </c>
      <c r="K55" s="9">
        <v>2784210</v>
      </c>
      <c r="L55" s="9">
        <v>496625.08552537067</v>
      </c>
      <c r="M55" s="11">
        <v>0.1783719926030618</v>
      </c>
      <c r="N55" s="9">
        <v>2287584.9144746293</v>
      </c>
      <c r="O55" s="9">
        <v>0</v>
      </c>
      <c r="P55" s="9">
        <v>0</v>
      </c>
      <c r="Q55" s="9">
        <v>0</v>
      </c>
      <c r="R55" s="9">
        <v>106.06426561606528</v>
      </c>
      <c r="S55" s="9">
        <v>106.06426561606528</v>
      </c>
      <c r="T55" s="9">
        <v>848.51412492852228</v>
      </c>
      <c r="U55" s="9">
        <v>0</v>
      </c>
      <c r="V55" s="9">
        <v>0</v>
      </c>
      <c r="W55" s="9">
        <v>0</v>
      </c>
      <c r="X55" s="9">
        <v>0</v>
      </c>
      <c r="Y55" s="9">
        <v>22273.68</v>
      </c>
      <c r="Z55" s="9">
        <v>18300.679315797035</v>
      </c>
      <c r="AA55" s="9">
        <v>125</v>
      </c>
      <c r="AB55" s="9">
        <v>2784210</v>
      </c>
      <c r="AC55" s="9">
        <v>496625.08552537067</v>
      </c>
      <c r="AD55" s="10">
        <v>0.1783719926030618</v>
      </c>
      <c r="AE55" s="9">
        <v>2784210</v>
      </c>
      <c r="AF55" s="9">
        <v>496625.08552537067</v>
      </c>
      <c r="AG55" s="11">
        <v>0.1783719926030618</v>
      </c>
      <c r="AH55" s="9">
        <v>2287584.9144746293</v>
      </c>
      <c r="AI55" s="9">
        <v>0</v>
      </c>
      <c r="AJ55" s="9">
        <v>0</v>
      </c>
      <c r="AK55" s="9">
        <v>0</v>
      </c>
      <c r="AL55" s="9">
        <v>106.06426561606528</v>
      </c>
      <c r="AM55" s="9">
        <v>106.06426561606528</v>
      </c>
      <c r="AN55" s="9">
        <v>848.51412492852228</v>
      </c>
      <c r="AO55" s="9">
        <v>0</v>
      </c>
      <c r="AP55" s="9">
        <v>0</v>
      </c>
      <c r="AQ55" s="9">
        <v>0</v>
      </c>
      <c r="AR55" s="9">
        <v>0</v>
      </c>
      <c r="AS55" s="9">
        <v>22273.68</v>
      </c>
      <c r="AT55" s="9">
        <v>18300.679315797035</v>
      </c>
    </row>
    <row r="56" spans="2:46">
      <c r="E56" s="6" t="s">
        <v>242</v>
      </c>
      <c r="F56" s="6"/>
      <c r="G56" s="9">
        <v>25</v>
      </c>
      <c r="H56" s="9">
        <v>784210</v>
      </c>
      <c r="I56" s="9">
        <v>-118836.8161683277</v>
      </c>
      <c r="J56" s="10">
        <v>-0.15153698138040539</v>
      </c>
      <c r="K56" s="9">
        <v>784210</v>
      </c>
      <c r="L56" s="9">
        <v>-118836.8161683277</v>
      </c>
      <c r="M56" s="11">
        <v>-0.15153698138040539</v>
      </c>
      <c r="N56" s="9">
        <v>903046.8161683277</v>
      </c>
      <c r="O56" s="9">
        <v>0</v>
      </c>
      <c r="P56" s="9">
        <v>0</v>
      </c>
      <c r="Q56" s="9">
        <v>0</v>
      </c>
      <c r="R56" s="9">
        <v>29.874419579979438</v>
      </c>
      <c r="S56" s="9">
        <v>29.874419579979438</v>
      </c>
      <c r="T56" s="9">
        <v>1194.9767831991776</v>
      </c>
      <c r="U56" s="9">
        <v>0</v>
      </c>
      <c r="V56" s="9">
        <v>0</v>
      </c>
      <c r="W56" s="9">
        <v>0</v>
      </c>
      <c r="X56" s="9">
        <v>0</v>
      </c>
      <c r="Y56" s="9">
        <v>31368.400000000001</v>
      </c>
      <c r="Z56" s="9">
        <v>36121.872646733107</v>
      </c>
      <c r="AA56" s="9">
        <v>25</v>
      </c>
      <c r="AB56" s="9">
        <v>784210</v>
      </c>
      <c r="AC56" s="9">
        <v>-118836.8161683277</v>
      </c>
      <c r="AD56" s="10">
        <v>-0.15153698138040539</v>
      </c>
      <c r="AE56" s="9">
        <v>784210</v>
      </c>
      <c r="AF56" s="9">
        <v>-118836.8161683277</v>
      </c>
      <c r="AG56" s="11">
        <v>-0.15153698138040539</v>
      </c>
      <c r="AH56" s="9">
        <v>903046.8161683277</v>
      </c>
      <c r="AI56" s="9">
        <v>0</v>
      </c>
      <c r="AJ56" s="9">
        <v>0</v>
      </c>
      <c r="AK56" s="9">
        <v>0</v>
      </c>
      <c r="AL56" s="9">
        <v>29.874419579979438</v>
      </c>
      <c r="AM56" s="9">
        <v>29.874419579979438</v>
      </c>
      <c r="AN56" s="9">
        <v>1194.9767831991776</v>
      </c>
      <c r="AO56" s="9">
        <v>0</v>
      </c>
      <c r="AP56" s="9">
        <v>0</v>
      </c>
      <c r="AQ56" s="9">
        <v>0</v>
      </c>
      <c r="AR56" s="9">
        <v>0</v>
      </c>
      <c r="AS56" s="9">
        <v>31368.400000000001</v>
      </c>
      <c r="AT56" s="9">
        <v>36121.872646733107</v>
      </c>
    </row>
    <row r="57" spans="2:46">
      <c r="C57" s="12" t="s">
        <v>113</v>
      </c>
      <c r="D57" s="12"/>
      <c r="E57" s="12"/>
      <c r="F57" s="12"/>
      <c r="G57" s="13">
        <v>155400</v>
      </c>
      <c r="H57" s="13">
        <v>2906105755.8603396</v>
      </c>
      <c r="I57" s="13">
        <v>-1500231676.0417762</v>
      </c>
      <c r="J57" s="14">
        <v>-0.5162343706922804</v>
      </c>
      <c r="K57" s="13">
        <v>2952600000</v>
      </c>
      <c r="L57" s="13">
        <v>-1453737431.9021158</v>
      </c>
      <c r="M57" s="15">
        <v>-0.49235840679472864</v>
      </c>
      <c r="N57" s="13">
        <v>4406337431.9021158</v>
      </c>
      <c r="O57" s="13">
        <v>0</v>
      </c>
      <c r="P57" s="13">
        <v>46494244.139660344</v>
      </c>
      <c r="Q57" s="13">
        <v>0</v>
      </c>
      <c r="R57" s="13">
        <v>112479.06970307353</v>
      </c>
      <c r="S57" s="13">
        <v>110707.87505179108</v>
      </c>
      <c r="T57" s="13">
        <v>712.40588836416396</v>
      </c>
      <c r="U57" s="13">
        <v>0</v>
      </c>
      <c r="V57" s="13">
        <v>0</v>
      </c>
      <c r="W57" s="13">
        <v>1771.1946512824541</v>
      </c>
      <c r="X57" s="13">
        <v>0</v>
      </c>
      <c r="Y57" s="13">
        <v>19000</v>
      </c>
      <c r="Z57" s="13">
        <v>28354.809729099845</v>
      </c>
      <c r="AA57" s="13">
        <v>155400</v>
      </c>
      <c r="AB57" s="13">
        <v>2906105755.8603396</v>
      </c>
      <c r="AC57" s="13">
        <v>-1500231676.0417762</v>
      </c>
      <c r="AD57" s="14">
        <v>-0.5162343706922804</v>
      </c>
      <c r="AE57" s="13">
        <v>2952600000</v>
      </c>
      <c r="AF57" s="13">
        <v>-1453737431.9021158</v>
      </c>
      <c r="AG57" s="15">
        <v>-0.49235840679472864</v>
      </c>
      <c r="AH57" s="13">
        <v>4406337431.9021158</v>
      </c>
      <c r="AI57" s="13">
        <v>0</v>
      </c>
      <c r="AJ57" s="13">
        <v>46494244.139660344</v>
      </c>
      <c r="AK57" s="13">
        <v>0</v>
      </c>
      <c r="AL57" s="13">
        <v>112479.06970307353</v>
      </c>
      <c r="AM57" s="13">
        <v>110707.87505179108</v>
      </c>
      <c r="AN57" s="13">
        <v>712.40588836416396</v>
      </c>
      <c r="AO57" s="13">
        <v>0</v>
      </c>
      <c r="AP57" s="13">
        <v>0</v>
      </c>
      <c r="AQ57" s="13">
        <v>1771.1946512824541</v>
      </c>
      <c r="AR57" s="13">
        <v>0</v>
      </c>
      <c r="AS57" s="13">
        <v>19000</v>
      </c>
      <c r="AT57" s="13">
        <v>28354.809729099845</v>
      </c>
    </row>
    <row r="58" spans="2:46">
      <c r="D58" t="s">
        <v>372</v>
      </c>
      <c r="G58" s="3">
        <v>155400</v>
      </c>
      <c r="H58" s="3">
        <v>2906105755.8603396</v>
      </c>
      <c r="I58" s="3">
        <v>-1500231676.0417762</v>
      </c>
      <c r="J58" s="7">
        <v>-0.5162343706922804</v>
      </c>
      <c r="K58" s="3">
        <v>2952600000</v>
      </c>
      <c r="L58" s="3">
        <v>-1453737431.9021158</v>
      </c>
      <c r="M58" s="8">
        <v>-0.49235840679472864</v>
      </c>
      <c r="N58" s="3">
        <v>4406337431.9021158</v>
      </c>
      <c r="O58" s="3">
        <v>0</v>
      </c>
      <c r="P58" s="3">
        <v>46494244.139660344</v>
      </c>
      <c r="Q58" s="3">
        <v>0</v>
      </c>
      <c r="R58" s="3">
        <v>112479.06970307353</v>
      </c>
      <c r="S58" s="3">
        <v>110707.87505179108</v>
      </c>
      <c r="T58" s="3">
        <v>712.40588836416396</v>
      </c>
      <c r="U58" s="3">
        <v>0</v>
      </c>
      <c r="V58" s="3">
        <v>0</v>
      </c>
      <c r="W58" s="3">
        <v>1771.1946512824541</v>
      </c>
      <c r="X58" s="3">
        <v>0</v>
      </c>
      <c r="Y58" s="3">
        <v>19000</v>
      </c>
      <c r="Z58" s="3">
        <v>28354.809729099845</v>
      </c>
      <c r="AA58" s="3">
        <v>155400</v>
      </c>
      <c r="AB58" s="3">
        <v>2906105755.8603396</v>
      </c>
      <c r="AC58" s="3">
        <v>-1500231676.0417762</v>
      </c>
      <c r="AD58" s="7">
        <v>-0.5162343706922804</v>
      </c>
      <c r="AE58" s="3">
        <v>2952600000</v>
      </c>
      <c r="AF58" s="3">
        <v>-1453737431.9021158</v>
      </c>
      <c r="AG58" s="8">
        <v>-0.49235840679472864</v>
      </c>
      <c r="AH58" s="3">
        <v>4406337431.9021158</v>
      </c>
      <c r="AI58" s="3">
        <v>0</v>
      </c>
      <c r="AJ58" s="3">
        <v>46494244.139660344</v>
      </c>
      <c r="AK58" s="3">
        <v>0</v>
      </c>
      <c r="AL58" s="3">
        <v>112479.06970307353</v>
      </c>
      <c r="AM58" s="3">
        <v>110707.87505179108</v>
      </c>
      <c r="AN58" s="3">
        <v>712.40588836416396</v>
      </c>
      <c r="AO58" s="3">
        <v>0</v>
      </c>
      <c r="AP58" s="3">
        <v>0</v>
      </c>
      <c r="AQ58" s="3">
        <v>1771.1946512824541</v>
      </c>
      <c r="AR58" s="3">
        <v>0</v>
      </c>
      <c r="AS58" s="3">
        <v>19000</v>
      </c>
      <c r="AT58" s="3">
        <v>28354.809729099845</v>
      </c>
    </row>
    <row r="59" spans="2:46">
      <c r="E59" s="6" t="s">
        <v>215</v>
      </c>
      <c r="F59" s="6"/>
      <c r="G59" s="9">
        <v>155400</v>
      </c>
      <c r="H59" s="9">
        <v>2906105755.8603396</v>
      </c>
      <c r="I59" s="9">
        <v>-1500231676.0417762</v>
      </c>
      <c r="J59" s="10">
        <v>-0.5162343706922804</v>
      </c>
      <c r="K59" s="9">
        <v>2952600000</v>
      </c>
      <c r="L59" s="9">
        <v>-1453737431.9021158</v>
      </c>
      <c r="M59" s="11">
        <v>-0.49235840679472864</v>
      </c>
      <c r="N59" s="9">
        <v>4406337431.9021158</v>
      </c>
      <c r="O59" s="9">
        <v>0</v>
      </c>
      <c r="P59" s="9">
        <v>46494244.139660344</v>
      </c>
      <c r="Q59" s="9">
        <v>0</v>
      </c>
      <c r="R59" s="9">
        <v>112479.06970307353</v>
      </c>
      <c r="S59" s="9">
        <v>110707.87505179108</v>
      </c>
      <c r="T59" s="9">
        <v>712.40588836416396</v>
      </c>
      <c r="U59" s="9">
        <v>0</v>
      </c>
      <c r="V59" s="9">
        <v>0</v>
      </c>
      <c r="W59" s="9">
        <v>1771.1946512824541</v>
      </c>
      <c r="X59" s="9">
        <v>0</v>
      </c>
      <c r="Y59" s="9">
        <v>19000</v>
      </c>
      <c r="Z59" s="9">
        <v>28354.809729099845</v>
      </c>
      <c r="AA59" s="9">
        <v>155400</v>
      </c>
      <c r="AB59" s="9">
        <v>2906105755.8603396</v>
      </c>
      <c r="AC59" s="9">
        <v>-1500231676.0417762</v>
      </c>
      <c r="AD59" s="10">
        <v>-0.5162343706922804</v>
      </c>
      <c r="AE59" s="9">
        <v>2952600000</v>
      </c>
      <c r="AF59" s="9">
        <v>-1453737431.9021158</v>
      </c>
      <c r="AG59" s="11">
        <v>-0.49235840679472864</v>
      </c>
      <c r="AH59" s="9">
        <v>4406337431.9021158</v>
      </c>
      <c r="AI59" s="9">
        <v>0</v>
      </c>
      <c r="AJ59" s="9">
        <v>46494244.139660344</v>
      </c>
      <c r="AK59" s="9">
        <v>0</v>
      </c>
      <c r="AL59" s="9">
        <v>112479.06970307353</v>
      </c>
      <c r="AM59" s="9">
        <v>110707.87505179108</v>
      </c>
      <c r="AN59" s="9">
        <v>712.40588836416396</v>
      </c>
      <c r="AO59" s="9">
        <v>0</v>
      </c>
      <c r="AP59" s="9">
        <v>0</v>
      </c>
      <c r="AQ59" s="9">
        <v>1771.1946512824541</v>
      </c>
      <c r="AR59" s="9">
        <v>0</v>
      </c>
      <c r="AS59" s="9">
        <v>19000</v>
      </c>
      <c r="AT59" s="9">
        <v>28354.809729099845</v>
      </c>
    </row>
    <row r="60" spans="2:46">
      <c r="B60" s="6" t="s">
        <v>245</v>
      </c>
      <c r="C60" s="6"/>
      <c r="D60" s="6"/>
      <c r="E60" s="6"/>
      <c r="F60" s="6"/>
      <c r="G60" s="9">
        <v>817448</v>
      </c>
      <c r="H60" s="9">
        <v>8975046570.8225269</v>
      </c>
      <c r="I60" s="9">
        <v>-46652576.032321319</v>
      </c>
      <c r="J60" s="10">
        <v>-5.1980316385194869E-3</v>
      </c>
      <c r="K60" s="9">
        <v>9155739032.4229488</v>
      </c>
      <c r="L60" s="9">
        <v>134039885.56810188</v>
      </c>
      <c r="M60" s="11">
        <v>1.463998537894433E-2</v>
      </c>
      <c r="N60" s="9">
        <v>9021699146.854847</v>
      </c>
      <c r="O60" s="9">
        <v>0</v>
      </c>
      <c r="P60" s="9">
        <v>5759461.6004221812</v>
      </c>
      <c r="Q60" s="9">
        <v>174933000</v>
      </c>
      <c r="R60" s="9">
        <v>348787.17361344304</v>
      </c>
      <c r="S60" s="9">
        <v>341903.70819883433</v>
      </c>
      <c r="T60" s="9">
        <v>418.25744047185179</v>
      </c>
      <c r="U60" s="9">
        <v>6664.0591683153025</v>
      </c>
      <c r="V60" s="9">
        <v>0</v>
      </c>
      <c r="W60" s="9">
        <v>219.40624629345729</v>
      </c>
      <c r="X60" s="9">
        <v>0</v>
      </c>
      <c r="Y60" s="9">
        <v>11200.393214520005</v>
      </c>
      <c r="Z60" s="9">
        <v>11036.419621621004</v>
      </c>
      <c r="AA60" s="9">
        <v>817448</v>
      </c>
      <c r="AB60" s="9">
        <v>8975046570.8225269</v>
      </c>
      <c r="AC60" s="9">
        <v>-46652576.032321319</v>
      </c>
      <c r="AD60" s="10">
        <v>-5.1980316385194869E-3</v>
      </c>
      <c r="AE60" s="9">
        <v>9155739032.4229488</v>
      </c>
      <c r="AF60" s="9">
        <v>134039885.56810188</v>
      </c>
      <c r="AG60" s="11">
        <v>1.463998537894433E-2</v>
      </c>
      <c r="AH60" s="9">
        <v>9021699146.854847</v>
      </c>
      <c r="AI60" s="9">
        <v>0</v>
      </c>
      <c r="AJ60" s="9">
        <v>5759461.6004221812</v>
      </c>
      <c r="AK60" s="9">
        <v>174933000</v>
      </c>
      <c r="AL60" s="9">
        <v>348787.17361344304</v>
      </c>
      <c r="AM60" s="9">
        <v>341903.70819883433</v>
      </c>
      <c r="AN60" s="9">
        <v>418.25744047185179</v>
      </c>
      <c r="AO60" s="9">
        <v>6664.0591683153025</v>
      </c>
      <c r="AP60" s="9">
        <v>0</v>
      </c>
      <c r="AQ60" s="9">
        <v>219.40624629345729</v>
      </c>
      <c r="AR60" s="9">
        <v>0</v>
      </c>
      <c r="AS60" s="9">
        <v>11200.393214520005</v>
      </c>
      <c r="AT60" s="9">
        <v>11036.419621621004</v>
      </c>
    </row>
    <row r="61" spans="2:46">
      <c r="C61" s="12" t="s">
        <v>114</v>
      </c>
      <c r="D61" s="12"/>
      <c r="E61" s="12"/>
      <c r="F61" s="12"/>
      <c r="G61" s="13">
        <v>129580</v>
      </c>
      <c r="H61" s="13">
        <v>2222297000</v>
      </c>
      <c r="I61" s="13">
        <v>-530844787</v>
      </c>
      <c r="J61" s="14">
        <v>-0.23887211610329312</v>
      </c>
      <c r="K61" s="13">
        <v>2397230000</v>
      </c>
      <c r="L61" s="13">
        <v>-355911787</v>
      </c>
      <c r="M61" s="15">
        <v>-0.14846793465791769</v>
      </c>
      <c r="N61" s="13">
        <v>2753141787</v>
      </c>
      <c r="O61" s="13">
        <v>0</v>
      </c>
      <c r="P61" s="13">
        <v>0</v>
      </c>
      <c r="Q61" s="13">
        <v>174933000</v>
      </c>
      <c r="R61" s="13">
        <v>91322.292306543037</v>
      </c>
      <c r="S61" s="13">
        <v>84658.233138227733</v>
      </c>
      <c r="T61" s="13">
        <v>653.32792975943607</v>
      </c>
      <c r="U61" s="13">
        <v>6664.0591683153025</v>
      </c>
      <c r="V61" s="13">
        <v>0</v>
      </c>
      <c r="W61" s="13">
        <v>0</v>
      </c>
      <c r="X61" s="13">
        <v>0</v>
      </c>
      <c r="Y61" s="13">
        <v>18500</v>
      </c>
      <c r="Z61" s="13">
        <v>21246.656791171477</v>
      </c>
      <c r="AA61" s="13">
        <v>129580</v>
      </c>
      <c r="AB61" s="13">
        <v>2222297000</v>
      </c>
      <c r="AC61" s="13">
        <v>-530844787</v>
      </c>
      <c r="AD61" s="14">
        <v>-0.23887211610329312</v>
      </c>
      <c r="AE61" s="13">
        <v>2397230000</v>
      </c>
      <c r="AF61" s="13">
        <v>-355911787</v>
      </c>
      <c r="AG61" s="15">
        <v>-0.14846793465791769</v>
      </c>
      <c r="AH61" s="13">
        <v>2753141787</v>
      </c>
      <c r="AI61" s="13">
        <v>0</v>
      </c>
      <c r="AJ61" s="13">
        <v>0</v>
      </c>
      <c r="AK61" s="13">
        <v>174933000</v>
      </c>
      <c r="AL61" s="13">
        <v>91322.292306543037</v>
      </c>
      <c r="AM61" s="13">
        <v>84658.233138227733</v>
      </c>
      <c r="AN61" s="13">
        <v>653.32792975943607</v>
      </c>
      <c r="AO61" s="13">
        <v>6664.0591683153025</v>
      </c>
      <c r="AP61" s="13">
        <v>0</v>
      </c>
      <c r="AQ61" s="13">
        <v>0</v>
      </c>
      <c r="AR61" s="13">
        <v>0</v>
      </c>
      <c r="AS61" s="13">
        <v>18500</v>
      </c>
      <c r="AT61" s="13">
        <v>21246.656791171477</v>
      </c>
    </row>
    <row r="62" spans="2:46">
      <c r="D62" t="s">
        <v>38</v>
      </c>
      <c r="G62" s="3">
        <v>129580</v>
      </c>
      <c r="H62" s="3">
        <v>2222297000</v>
      </c>
      <c r="I62" s="3">
        <v>-530844787</v>
      </c>
      <c r="J62" s="7">
        <v>-0.23887211610329312</v>
      </c>
      <c r="K62" s="3">
        <v>2397230000</v>
      </c>
      <c r="L62" s="3">
        <v>-355911787</v>
      </c>
      <c r="M62" s="8">
        <v>-0.14846793465791769</v>
      </c>
      <c r="N62" s="3">
        <v>2753141787</v>
      </c>
      <c r="O62" s="3">
        <v>0</v>
      </c>
      <c r="P62" s="3">
        <v>0</v>
      </c>
      <c r="Q62" s="3">
        <v>174933000</v>
      </c>
      <c r="R62" s="3">
        <v>91322.292306543037</v>
      </c>
      <c r="S62" s="3">
        <v>84658.233138227733</v>
      </c>
      <c r="T62" s="3">
        <v>653.32792975943607</v>
      </c>
      <c r="U62" s="3">
        <v>6664.0591683153025</v>
      </c>
      <c r="V62" s="3">
        <v>0</v>
      </c>
      <c r="W62" s="3">
        <v>0</v>
      </c>
      <c r="X62" s="3">
        <v>0</v>
      </c>
      <c r="Y62" s="3">
        <v>18500</v>
      </c>
      <c r="Z62" s="3">
        <v>21246.656791171477</v>
      </c>
      <c r="AA62" s="3">
        <v>129580</v>
      </c>
      <c r="AB62" s="3">
        <v>2222297000</v>
      </c>
      <c r="AC62" s="3">
        <v>-530844787</v>
      </c>
      <c r="AD62" s="7">
        <v>-0.23887211610329312</v>
      </c>
      <c r="AE62" s="3">
        <v>2397230000</v>
      </c>
      <c r="AF62" s="3">
        <v>-355911787</v>
      </c>
      <c r="AG62" s="8">
        <v>-0.14846793465791769</v>
      </c>
      <c r="AH62" s="3">
        <v>2753141787</v>
      </c>
      <c r="AI62" s="3">
        <v>0</v>
      </c>
      <c r="AJ62" s="3">
        <v>0</v>
      </c>
      <c r="AK62" s="3">
        <v>174933000</v>
      </c>
      <c r="AL62" s="3">
        <v>91322.292306543037</v>
      </c>
      <c r="AM62" s="3">
        <v>84658.233138227733</v>
      </c>
      <c r="AN62" s="3">
        <v>653.32792975943607</v>
      </c>
      <c r="AO62" s="3">
        <v>6664.0591683153025</v>
      </c>
      <c r="AP62" s="3">
        <v>0</v>
      </c>
      <c r="AQ62" s="3">
        <v>0</v>
      </c>
      <c r="AR62" s="3">
        <v>0</v>
      </c>
      <c r="AS62" s="3">
        <v>18500</v>
      </c>
      <c r="AT62" s="3">
        <v>21246.656791171477</v>
      </c>
    </row>
    <row r="63" spans="2:46">
      <c r="E63" s="6" t="s">
        <v>246</v>
      </c>
      <c r="F63" s="6"/>
      <c r="G63" s="9">
        <v>129580</v>
      </c>
      <c r="H63" s="9">
        <v>2222297000</v>
      </c>
      <c r="I63" s="9">
        <v>-530844787</v>
      </c>
      <c r="J63" s="10">
        <v>-0.23887211610329312</v>
      </c>
      <c r="K63" s="9">
        <v>2397230000</v>
      </c>
      <c r="L63" s="9">
        <v>-355911787</v>
      </c>
      <c r="M63" s="11">
        <v>-0.14846793465791769</v>
      </c>
      <c r="N63" s="9">
        <v>2753141787</v>
      </c>
      <c r="O63" s="9">
        <v>0</v>
      </c>
      <c r="P63" s="9">
        <v>0</v>
      </c>
      <c r="Q63" s="9">
        <v>174933000</v>
      </c>
      <c r="R63" s="9">
        <v>91322.292306543037</v>
      </c>
      <c r="S63" s="9">
        <v>84658.233138227733</v>
      </c>
      <c r="T63" s="9">
        <v>653.32792975943607</v>
      </c>
      <c r="U63" s="9">
        <v>6664.0591683153025</v>
      </c>
      <c r="V63" s="9">
        <v>0</v>
      </c>
      <c r="W63" s="9">
        <v>0</v>
      </c>
      <c r="X63" s="9">
        <v>0</v>
      </c>
      <c r="Y63" s="9">
        <v>18500</v>
      </c>
      <c r="Z63" s="9">
        <v>21246.656791171477</v>
      </c>
      <c r="AA63" s="9">
        <v>129580</v>
      </c>
      <c r="AB63" s="9">
        <v>2222297000</v>
      </c>
      <c r="AC63" s="9">
        <v>-530844787</v>
      </c>
      <c r="AD63" s="10">
        <v>-0.23887211610329312</v>
      </c>
      <c r="AE63" s="9">
        <v>2397230000</v>
      </c>
      <c r="AF63" s="9">
        <v>-355911787</v>
      </c>
      <c r="AG63" s="11">
        <v>-0.14846793465791769</v>
      </c>
      <c r="AH63" s="9">
        <v>2753141787</v>
      </c>
      <c r="AI63" s="9">
        <v>0</v>
      </c>
      <c r="AJ63" s="9">
        <v>0</v>
      </c>
      <c r="AK63" s="9">
        <v>174933000</v>
      </c>
      <c r="AL63" s="9">
        <v>91322.292306543037</v>
      </c>
      <c r="AM63" s="9">
        <v>84658.233138227733</v>
      </c>
      <c r="AN63" s="9">
        <v>653.32792975943607</v>
      </c>
      <c r="AO63" s="9">
        <v>6664.0591683153025</v>
      </c>
      <c r="AP63" s="9">
        <v>0</v>
      </c>
      <c r="AQ63" s="9">
        <v>0</v>
      </c>
      <c r="AR63" s="9">
        <v>0</v>
      </c>
      <c r="AS63" s="9">
        <v>18500</v>
      </c>
      <c r="AT63" s="9">
        <v>21246.656791171477</v>
      </c>
    </row>
    <row r="64" spans="2:46">
      <c r="C64" s="12" t="s">
        <v>115</v>
      </c>
      <c r="D64" s="12"/>
      <c r="E64" s="12"/>
      <c r="F64" s="12"/>
      <c r="G64" s="13">
        <v>687868</v>
      </c>
      <c r="H64" s="13">
        <v>6752749570.822526</v>
      </c>
      <c r="I64" s="13">
        <v>484192210.96767867</v>
      </c>
      <c r="J64" s="14">
        <v>7.1702971639847304E-2</v>
      </c>
      <c r="K64" s="13">
        <v>6758509032.4229488</v>
      </c>
      <c r="L64" s="13">
        <v>489951672.56810188</v>
      </c>
      <c r="M64" s="15">
        <v>7.2494047165969758E-2</v>
      </c>
      <c r="N64" s="13">
        <v>6268557359.854847</v>
      </c>
      <c r="O64" s="13">
        <v>0</v>
      </c>
      <c r="P64" s="13">
        <v>5759461.6004221812</v>
      </c>
      <c r="Q64" s="13">
        <v>0</v>
      </c>
      <c r="R64" s="13">
        <v>257464.88130690003</v>
      </c>
      <c r="S64" s="13">
        <v>257245.47506060655</v>
      </c>
      <c r="T64" s="13">
        <v>373.97505780266931</v>
      </c>
      <c r="U64" s="13">
        <v>0</v>
      </c>
      <c r="V64" s="13">
        <v>0</v>
      </c>
      <c r="W64" s="13">
        <v>219.40624629345729</v>
      </c>
      <c r="X64" s="13">
        <v>0</v>
      </c>
      <c r="Y64" s="13">
        <v>9825.2993778209602</v>
      </c>
      <c r="Z64" s="13">
        <v>9113.0236613054349</v>
      </c>
      <c r="AA64" s="13">
        <v>687868</v>
      </c>
      <c r="AB64" s="13">
        <v>6752749570.822526</v>
      </c>
      <c r="AC64" s="13">
        <v>484192210.96767867</v>
      </c>
      <c r="AD64" s="14">
        <v>7.1702971639847304E-2</v>
      </c>
      <c r="AE64" s="13">
        <v>6758509032.4229488</v>
      </c>
      <c r="AF64" s="13">
        <v>489951672.56810188</v>
      </c>
      <c r="AG64" s="15">
        <v>7.2494047165969758E-2</v>
      </c>
      <c r="AH64" s="13">
        <v>6268557359.854847</v>
      </c>
      <c r="AI64" s="13">
        <v>0</v>
      </c>
      <c r="AJ64" s="13">
        <v>5759461.6004221812</v>
      </c>
      <c r="AK64" s="13">
        <v>0</v>
      </c>
      <c r="AL64" s="13">
        <v>257464.88130690003</v>
      </c>
      <c r="AM64" s="13">
        <v>257245.47506060655</v>
      </c>
      <c r="AN64" s="13">
        <v>373.97505780266931</v>
      </c>
      <c r="AO64" s="13">
        <v>0</v>
      </c>
      <c r="AP64" s="13">
        <v>0</v>
      </c>
      <c r="AQ64" s="13">
        <v>219.40624629345729</v>
      </c>
      <c r="AR64" s="13">
        <v>0</v>
      </c>
      <c r="AS64" s="13">
        <v>9825.2993778209602</v>
      </c>
      <c r="AT64" s="13">
        <v>9113.0236613054349</v>
      </c>
    </row>
    <row r="65" spans="1:46">
      <c r="D65" t="s">
        <v>115</v>
      </c>
      <c r="G65" s="3">
        <v>687868</v>
      </c>
      <c r="H65" s="3">
        <v>6752749570.822526</v>
      </c>
      <c r="I65" s="3">
        <v>484192210.96767867</v>
      </c>
      <c r="J65" s="7">
        <v>7.1702971639847304E-2</v>
      </c>
      <c r="K65" s="3">
        <v>6758509032.4229488</v>
      </c>
      <c r="L65" s="3">
        <v>489951672.56810188</v>
      </c>
      <c r="M65" s="8">
        <v>7.2494047165969758E-2</v>
      </c>
      <c r="N65" s="3">
        <v>6268557359.854847</v>
      </c>
      <c r="O65" s="3">
        <v>0</v>
      </c>
      <c r="P65" s="3">
        <v>5759461.6004221812</v>
      </c>
      <c r="Q65" s="3">
        <v>0</v>
      </c>
      <c r="R65" s="3">
        <v>257464.88130690003</v>
      </c>
      <c r="S65" s="3">
        <v>257245.47506060655</v>
      </c>
      <c r="T65" s="3">
        <v>373.97505780266931</v>
      </c>
      <c r="U65" s="3">
        <v>0</v>
      </c>
      <c r="V65" s="3">
        <v>0</v>
      </c>
      <c r="W65" s="3">
        <v>219.40624629345729</v>
      </c>
      <c r="X65" s="3">
        <v>0</v>
      </c>
      <c r="Y65" s="3">
        <v>9825.2993778209602</v>
      </c>
      <c r="Z65" s="3">
        <v>9113.0236613054349</v>
      </c>
      <c r="AA65" s="3">
        <v>687868</v>
      </c>
      <c r="AB65" s="3">
        <v>6752749570.822526</v>
      </c>
      <c r="AC65" s="3">
        <v>484192210.96767867</v>
      </c>
      <c r="AD65" s="7">
        <v>7.1702971639847304E-2</v>
      </c>
      <c r="AE65" s="3">
        <v>6758509032.4229488</v>
      </c>
      <c r="AF65" s="3">
        <v>489951672.56810188</v>
      </c>
      <c r="AG65" s="8">
        <v>7.2494047165969758E-2</v>
      </c>
      <c r="AH65" s="3">
        <v>6268557359.854847</v>
      </c>
      <c r="AI65" s="3">
        <v>0</v>
      </c>
      <c r="AJ65" s="3">
        <v>5759461.6004221812</v>
      </c>
      <c r="AK65" s="3">
        <v>0</v>
      </c>
      <c r="AL65" s="3">
        <v>257464.88130690003</v>
      </c>
      <c r="AM65" s="3">
        <v>257245.47506060655</v>
      </c>
      <c r="AN65" s="3">
        <v>373.97505780266931</v>
      </c>
      <c r="AO65" s="3">
        <v>0</v>
      </c>
      <c r="AP65" s="3">
        <v>0</v>
      </c>
      <c r="AQ65" s="3">
        <v>219.40624629345729</v>
      </c>
      <c r="AR65" s="3">
        <v>0</v>
      </c>
      <c r="AS65" s="3">
        <v>9825.2993778209602</v>
      </c>
      <c r="AT65" s="3">
        <v>9113.0236613054349</v>
      </c>
    </row>
    <row r="66" spans="1:46">
      <c r="E66" s="6" t="s">
        <v>247</v>
      </c>
      <c r="F66" s="6"/>
      <c r="G66" s="9">
        <v>300000</v>
      </c>
      <c r="H66" s="9">
        <v>3333333332.8888884</v>
      </c>
      <c r="I66" s="9">
        <v>1044725634.7374578</v>
      </c>
      <c r="J66" s="10">
        <v>0.31341769046302642</v>
      </c>
      <c r="K66" s="9">
        <v>3333333332.8888884</v>
      </c>
      <c r="L66" s="9">
        <v>1044725634.7374578</v>
      </c>
      <c r="M66" s="11">
        <v>0.31341769046302642</v>
      </c>
      <c r="N66" s="9">
        <v>2288607698.1514306</v>
      </c>
      <c r="O66" s="9">
        <v>0</v>
      </c>
      <c r="P66" s="9">
        <v>0</v>
      </c>
      <c r="Q66" s="9">
        <v>0</v>
      </c>
      <c r="R66" s="9">
        <v>126983.07670987865</v>
      </c>
      <c r="S66" s="9">
        <v>126983.07670987865</v>
      </c>
      <c r="T66" s="9">
        <v>423.27692236626211</v>
      </c>
      <c r="U66" s="9">
        <v>0</v>
      </c>
      <c r="V66" s="9">
        <v>0</v>
      </c>
      <c r="W66" s="9">
        <v>0</v>
      </c>
      <c r="X66" s="9">
        <v>0</v>
      </c>
      <c r="Y66" s="9">
        <v>11111.111109629628</v>
      </c>
      <c r="Z66" s="9">
        <v>7628.692327171435</v>
      </c>
      <c r="AA66" s="9">
        <v>300000</v>
      </c>
      <c r="AB66" s="9">
        <v>3333333332.8888884</v>
      </c>
      <c r="AC66" s="9">
        <v>1044725634.7374578</v>
      </c>
      <c r="AD66" s="10">
        <v>0.31341769046302642</v>
      </c>
      <c r="AE66" s="9">
        <v>3333333332.8888884</v>
      </c>
      <c r="AF66" s="9">
        <v>1044725634.7374578</v>
      </c>
      <c r="AG66" s="11">
        <v>0.31341769046302642</v>
      </c>
      <c r="AH66" s="9">
        <v>2288607698.1514306</v>
      </c>
      <c r="AI66" s="9">
        <v>0</v>
      </c>
      <c r="AJ66" s="9">
        <v>0</v>
      </c>
      <c r="AK66" s="9">
        <v>0</v>
      </c>
      <c r="AL66" s="9">
        <v>126983.07670987865</v>
      </c>
      <c r="AM66" s="9">
        <v>126983.07670987865</v>
      </c>
      <c r="AN66" s="9">
        <v>423.27692236626211</v>
      </c>
      <c r="AO66" s="9">
        <v>0</v>
      </c>
      <c r="AP66" s="9">
        <v>0</v>
      </c>
      <c r="AQ66" s="9">
        <v>0</v>
      </c>
      <c r="AR66" s="9">
        <v>0</v>
      </c>
      <c r="AS66" s="9">
        <v>11111.111109629628</v>
      </c>
      <c r="AT66" s="9">
        <v>7628.692327171435</v>
      </c>
    </row>
    <row r="67" spans="1:46">
      <c r="E67" s="6" t="s">
        <v>248</v>
      </c>
      <c r="F67" s="6"/>
      <c r="G67" s="9">
        <v>227626</v>
      </c>
      <c r="H67" s="9">
        <v>2162447000</v>
      </c>
      <c r="I67" s="9">
        <v>201103727.18844548</v>
      </c>
      <c r="J67" s="10">
        <v>9.2998222471323222E-2</v>
      </c>
      <c r="K67" s="9">
        <v>2162447000</v>
      </c>
      <c r="L67" s="9">
        <v>201103727.18844557</v>
      </c>
      <c r="M67" s="11">
        <v>9.2998222471323264E-2</v>
      </c>
      <c r="N67" s="9">
        <v>1961343272.8115544</v>
      </c>
      <c r="O67" s="9">
        <v>0</v>
      </c>
      <c r="P67" s="9">
        <v>0</v>
      </c>
      <c r="Q67" s="9">
        <v>0</v>
      </c>
      <c r="R67" s="9">
        <v>82378.251995597864</v>
      </c>
      <c r="S67" s="9">
        <v>82378.251995597864</v>
      </c>
      <c r="T67" s="9">
        <v>361.90176867140775</v>
      </c>
      <c r="U67" s="9">
        <v>0</v>
      </c>
      <c r="V67" s="9">
        <v>0</v>
      </c>
      <c r="W67" s="9">
        <v>0</v>
      </c>
      <c r="X67" s="9">
        <v>0</v>
      </c>
      <c r="Y67" s="9">
        <v>9500</v>
      </c>
      <c r="Z67" s="9">
        <v>8616.5168865224296</v>
      </c>
      <c r="AA67" s="9">
        <v>227626</v>
      </c>
      <c r="AB67" s="9">
        <v>2162447000</v>
      </c>
      <c r="AC67" s="9">
        <v>201103727.18844548</v>
      </c>
      <c r="AD67" s="10">
        <v>9.2998222471323222E-2</v>
      </c>
      <c r="AE67" s="9">
        <v>2162447000</v>
      </c>
      <c r="AF67" s="9">
        <v>201103727.18844557</v>
      </c>
      <c r="AG67" s="11">
        <v>9.2998222471323264E-2</v>
      </c>
      <c r="AH67" s="9">
        <v>1961343272.8115544</v>
      </c>
      <c r="AI67" s="9">
        <v>0</v>
      </c>
      <c r="AJ67" s="9">
        <v>0</v>
      </c>
      <c r="AK67" s="9">
        <v>0</v>
      </c>
      <c r="AL67" s="9">
        <v>82378.251995597864</v>
      </c>
      <c r="AM67" s="9">
        <v>82378.251995597864</v>
      </c>
      <c r="AN67" s="9">
        <v>361.90176867140775</v>
      </c>
      <c r="AO67" s="9">
        <v>0</v>
      </c>
      <c r="AP67" s="9">
        <v>0</v>
      </c>
      <c r="AQ67" s="9">
        <v>0</v>
      </c>
      <c r="AR67" s="9">
        <v>0</v>
      </c>
      <c r="AS67" s="9">
        <v>9500</v>
      </c>
      <c r="AT67" s="9">
        <v>8616.5168865224296</v>
      </c>
    </row>
    <row r="68" spans="1:46">
      <c r="E68" s="6" t="s">
        <v>252</v>
      </c>
      <c r="F68" s="6"/>
      <c r="G68" s="9">
        <v>50000</v>
      </c>
      <c r="H68" s="9">
        <v>600000000</v>
      </c>
      <c r="I68" s="9">
        <v>-362248274.11791182</v>
      </c>
      <c r="J68" s="10">
        <v>-0.60374712352985305</v>
      </c>
      <c r="K68" s="9">
        <v>600000000</v>
      </c>
      <c r="L68" s="9">
        <v>-362248274.11791182</v>
      </c>
      <c r="M68" s="11">
        <v>-0.60374712352985305</v>
      </c>
      <c r="N68" s="9">
        <v>962248274.11791182</v>
      </c>
      <c r="O68" s="9">
        <v>0</v>
      </c>
      <c r="P68" s="9">
        <v>0</v>
      </c>
      <c r="Q68" s="9">
        <v>0</v>
      </c>
      <c r="R68" s="9">
        <v>22856.953810825755</v>
      </c>
      <c r="S68" s="9">
        <v>22856.953810825755</v>
      </c>
      <c r="T68" s="9">
        <v>457.13907621651509</v>
      </c>
      <c r="U68" s="9">
        <v>0</v>
      </c>
      <c r="V68" s="9">
        <v>0</v>
      </c>
      <c r="W68" s="9">
        <v>0</v>
      </c>
      <c r="X68" s="9">
        <v>0</v>
      </c>
      <c r="Y68" s="9">
        <v>12000</v>
      </c>
      <c r="Z68" s="9">
        <v>19244.965482358235</v>
      </c>
      <c r="AA68" s="9">
        <v>50000</v>
      </c>
      <c r="AB68" s="9">
        <v>600000000</v>
      </c>
      <c r="AC68" s="9">
        <v>-362248274.11791182</v>
      </c>
      <c r="AD68" s="10">
        <v>-0.60374712352985305</v>
      </c>
      <c r="AE68" s="9">
        <v>600000000</v>
      </c>
      <c r="AF68" s="9">
        <v>-362248274.11791182</v>
      </c>
      <c r="AG68" s="11">
        <v>-0.60374712352985305</v>
      </c>
      <c r="AH68" s="9">
        <v>962248274.11791182</v>
      </c>
      <c r="AI68" s="9">
        <v>0</v>
      </c>
      <c r="AJ68" s="9">
        <v>0</v>
      </c>
      <c r="AK68" s="9">
        <v>0</v>
      </c>
      <c r="AL68" s="9">
        <v>22856.953810825755</v>
      </c>
      <c r="AM68" s="9">
        <v>22856.953810825755</v>
      </c>
      <c r="AN68" s="9">
        <v>457.13907621651509</v>
      </c>
      <c r="AO68" s="9">
        <v>0</v>
      </c>
      <c r="AP68" s="9">
        <v>0</v>
      </c>
      <c r="AQ68" s="9">
        <v>0</v>
      </c>
      <c r="AR68" s="9">
        <v>0</v>
      </c>
      <c r="AS68" s="9">
        <v>12000</v>
      </c>
      <c r="AT68" s="9">
        <v>19244.965482358235</v>
      </c>
    </row>
    <row r="69" spans="1:46">
      <c r="E69" s="6" t="s">
        <v>250</v>
      </c>
      <c r="F69" s="6"/>
      <c r="G69" s="9">
        <v>30000</v>
      </c>
      <c r="H69" s="9">
        <v>124999999.21874999</v>
      </c>
      <c r="I69" s="9">
        <v>-185121294.54478168</v>
      </c>
      <c r="J69" s="10">
        <v>-1.4809703656143185</v>
      </c>
      <c r="K69" s="9">
        <v>124999999.21874999</v>
      </c>
      <c r="L69" s="9">
        <v>-185121294.54478168</v>
      </c>
      <c r="M69" s="11">
        <v>-1.4809703656143185</v>
      </c>
      <c r="N69" s="9">
        <v>310121293.76353168</v>
      </c>
      <c r="O69" s="9">
        <v>0</v>
      </c>
      <c r="P69" s="9">
        <v>0</v>
      </c>
      <c r="Q69" s="9">
        <v>0</v>
      </c>
      <c r="R69" s="9">
        <v>4761.8653474937064</v>
      </c>
      <c r="S69" s="9">
        <v>4761.8653474937064</v>
      </c>
      <c r="T69" s="9">
        <v>158.72884491645689</v>
      </c>
      <c r="U69" s="9">
        <v>0</v>
      </c>
      <c r="V69" s="9">
        <v>0</v>
      </c>
      <c r="W69" s="9">
        <v>0</v>
      </c>
      <c r="X69" s="9">
        <v>0</v>
      </c>
      <c r="Y69" s="9">
        <v>4166.6666406249997</v>
      </c>
      <c r="Z69" s="9">
        <v>10337.376458784389</v>
      </c>
      <c r="AA69" s="9">
        <v>30000</v>
      </c>
      <c r="AB69" s="9">
        <v>124999999.21874999</v>
      </c>
      <c r="AC69" s="9">
        <v>-185121294.54478168</v>
      </c>
      <c r="AD69" s="10">
        <v>-1.4809703656143185</v>
      </c>
      <c r="AE69" s="9">
        <v>124999999.21874999</v>
      </c>
      <c r="AF69" s="9">
        <v>-185121294.54478168</v>
      </c>
      <c r="AG69" s="11">
        <v>-1.4809703656143185</v>
      </c>
      <c r="AH69" s="9">
        <v>310121293.76353168</v>
      </c>
      <c r="AI69" s="9">
        <v>0</v>
      </c>
      <c r="AJ69" s="9">
        <v>0</v>
      </c>
      <c r="AK69" s="9">
        <v>0</v>
      </c>
      <c r="AL69" s="9">
        <v>4761.8653474937064</v>
      </c>
      <c r="AM69" s="9">
        <v>4761.8653474937064</v>
      </c>
      <c r="AN69" s="9">
        <v>158.72884491645689</v>
      </c>
      <c r="AO69" s="9">
        <v>0</v>
      </c>
      <c r="AP69" s="9">
        <v>0</v>
      </c>
      <c r="AQ69" s="9">
        <v>0</v>
      </c>
      <c r="AR69" s="9">
        <v>0</v>
      </c>
      <c r="AS69" s="9">
        <v>4166.6666406249997</v>
      </c>
      <c r="AT69" s="9">
        <v>10337.376458784389</v>
      </c>
    </row>
    <row r="70" spans="1:46">
      <c r="E70" s="6" t="s">
        <v>251</v>
      </c>
      <c r="F70" s="6"/>
      <c r="G70" s="9">
        <v>30000</v>
      </c>
      <c r="H70" s="9">
        <v>124999999.25705796</v>
      </c>
      <c r="I70" s="9">
        <v>-118722363.69735634</v>
      </c>
      <c r="J70" s="10">
        <v>-0.94977891522389624</v>
      </c>
      <c r="K70" s="9">
        <v>124999999.25705796</v>
      </c>
      <c r="L70" s="9">
        <v>-118722363.69735634</v>
      </c>
      <c r="M70" s="11">
        <v>-0.94977891522389624</v>
      </c>
      <c r="N70" s="9">
        <v>243722362.95441431</v>
      </c>
      <c r="O70" s="9">
        <v>0</v>
      </c>
      <c r="P70" s="9">
        <v>0</v>
      </c>
      <c r="Q70" s="9">
        <v>0</v>
      </c>
      <c r="R70" s="9">
        <v>4761.8653489530452</v>
      </c>
      <c r="S70" s="9">
        <v>4761.8653489530452</v>
      </c>
      <c r="T70" s="9">
        <v>158.7288449651015</v>
      </c>
      <c r="U70" s="9">
        <v>0</v>
      </c>
      <c r="V70" s="9">
        <v>0</v>
      </c>
      <c r="W70" s="9">
        <v>0</v>
      </c>
      <c r="X70" s="9">
        <v>0</v>
      </c>
      <c r="Y70" s="9">
        <v>4166.6666419019321</v>
      </c>
      <c r="Z70" s="9">
        <v>8124.0787651471437</v>
      </c>
      <c r="AA70" s="9">
        <v>30000</v>
      </c>
      <c r="AB70" s="9">
        <v>124999999.25705796</v>
      </c>
      <c r="AC70" s="9">
        <v>-118722363.69735634</v>
      </c>
      <c r="AD70" s="10">
        <v>-0.94977891522389624</v>
      </c>
      <c r="AE70" s="9">
        <v>124999999.25705796</v>
      </c>
      <c r="AF70" s="9">
        <v>-118722363.69735634</v>
      </c>
      <c r="AG70" s="11">
        <v>-0.94977891522389624</v>
      </c>
      <c r="AH70" s="9">
        <v>243722362.95441431</v>
      </c>
      <c r="AI70" s="9">
        <v>0</v>
      </c>
      <c r="AJ70" s="9">
        <v>0</v>
      </c>
      <c r="AK70" s="9">
        <v>0</v>
      </c>
      <c r="AL70" s="9">
        <v>4761.8653489530452</v>
      </c>
      <c r="AM70" s="9">
        <v>4761.8653489530452</v>
      </c>
      <c r="AN70" s="9">
        <v>158.7288449651015</v>
      </c>
      <c r="AO70" s="9">
        <v>0</v>
      </c>
      <c r="AP70" s="9">
        <v>0</v>
      </c>
      <c r="AQ70" s="9">
        <v>0</v>
      </c>
      <c r="AR70" s="9">
        <v>0</v>
      </c>
      <c r="AS70" s="9">
        <v>4166.6666419019321</v>
      </c>
      <c r="AT70" s="9">
        <v>8124.0787651471437</v>
      </c>
    </row>
    <row r="71" spans="1:46">
      <c r="E71" s="6" t="s">
        <v>249</v>
      </c>
      <c r="F71" s="6"/>
      <c r="G71" s="9">
        <v>30000</v>
      </c>
      <c r="H71" s="9">
        <v>124999998.05825244</v>
      </c>
      <c r="I71" s="9">
        <v>-181986797.78667074</v>
      </c>
      <c r="J71" s="10">
        <v>-1.4558944049092013</v>
      </c>
      <c r="K71" s="9">
        <v>124999998.05825244</v>
      </c>
      <c r="L71" s="9">
        <v>-181986797.78667074</v>
      </c>
      <c r="M71" s="11">
        <v>-1.4558944049092013</v>
      </c>
      <c r="N71" s="9">
        <v>306986795.8449232</v>
      </c>
      <c r="O71" s="9">
        <v>0</v>
      </c>
      <c r="P71" s="9">
        <v>0</v>
      </c>
      <c r="Q71" s="9">
        <v>0</v>
      </c>
      <c r="R71" s="9">
        <v>4761.8653032846414</v>
      </c>
      <c r="S71" s="9">
        <v>4761.8653032846414</v>
      </c>
      <c r="T71" s="9">
        <v>158.72884344282136</v>
      </c>
      <c r="U71" s="9">
        <v>0</v>
      </c>
      <c r="V71" s="9">
        <v>0</v>
      </c>
      <c r="W71" s="9">
        <v>0</v>
      </c>
      <c r="X71" s="9">
        <v>0</v>
      </c>
      <c r="Y71" s="9">
        <v>4166.666601941748</v>
      </c>
      <c r="Z71" s="9">
        <v>10232.893194830773</v>
      </c>
      <c r="AA71" s="9">
        <v>30000</v>
      </c>
      <c r="AB71" s="9">
        <v>124999998.05825244</v>
      </c>
      <c r="AC71" s="9">
        <v>-181986797.78667074</v>
      </c>
      <c r="AD71" s="10">
        <v>-1.4558944049092013</v>
      </c>
      <c r="AE71" s="9">
        <v>124999998.05825244</v>
      </c>
      <c r="AF71" s="9">
        <v>-181986797.78667074</v>
      </c>
      <c r="AG71" s="11">
        <v>-1.4558944049092013</v>
      </c>
      <c r="AH71" s="9">
        <v>306986795.8449232</v>
      </c>
      <c r="AI71" s="9">
        <v>0</v>
      </c>
      <c r="AJ71" s="9">
        <v>0</v>
      </c>
      <c r="AK71" s="9">
        <v>0</v>
      </c>
      <c r="AL71" s="9">
        <v>4761.8653032846414</v>
      </c>
      <c r="AM71" s="9">
        <v>4761.8653032846414</v>
      </c>
      <c r="AN71" s="9">
        <v>158.72884344282136</v>
      </c>
      <c r="AO71" s="9">
        <v>0</v>
      </c>
      <c r="AP71" s="9">
        <v>0</v>
      </c>
      <c r="AQ71" s="9">
        <v>0</v>
      </c>
      <c r="AR71" s="9">
        <v>0</v>
      </c>
      <c r="AS71" s="9">
        <v>4166.666601941748</v>
      </c>
      <c r="AT71" s="9">
        <v>10232.893194830773</v>
      </c>
    </row>
    <row r="72" spans="1:46">
      <c r="E72" s="6" t="s">
        <v>254</v>
      </c>
      <c r="F72" s="6"/>
      <c r="G72" s="9">
        <v>17239</v>
      </c>
      <c r="H72" s="9">
        <v>241423827.58274612</v>
      </c>
      <c r="I72" s="9">
        <v>95386804.243327513</v>
      </c>
      <c r="J72" s="10">
        <v>0.39510103537992508</v>
      </c>
      <c r="K72" s="9">
        <v>246020370</v>
      </c>
      <c r="L72" s="9">
        <v>99983346.66058141</v>
      </c>
      <c r="M72" s="11">
        <v>0.40640271641157766</v>
      </c>
      <c r="N72" s="9">
        <v>146037023.33941859</v>
      </c>
      <c r="O72" s="9">
        <v>0</v>
      </c>
      <c r="P72" s="9">
        <v>4596542.4172538649</v>
      </c>
      <c r="Q72" s="9">
        <v>0</v>
      </c>
      <c r="R72" s="9">
        <v>9372.1270560204357</v>
      </c>
      <c r="S72" s="9">
        <v>9197.0221264859811</v>
      </c>
      <c r="T72" s="9">
        <v>533.50090646127853</v>
      </c>
      <c r="U72" s="9">
        <v>0</v>
      </c>
      <c r="V72" s="9">
        <v>0</v>
      </c>
      <c r="W72" s="9">
        <v>175.10492953445493</v>
      </c>
      <c r="X72" s="9">
        <v>0</v>
      </c>
      <c r="Y72" s="9">
        <v>14271.150878821278</v>
      </c>
      <c r="Z72" s="9">
        <v>8471.3163953488365</v>
      </c>
      <c r="AA72" s="9">
        <v>17239</v>
      </c>
      <c r="AB72" s="9">
        <v>241423827.58274612</v>
      </c>
      <c r="AC72" s="9">
        <v>95386804.243327513</v>
      </c>
      <c r="AD72" s="10">
        <v>0.39510103537992508</v>
      </c>
      <c r="AE72" s="9">
        <v>246020370</v>
      </c>
      <c r="AF72" s="9">
        <v>99983346.66058141</v>
      </c>
      <c r="AG72" s="11">
        <v>0.40640271641157766</v>
      </c>
      <c r="AH72" s="9">
        <v>146037023.33941859</v>
      </c>
      <c r="AI72" s="9">
        <v>0</v>
      </c>
      <c r="AJ72" s="9">
        <v>4596542.4172538649</v>
      </c>
      <c r="AK72" s="9">
        <v>0</v>
      </c>
      <c r="AL72" s="9">
        <v>9372.1270560204357</v>
      </c>
      <c r="AM72" s="9">
        <v>9197.0221264859811</v>
      </c>
      <c r="AN72" s="9">
        <v>533.50090646127853</v>
      </c>
      <c r="AO72" s="9">
        <v>0</v>
      </c>
      <c r="AP72" s="9">
        <v>0</v>
      </c>
      <c r="AQ72" s="9">
        <v>175.10492953445493</v>
      </c>
      <c r="AR72" s="9">
        <v>0</v>
      </c>
      <c r="AS72" s="9">
        <v>14271.150878821278</v>
      </c>
      <c r="AT72" s="9">
        <v>8471.3163953488365</v>
      </c>
    </row>
    <row r="73" spans="1:46">
      <c r="E73" s="6" t="s">
        <v>255</v>
      </c>
      <c r="F73" s="6"/>
      <c r="G73" s="9">
        <v>3003</v>
      </c>
      <c r="H73" s="9">
        <v>40545413.816831686</v>
      </c>
      <c r="I73" s="9">
        <v>-8945225.0548315868</v>
      </c>
      <c r="J73" s="10">
        <v>-0.22062236422700268</v>
      </c>
      <c r="K73" s="9">
        <v>41708333</v>
      </c>
      <c r="L73" s="9">
        <v>-7782305.8716632724</v>
      </c>
      <c r="M73" s="11">
        <v>-0.1865887536589696</v>
      </c>
      <c r="N73" s="9">
        <v>49490638.871663272</v>
      </c>
      <c r="O73" s="9">
        <v>0</v>
      </c>
      <c r="P73" s="9">
        <v>1162919.183168317</v>
      </c>
      <c r="Q73" s="9">
        <v>0</v>
      </c>
      <c r="R73" s="9">
        <v>1588.8757348458992</v>
      </c>
      <c r="S73" s="9">
        <v>1544.5744180868969</v>
      </c>
      <c r="T73" s="9">
        <v>514.3437955667323</v>
      </c>
      <c r="U73" s="9">
        <v>0</v>
      </c>
      <c r="V73" s="9">
        <v>0</v>
      </c>
      <c r="W73" s="9">
        <v>44.30131675900239</v>
      </c>
      <c r="X73" s="9">
        <v>0</v>
      </c>
      <c r="Y73" s="9">
        <v>13888.888777888778</v>
      </c>
      <c r="Z73" s="9">
        <v>16480.399224663095</v>
      </c>
      <c r="AA73" s="9">
        <v>3003</v>
      </c>
      <c r="AB73" s="9">
        <v>40545413.816831686</v>
      </c>
      <c r="AC73" s="9">
        <v>-8945225.0548315868</v>
      </c>
      <c r="AD73" s="10">
        <v>-0.22062236422700268</v>
      </c>
      <c r="AE73" s="9">
        <v>41708333</v>
      </c>
      <c r="AF73" s="9">
        <v>-7782305.8716632724</v>
      </c>
      <c r="AG73" s="11">
        <v>-0.1865887536589696</v>
      </c>
      <c r="AH73" s="9">
        <v>49490638.871663272</v>
      </c>
      <c r="AI73" s="9">
        <v>0</v>
      </c>
      <c r="AJ73" s="9">
        <v>1162919.183168317</v>
      </c>
      <c r="AK73" s="9">
        <v>0</v>
      </c>
      <c r="AL73" s="9">
        <v>1588.8757348458992</v>
      </c>
      <c r="AM73" s="9">
        <v>1544.5744180868969</v>
      </c>
      <c r="AN73" s="9">
        <v>514.3437955667323</v>
      </c>
      <c r="AO73" s="9">
        <v>0</v>
      </c>
      <c r="AP73" s="9">
        <v>0</v>
      </c>
      <c r="AQ73" s="9">
        <v>44.30131675900239</v>
      </c>
      <c r="AR73" s="9">
        <v>0</v>
      </c>
      <c r="AS73" s="9">
        <v>13888.888777888778</v>
      </c>
      <c r="AT73" s="9">
        <v>16480.399224663095</v>
      </c>
    </row>
    <row r="74" spans="1:46">
      <c r="B74" s="6" t="s">
        <v>31</v>
      </c>
      <c r="C74" s="6"/>
      <c r="D74" s="6"/>
      <c r="E74" s="6"/>
      <c r="F74" s="6"/>
      <c r="G74" s="9">
        <v>0</v>
      </c>
      <c r="H74" s="9">
        <v>0</v>
      </c>
      <c r="I74" s="9">
        <v>-1690147964</v>
      </c>
      <c r="J74" s="10"/>
      <c r="K74" s="9">
        <v>0</v>
      </c>
      <c r="L74" s="9">
        <v>-1690147964</v>
      </c>
      <c r="M74" s="11"/>
      <c r="N74" s="9">
        <v>1690147964</v>
      </c>
      <c r="O74" s="9">
        <v>0</v>
      </c>
      <c r="P74" s="9">
        <v>0</v>
      </c>
      <c r="Q74" s="9">
        <v>0</v>
      </c>
      <c r="R74" s="9">
        <v>0</v>
      </c>
      <c r="S74" s="9">
        <v>0</v>
      </c>
      <c r="T74" s="9"/>
      <c r="U74" s="9">
        <v>0</v>
      </c>
      <c r="V74" s="9">
        <v>0</v>
      </c>
      <c r="W74" s="9">
        <v>0</v>
      </c>
      <c r="X74" s="9">
        <v>0</v>
      </c>
      <c r="Y74" s="9"/>
      <c r="Z74" s="9"/>
      <c r="AA74" s="9">
        <v>0</v>
      </c>
      <c r="AB74" s="9">
        <v>0</v>
      </c>
      <c r="AC74" s="9">
        <v>-1690147964</v>
      </c>
      <c r="AD74" s="10"/>
      <c r="AE74" s="9">
        <v>0</v>
      </c>
      <c r="AF74" s="9">
        <v>-1690147964</v>
      </c>
      <c r="AG74" s="11"/>
      <c r="AH74" s="9">
        <v>1690147964</v>
      </c>
      <c r="AI74" s="9">
        <v>0</v>
      </c>
      <c r="AJ74" s="9">
        <v>0</v>
      </c>
      <c r="AK74" s="9">
        <v>0</v>
      </c>
      <c r="AL74" s="9">
        <v>0</v>
      </c>
      <c r="AM74" s="9">
        <v>0</v>
      </c>
      <c r="AN74" s="9"/>
      <c r="AO74" s="9">
        <v>0</v>
      </c>
      <c r="AP74" s="9">
        <v>0</v>
      </c>
      <c r="AQ74" s="9">
        <v>0</v>
      </c>
      <c r="AR74" s="9">
        <v>0</v>
      </c>
      <c r="AS74" s="9"/>
      <c r="AT74" s="9"/>
    </row>
    <row r="75" spans="1:46">
      <c r="C75" s="12" t="s">
        <v>31</v>
      </c>
      <c r="D75" s="12"/>
      <c r="E75" s="12"/>
      <c r="F75" s="12"/>
      <c r="G75" s="13">
        <v>0</v>
      </c>
      <c r="H75" s="13">
        <v>0</v>
      </c>
      <c r="I75" s="13">
        <v>-1690147964</v>
      </c>
      <c r="J75" s="14"/>
      <c r="K75" s="13">
        <v>0</v>
      </c>
      <c r="L75" s="13">
        <v>-1690147964</v>
      </c>
      <c r="M75" s="15"/>
      <c r="N75" s="13">
        <v>1690147964</v>
      </c>
      <c r="O75" s="13">
        <v>0</v>
      </c>
      <c r="P75" s="13">
        <v>0</v>
      </c>
      <c r="Q75" s="13">
        <v>0</v>
      </c>
      <c r="R75" s="13">
        <v>0</v>
      </c>
      <c r="S75" s="13">
        <v>0</v>
      </c>
      <c r="T75" s="13"/>
      <c r="U75" s="13">
        <v>0</v>
      </c>
      <c r="V75" s="13">
        <v>0</v>
      </c>
      <c r="W75" s="13">
        <v>0</v>
      </c>
      <c r="X75" s="13">
        <v>0</v>
      </c>
      <c r="Y75" s="13"/>
      <c r="Z75" s="13"/>
      <c r="AA75" s="13">
        <v>0</v>
      </c>
      <c r="AB75" s="13">
        <v>0</v>
      </c>
      <c r="AC75" s="13">
        <v>-1690147964</v>
      </c>
      <c r="AD75" s="14"/>
      <c r="AE75" s="13">
        <v>0</v>
      </c>
      <c r="AF75" s="13">
        <v>-1690147964</v>
      </c>
      <c r="AG75" s="15"/>
      <c r="AH75" s="13">
        <v>1690147964</v>
      </c>
      <c r="AI75" s="13">
        <v>0</v>
      </c>
      <c r="AJ75" s="13">
        <v>0</v>
      </c>
      <c r="AK75" s="13">
        <v>0</v>
      </c>
      <c r="AL75" s="13">
        <v>0</v>
      </c>
      <c r="AM75" s="13">
        <v>0</v>
      </c>
      <c r="AN75" s="13"/>
      <c r="AO75" s="13">
        <v>0</v>
      </c>
      <c r="AP75" s="13">
        <v>0</v>
      </c>
      <c r="AQ75" s="13">
        <v>0</v>
      </c>
      <c r="AR75" s="13">
        <v>0</v>
      </c>
      <c r="AS75" s="13"/>
      <c r="AT75" s="13"/>
    </row>
    <row r="76" spans="1:46">
      <c r="D76" t="s">
        <v>31</v>
      </c>
      <c r="G76" s="3">
        <v>0</v>
      </c>
      <c r="H76" s="3">
        <v>0</v>
      </c>
      <c r="I76" s="3">
        <v>-1690147964</v>
      </c>
      <c r="J76" s="7"/>
      <c r="K76" s="3">
        <v>0</v>
      </c>
      <c r="L76" s="3">
        <v>-1690147964</v>
      </c>
      <c r="M76" s="8"/>
      <c r="N76" s="3">
        <v>1690147964</v>
      </c>
      <c r="O76" s="3">
        <v>0</v>
      </c>
      <c r="P76" s="3">
        <v>0</v>
      </c>
      <c r="Q76" s="3">
        <v>0</v>
      </c>
      <c r="R76" s="3">
        <v>0</v>
      </c>
      <c r="S76" s="3">
        <v>0</v>
      </c>
      <c r="T76" s="3"/>
      <c r="U76" s="3">
        <v>0</v>
      </c>
      <c r="V76" s="3">
        <v>0</v>
      </c>
      <c r="W76" s="3">
        <v>0</v>
      </c>
      <c r="X76" s="3">
        <v>0</v>
      </c>
      <c r="Y76" s="3"/>
      <c r="Z76" s="3"/>
      <c r="AA76" s="3">
        <v>0</v>
      </c>
      <c r="AB76" s="3">
        <v>0</v>
      </c>
      <c r="AC76" s="3">
        <v>-1690147964</v>
      </c>
      <c r="AD76" s="7"/>
      <c r="AE76" s="3">
        <v>0</v>
      </c>
      <c r="AF76" s="3">
        <v>-1690147964</v>
      </c>
      <c r="AG76" s="8"/>
      <c r="AH76" s="3">
        <v>1690147964</v>
      </c>
      <c r="AI76" s="3">
        <v>0</v>
      </c>
      <c r="AJ76" s="3">
        <v>0</v>
      </c>
      <c r="AK76" s="3">
        <v>0</v>
      </c>
      <c r="AL76" s="3">
        <v>0</v>
      </c>
      <c r="AM76" s="3">
        <v>0</v>
      </c>
      <c r="AN76" s="3"/>
      <c r="AO76" s="3">
        <v>0</v>
      </c>
      <c r="AP76" s="3">
        <v>0</v>
      </c>
      <c r="AQ76" s="3">
        <v>0</v>
      </c>
      <c r="AR76" s="3">
        <v>0</v>
      </c>
      <c r="AS76" s="3"/>
      <c r="AT76" s="3"/>
    </row>
    <row r="77" spans="1:46">
      <c r="E77" s="6" t="s">
        <v>16</v>
      </c>
      <c r="F77" s="6"/>
      <c r="G77" s="9">
        <v>0</v>
      </c>
      <c r="H77" s="9">
        <v>0</v>
      </c>
      <c r="I77" s="9">
        <v>-540000000</v>
      </c>
      <c r="J77" s="10"/>
      <c r="K77" s="9">
        <v>0</v>
      </c>
      <c r="L77" s="9">
        <v>-540000000</v>
      </c>
      <c r="M77" s="11"/>
      <c r="N77" s="9">
        <v>540000000</v>
      </c>
      <c r="O77" s="9">
        <v>0</v>
      </c>
      <c r="P77" s="9">
        <v>0</v>
      </c>
      <c r="Q77" s="9">
        <v>0</v>
      </c>
      <c r="R77" s="9">
        <v>0</v>
      </c>
      <c r="S77" s="9">
        <v>0</v>
      </c>
      <c r="T77" s="9"/>
      <c r="U77" s="9">
        <v>0</v>
      </c>
      <c r="V77" s="9">
        <v>0</v>
      </c>
      <c r="W77" s="9">
        <v>0</v>
      </c>
      <c r="X77" s="9">
        <v>0</v>
      </c>
      <c r="Y77" s="9"/>
      <c r="Z77" s="9"/>
      <c r="AA77" s="9">
        <v>0</v>
      </c>
      <c r="AB77" s="9">
        <v>0</v>
      </c>
      <c r="AC77" s="9">
        <v>-540000000</v>
      </c>
      <c r="AD77" s="10"/>
      <c r="AE77" s="9">
        <v>0</v>
      </c>
      <c r="AF77" s="9">
        <v>-540000000</v>
      </c>
      <c r="AG77" s="11"/>
      <c r="AH77" s="9">
        <v>540000000</v>
      </c>
      <c r="AI77" s="9">
        <v>0</v>
      </c>
      <c r="AJ77" s="9">
        <v>0</v>
      </c>
      <c r="AK77" s="9">
        <v>0</v>
      </c>
      <c r="AL77" s="9">
        <v>0</v>
      </c>
      <c r="AM77" s="9">
        <v>0</v>
      </c>
      <c r="AN77" s="9"/>
      <c r="AO77" s="9">
        <v>0</v>
      </c>
      <c r="AP77" s="9">
        <v>0</v>
      </c>
      <c r="AQ77" s="9">
        <v>0</v>
      </c>
      <c r="AR77" s="9">
        <v>0</v>
      </c>
      <c r="AS77" s="9"/>
      <c r="AT77" s="9"/>
    </row>
    <row r="78" spans="1:46">
      <c r="E78" s="6" t="s">
        <v>264</v>
      </c>
      <c r="F78" s="6"/>
      <c r="G78" s="97">
        <v>0</v>
      </c>
      <c r="H78" s="9">
        <v>0</v>
      </c>
      <c r="I78" s="9">
        <v>-36700352</v>
      </c>
      <c r="J78" s="10"/>
      <c r="K78" s="9">
        <v>0</v>
      </c>
      <c r="L78" s="9">
        <v>-36700352</v>
      </c>
      <c r="M78" s="11"/>
      <c r="N78" s="9">
        <v>36700352</v>
      </c>
      <c r="O78" s="9">
        <v>0</v>
      </c>
      <c r="P78" s="9">
        <v>0</v>
      </c>
      <c r="Q78" s="9">
        <v>0</v>
      </c>
      <c r="R78" s="9">
        <v>0</v>
      </c>
      <c r="S78" s="9">
        <v>0</v>
      </c>
      <c r="T78" s="9"/>
      <c r="U78" s="9">
        <v>0</v>
      </c>
      <c r="V78" s="9">
        <v>0</v>
      </c>
      <c r="W78" s="9">
        <v>0</v>
      </c>
      <c r="X78" s="9">
        <v>0</v>
      </c>
      <c r="Y78" s="9"/>
      <c r="Z78" s="9"/>
      <c r="AA78" s="9">
        <v>0</v>
      </c>
      <c r="AB78" s="9">
        <v>0</v>
      </c>
      <c r="AC78" s="9">
        <v>-36700352</v>
      </c>
      <c r="AD78" s="10"/>
      <c r="AE78" s="9">
        <v>0</v>
      </c>
      <c r="AF78" s="9">
        <v>-36700352</v>
      </c>
      <c r="AG78" s="11"/>
      <c r="AH78" s="9">
        <v>36700352</v>
      </c>
      <c r="AI78" s="9">
        <v>0</v>
      </c>
      <c r="AJ78" s="9">
        <v>0</v>
      </c>
      <c r="AK78" s="9">
        <v>0</v>
      </c>
      <c r="AL78" s="9">
        <v>0</v>
      </c>
      <c r="AM78" s="9">
        <v>0</v>
      </c>
      <c r="AN78" s="9"/>
      <c r="AO78" s="9">
        <v>0</v>
      </c>
      <c r="AP78" s="9">
        <v>0</v>
      </c>
      <c r="AQ78" s="9">
        <v>0</v>
      </c>
      <c r="AR78" s="9">
        <v>0</v>
      </c>
      <c r="AS78" s="9"/>
      <c r="AT78" s="9"/>
    </row>
    <row r="79" spans="1:46">
      <c r="E79" s="6" t="s">
        <v>263</v>
      </c>
      <c r="F79" s="6"/>
      <c r="G79" s="97">
        <v>0</v>
      </c>
      <c r="H79" s="9">
        <v>0</v>
      </c>
      <c r="I79" s="9">
        <v>-1113447612</v>
      </c>
      <c r="J79" s="10"/>
      <c r="K79" s="9">
        <v>0</v>
      </c>
      <c r="L79" s="9">
        <v>-1113447612</v>
      </c>
      <c r="M79" s="11"/>
      <c r="N79" s="9">
        <v>1113447612</v>
      </c>
      <c r="O79" s="9">
        <v>0</v>
      </c>
      <c r="P79" s="9">
        <v>0</v>
      </c>
      <c r="Q79" s="9">
        <v>0</v>
      </c>
      <c r="R79" s="9">
        <v>0</v>
      </c>
      <c r="S79" s="9">
        <v>0</v>
      </c>
      <c r="T79" s="9"/>
      <c r="U79" s="9">
        <v>0</v>
      </c>
      <c r="V79" s="9">
        <v>0</v>
      </c>
      <c r="W79" s="9">
        <v>0</v>
      </c>
      <c r="X79" s="9">
        <v>0</v>
      </c>
      <c r="Y79" s="9"/>
      <c r="Z79" s="9"/>
      <c r="AA79" s="9">
        <v>0</v>
      </c>
      <c r="AB79" s="9">
        <v>0</v>
      </c>
      <c r="AC79" s="9">
        <v>-1113447612</v>
      </c>
      <c r="AD79" s="10"/>
      <c r="AE79" s="9">
        <v>0</v>
      </c>
      <c r="AF79" s="9">
        <v>-1113447612</v>
      </c>
      <c r="AG79" s="11"/>
      <c r="AH79" s="9">
        <v>1113447612</v>
      </c>
      <c r="AI79" s="9">
        <v>0</v>
      </c>
      <c r="AJ79" s="9">
        <v>0</v>
      </c>
      <c r="AK79" s="9">
        <v>0</v>
      </c>
      <c r="AL79" s="9">
        <v>0</v>
      </c>
      <c r="AM79" s="9">
        <v>0</v>
      </c>
      <c r="AN79" s="9"/>
      <c r="AO79" s="9">
        <v>0</v>
      </c>
      <c r="AP79" s="9">
        <v>0</v>
      </c>
      <c r="AQ79" s="9">
        <v>0</v>
      </c>
      <c r="AR79" s="9">
        <v>0</v>
      </c>
      <c r="AS79" s="9"/>
      <c r="AT79" s="9"/>
    </row>
    <row r="80" spans="1:46">
      <c r="A80" t="s">
        <v>5</v>
      </c>
      <c r="G80" s="3">
        <v>6471269.7675908124</v>
      </c>
      <c r="H80" s="3">
        <v>172295700451.88562</v>
      </c>
      <c r="I80" s="3">
        <v>12129058353.940531</v>
      </c>
      <c r="J80" s="7">
        <v>7.0396755822282553E-2</v>
      </c>
      <c r="K80" s="3">
        <v>176437723227.03906</v>
      </c>
      <c r="L80" s="3">
        <v>16271081129.093964</v>
      </c>
      <c r="M80" s="8">
        <v>9.2219967654855919E-2</v>
      </c>
      <c r="N80" s="3">
        <v>160166642097.9451</v>
      </c>
      <c r="O80" s="3">
        <v>0</v>
      </c>
      <c r="P80" s="3">
        <v>1915352209.5284803</v>
      </c>
      <c r="Q80" s="3">
        <v>910635515.625</v>
      </c>
      <c r="R80" s="3">
        <v>6721381.4838128174</v>
      </c>
      <c r="S80" s="3">
        <v>6563591.5447868146</v>
      </c>
      <c r="T80" s="3">
        <v>1014.2664083729541</v>
      </c>
      <c r="U80" s="3">
        <v>34690.78527689926</v>
      </c>
      <c r="V80" s="3">
        <v>1316035050</v>
      </c>
      <c r="W80" s="3">
        <v>72964.899830307608</v>
      </c>
      <c r="X80" s="3">
        <v>0</v>
      </c>
      <c r="Y80" s="3">
        <v>27264.776398392216</v>
      </c>
      <c r="Z80" s="3">
        <v>24750.419600815607</v>
      </c>
      <c r="AA80" s="3">
        <v>6471269.7675908133</v>
      </c>
      <c r="AB80" s="3">
        <v>172295700451.88559</v>
      </c>
      <c r="AC80" s="3">
        <v>12129058353.940536</v>
      </c>
      <c r="AD80" s="7">
        <v>7.0396755822282608E-2</v>
      </c>
      <c r="AE80" s="3">
        <v>176437723227.03906</v>
      </c>
      <c r="AF80" s="3">
        <v>16271081129.093994</v>
      </c>
      <c r="AG80" s="8">
        <v>9.22199676548561E-2</v>
      </c>
      <c r="AH80" s="3">
        <v>160166642097.94507</v>
      </c>
      <c r="AI80" s="3">
        <v>0</v>
      </c>
      <c r="AJ80" s="3">
        <v>1915352209.528481</v>
      </c>
      <c r="AK80" s="3">
        <v>910635515.625</v>
      </c>
      <c r="AL80" s="3">
        <v>6721381.4838128183</v>
      </c>
      <c r="AM80" s="3">
        <v>6563591.5447868137</v>
      </c>
      <c r="AN80" s="3">
        <v>1014.2664083729538</v>
      </c>
      <c r="AO80" s="3">
        <v>34690.78527689926</v>
      </c>
      <c r="AP80" s="3">
        <v>1316035050</v>
      </c>
      <c r="AQ80" s="3">
        <v>72964.899830307564</v>
      </c>
      <c r="AR80" s="3">
        <v>0</v>
      </c>
      <c r="AS80" s="3">
        <v>27264.776398392212</v>
      </c>
      <c r="AT80" s="3">
        <v>24750.4196008156</v>
      </c>
    </row>
  </sheetData>
  <conditionalFormatting pivot="1" sqref="L5:L80 AF5:AF80">
    <cfRule type="expression" dxfId="424" priority="1">
      <formula>L5&lt;0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511A-EA5C-4924-8D06-D21CCB826434}">
  <sheetPr codeName="Sheet13"/>
  <dimension ref="A1:AD181"/>
  <sheetViews>
    <sheetView showGridLines="0" zoomScale="85" zoomScaleNormal="85" workbookViewId="0">
      <pane xSplit="2" ySplit="5" topLeftCell="K6" activePane="bottomRight" state="frozen"/>
      <selection pane="topRight" activeCell="C1" sqref="C1"/>
      <selection pane="bottomLeft" activeCell="A6" sqref="A6"/>
      <selection pane="bottomRight" activeCell="U4" sqref="U4"/>
    </sheetView>
  </sheetViews>
  <sheetFormatPr defaultRowHeight="15"/>
  <cols>
    <col min="1" max="1" width="17" bestFit="1" customWidth="1"/>
    <col min="2" max="2" width="26.140625" bestFit="1" customWidth="1"/>
    <col min="3" max="4" width="16.85546875" bestFit="1" customWidth="1"/>
    <col min="5" max="5" width="16.5703125" bestFit="1" customWidth="1"/>
    <col min="6" max="14" width="15" bestFit="1" customWidth="1"/>
    <col min="15" max="15" width="16.42578125" bestFit="1" customWidth="1"/>
    <col min="16" max="16" width="3.140625" style="16" customWidth="1"/>
    <col min="17" max="17" width="2.7109375" customWidth="1"/>
    <col min="18" max="18" width="14.28515625" bestFit="1" customWidth="1"/>
    <col min="19" max="19" width="19.7109375" bestFit="1" customWidth="1"/>
    <col min="20" max="20" width="15.28515625" bestFit="1" customWidth="1"/>
    <col min="21" max="21" width="18.7109375" bestFit="1" customWidth="1"/>
    <col min="22" max="23" width="12.7109375" bestFit="1" customWidth="1"/>
    <col min="24" max="25" width="13.5703125" bestFit="1" customWidth="1"/>
    <col min="26" max="29" width="12.7109375" bestFit="1" customWidth="1"/>
    <col min="30" max="30" width="14.5703125" bestFit="1" customWidth="1"/>
    <col min="31" max="31" width="13.85546875" customWidth="1"/>
  </cols>
  <sheetData>
    <row r="1" spans="1:30">
      <c r="A1" s="1" t="s">
        <v>407</v>
      </c>
      <c r="B1" t="s" vm="3">
        <v>19</v>
      </c>
      <c r="R1" t="s">
        <v>408</v>
      </c>
      <c r="S1" s="18">
        <f>GETPIVOTDATA("[Measures].[GV Khác (VND)]",$R$6,"[dim_SKU].[Mã SKU]","[dim_SKU].[Mã SKU].&amp;[THUEXM-2025]","[dim_date].[Month]","[dim_date].[Month].&amp;["&amp;S$7&amp;"]")</f>
        <v>1113447612</v>
      </c>
      <c r="T1" s="18" t="e">
        <f>GETPIVOTDATA("[Measures].[GV Khác (VND)]",$R$6,"[dim_SKU].[Mã SKU]","[dim_SKU].[Mã SKU].&amp;[THUEXM-2025]","[dim_date].[Month]","[dim_date].[Month].&amp;["&amp;T$7&amp;"]")</f>
        <v>#REF!</v>
      </c>
      <c r="U1" s="18" t="e">
        <f>GETPIVOTDATA("[Measures].[GV Khác (VND)]",$R$6,"[dim_SKU].[Mã SKU]","[dim_SKU].[Mã SKU].&amp;[THUEXM-2025]","[dim_date].[Month]","[dim_date].[Month].&amp;["&amp;U$7&amp;"]")</f>
        <v>#REF!</v>
      </c>
      <c r="V1" s="16"/>
      <c r="W1" s="16"/>
      <c r="X1" s="16"/>
      <c r="Y1" s="16"/>
      <c r="Z1" s="16"/>
      <c r="AA1" s="16"/>
      <c r="AB1" s="16"/>
      <c r="AC1" s="16"/>
      <c r="AD1" s="16"/>
    </row>
    <row r="2" spans="1:30">
      <c r="A2" s="1" t="s">
        <v>409</v>
      </c>
      <c r="B2" t="s" vm="2">
        <v>19</v>
      </c>
      <c r="R2" t="s">
        <v>410</v>
      </c>
      <c r="S2" s="19">
        <f>GETPIVOTDATA("[Measures].[GV Khác (VND)]",$R$6,"[dim_date].[Month]","[dim_date].[Month].&amp;["&amp;S$7&amp;"]")-S1</f>
        <v>576700352</v>
      </c>
      <c r="T2" s="19" t="e">
        <f t="shared" ref="T2:U2" si="0">GETPIVOTDATA("[Measures].[GV Khác (VND)]",$R$6,"[dim_date].[Month]","[dim_date].[Month].&amp;["&amp;T$7&amp;"]")-T1</f>
        <v>#REF!</v>
      </c>
      <c r="U2" s="19" t="e">
        <f t="shared" si="0"/>
        <v>#REF!</v>
      </c>
      <c r="V2" s="16"/>
      <c r="W2" s="16"/>
      <c r="X2" s="16"/>
      <c r="Y2" s="16"/>
      <c r="Z2" s="16"/>
      <c r="AA2" s="16"/>
      <c r="AB2" s="16"/>
      <c r="AC2" s="16"/>
      <c r="AD2" s="16"/>
    </row>
    <row r="4" spans="1:30">
      <c r="C4" s="1" t="s">
        <v>350</v>
      </c>
      <c r="R4" t="s">
        <v>411</v>
      </c>
      <c r="S4" s="21">
        <v>285545230.00000024</v>
      </c>
      <c r="T4" s="21">
        <v>265666424.00000015</v>
      </c>
      <c r="U4" s="21">
        <v>546224749.99999833</v>
      </c>
    </row>
    <row r="5" spans="1:30">
      <c r="A5" s="1" t="s">
        <v>0</v>
      </c>
      <c r="B5" s="1" t="s">
        <v>349</v>
      </c>
      <c r="C5">
        <v>4</v>
      </c>
      <c r="D5" t="s">
        <v>5</v>
      </c>
    </row>
    <row r="6" spans="1:30">
      <c r="A6" t="s">
        <v>1</v>
      </c>
      <c r="B6" t="s">
        <v>10</v>
      </c>
      <c r="C6" s="3">
        <v>4265896.7675908133</v>
      </c>
      <c r="D6" s="3">
        <v>4265896.7675908133</v>
      </c>
      <c r="R6" s="1" t="s">
        <v>412</v>
      </c>
      <c r="S6" s="1" t="s">
        <v>4</v>
      </c>
    </row>
    <row r="7" spans="1:30">
      <c r="B7" t="s">
        <v>413</v>
      </c>
      <c r="C7" s="3">
        <v>112452139373.0898</v>
      </c>
      <c r="D7" s="3">
        <v>112452139373.0898</v>
      </c>
      <c r="R7" s="1" t="s">
        <v>2</v>
      </c>
      <c r="S7">
        <v>4</v>
      </c>
      <c r="T7" t="s">
        <v>5</v>
      </c>
    </row>
    <row r="8" spans="1:30">
      <c r="B8" s="12" t="s">
        <v>376</v>
      </c>
      <c r="C8" s="13">
        <v>112452139373.0898</v>
      </c>
      <c r="D8" s="13">
        <v>112452139373.0898</v>
      </c>
      <c r="R8" s="2" t="s">
        <v>417</v>
      </c>
      <c r="S8" s="3">
        <v>540000000</v>
      </c>
      <c r="T8" s="3">
        <v>540000000</v>
      </c>
    </row>
    <row r="9" spans="1:30">
      <c r="B9" t="s">
        <v>414</v>
      </c>
      <c r="C9" s="3">
        <v>77721585146.752808</v>
      </c>
      <c r="D9" s="3">
        <v>77721585146.752808</v>
      </c>
      <c r="R9" s="2" t="s">
        <v>420</v>
      </c>
      <c r="S9" s="3">
        <v>1113447612</v>
      </c>
      <c r="T9" s="3">
        <v>1113447612</v>
      </c>
    </row>
    <row r="10" spans="1:30">
      <c r="B10" t="s">
        <v>415</v>
      </c>
      <c r="C10" s="3">
        <v>0</v>
      </c>
      <c r="D10" s="3">
        <v>0</v>
      </c>
      <c r="R10" s="2" t="s">
        <v>422</v>
      </c>
      <c r="S10" s="3">
        <v>36700352</v>
      </c>
      <c r="T10" s="3">
        <v>36700352</v>
      </c>
    </row>
    <row r="11" spans="1:30">
      <c r="B11" t="s">
        <v>416</v>
      </c>
      <c r="C11" s="3">
        <v>1735304257.02946</v>
      </c>
      <c r="D11" s="3">
        <v>1735304257.02946</v>
      </c>
      <c r="R11" s="2" t="s">
        <v>5</v>
      </c>
      <c r="S11" s="3">
        <v>1690147964</v>
      </c>
      <c r="T11" s="3">
        <v>1690147964</v>
      </c>
    </row>
    <row r="12" spans="1:30">
      <c r="B12" t="s">
        <v>418</v>
      </c>
      <c r="C12" s="3">
        <v>3973009625.7264829</v>
      </c>
      <c r="D12" s="3">
        <v>3973009625.7264829</v>
      </c>
    </row>
    <row r="13" spans="1:30">
      <c r="B13" t="s">
        <v>419</v>
      </c>
      <c r="C13" s="3">
        <v>5845822386.1779613</v>
      </c>
      <c r="D13" s="3">
        <v>5845822386.1779613</v>
      </c>
    </row>
    <row r="14" spans="1:30">
      <c r="B14" t="s">
        <v>421</v>
      </c>
      <c r="C14" s="3">
        <v>5726929791.3915501</v>
      </c>
      <c r="D14" s="3">
        <v>5726929791.3915501</v>
      </c>
    </row>
    <row r="15" spans="1:30">
      <c r="B15" t="s">
        <v>423</v>
      </c>
      <c r="C15" s="3">
        <v>1643033350.1834209</v>
      </c>
      <c r="D15" s="3">
        <v>1643033350.1834209</v>
      </c>
    </row>
    <row r="16" spans="1:30">
      <c r="B16" t="s">
        <v>424</v>
      </c>
      <c r="C16" s="3">
        <v>819565700.75682569</v>
      </c>
      <c r="D16" s="3">
        <v>819565700.75682569</v>
      </c>
    </row>
    <row r="17" spans="1:21">
      <c r="B17" t="s">
        <v>425</v>
      </c>
      <c r="C17" s="3">
        <v>14986889115.071253</v>
      </c>
      <c r="D17" s="3">
        <v>14986889115.071253</v>
      </c>
    </row>
    <row r="18" spans="1:21">
      <c r="B18" t="s">
        <v>412</v>
      </c>
      <c r="C18" s="3">
        <v>0</v>
      </c>
      <c r="D18" s="3">
        <v>0</v>
      </c>
    </row>
    <row r="19" spans="1:21">
      <c r="B19" t="s">
        <v>377</v>
      </c>
      <c r="C19" s="3">
        <v>0</v>
      </c>
      <c r="D19" s="3">
        <v>0</v>
      </c>
    </row>
    <row r="20" spans="1:21">
      <c r="B20" t="s">
        <v>426</v>
      </c>
      <c r="C20" s="3">
        <v>3973009625.7264829</v>
      </c>
      <c r="D20" s="3">
        <v>3973009625.7264829</v>
      </c>
    </row>
    <row r="21" spans="1:21">
      <c r="B21" t="s">
        <v>427</v>
      </c>
      <c r="C21" s="3">
        <v>0</v>
      </c>
      <c r="D21" s="3">
        <v>0</v>
      </c>
    </row>
    <row r="22" spans="1:21">
      <c r="A22" t="s">
        <v>367</v>
      </c>
      <c r="B22" t="s">
        <v>10</v>
      </c>
      <c r="C22" s="3">
        <v>440000</v>
      </c>
      <c r="D22" s="3">
        <v>440000</v>
      </c>
    </row>
    <row r="23" spans="1:21">
      <c r="B23" t="s">
        <v>413</v>
      </c>
      <c r="C23" s="3">
        <v>11407003160.91954</v>
      </c>
      <c r="D23" s="3">
        <v>11407003160.91954</v>
      </c>
    </row>
    <row r="24" spans="1:21">
      <c r="B24" s="12" t="s">
        <v>376</v>
      </c>
      <c r="C24" s="13">
        <v>11407003160.91954</v>
      </c>
      <c r="D24" s="13">
        <v>11407003160.91954</v>
      </c>
    </row>
    <row r="25" spans="1:21">
      <c r="B25" t="s">
        <v>414</v>
      </c>
      <c r="C25" s="3">
        <v>9929228074.7126446</v>
      </c>
      <c r="D25" s="3">
        <v>9929228074.7126446</v>
      </c>
    </row>
    <row r="26" spans="1:21">
      <c r="B26" t="s">
        <v>415</v>
      </c>
      <c r="C26" s="3">
        <v>0</v>
      </c>
      <c r="D26" s="3">
        <v>0</v>
      </c>
    </row>
    <row r="27" spans="1:21">
      <c r="B27" t="s">
        <v>416</v>
      </c>
      <c r="C27" s="3">
        <v>15490718.390804598</v>
      </c>
      <c r="D27" s="3">
        <v>15490718.390804598</v>
      </c>
    </row>
    <row r="28" spans="1:21">
      <c r="B28" t="s">
        <v>418</v>
      </c>
      <c r="C28" s="3">
        <v>268284626.43678162</v>
      </c>
      <c r="D28" s="3">
        <v>268284626.43678162</v>
      </c>
    </row>
    <row r="29" spans="1:21">
      <c r="B29" t="s">
        <v>419</v>
      </c>
      <c r="C29" s="3">
        <v>382992500</v>
      </c>
      <c r="D29" s="3">
        <v>382992500</v>
      </c>
    </row>
    <row r="30" spans="1:21">
      <c r="B30" t="s">
        <v>421</v>
      </c>
      <c r="C30" s="3">
        <v>70156293.103448272</v>
      </c>
      <c r="D30" s="3">
        <v>70156293.103448272</v>
      </c>
    </row>
    <row r="31" spans="1:21">
      <c r="B31" t="s">
        <v>423</v>
      </c>
      <c r="C31" s="3">
        <v>42227040.229885057</v>
      </c>
      <c r="D31" s="3">
        <v>42227040.229885057</v>
      </c>
    </row>
    <row r="32" spans="1:21">
      <c r="B32" t="s">
        <v>424</v>
      </c>
      <c r="C32" s="3">
        <v>0</v>
      </c>
      <c r="D32" s="3">
        <v>0</v>
      </c>
      <c r="S32" s="21"/>
      <c r="T32" s="21"/>
      <c r="U32" s="34"/>
    </row>
    <row r="33" spans="1:21">
      <c r="B33" t="s">
        <v>425</v>
      </c>
      <c r="C33" s="3">
        <v>698623908.045977</v>
      </c>
      <c r="D33" s="3">
        <v>698623908.045977</v>
      </c>
      <c r="S33" s="21"/>
      <c r="T33" s="21"/>
      <c r="U33" s="34"/>
    </row>
    <row r="34" spans="1:21">
      <c r="B34" t="s">
        <v>412</v>
      </c>
      <c r="C34" s="3">
        <v>0</v>
      </c>
      <c r="D34" s="3">
        <v>0</v>
      </c>
      <c r="S34" s="21"/>
      <c r="T34" s="21"/>
      <c r="U34" s="34"/>
    </row>
    <row r="35" spans="1:21">
      <c r="B35" t="s">
        <v>377</v>
      </c>
      <c r="C35" s="3">
        <v>0</v>
      </c>
      <c r="D35" s="3">
        <v>0</v>
      </c>
      <c r="S35" s="21"/>
      <c r="T35" s="21"/>
      <c r="U35" s="34"/>
    </row>
    <row r="36" spans="1:21">
      <c r="B36" t="s">
        <v>426</v>
      </c>
      <c r="C36" s="3">
        <v>268284626.43678162</v>
      </c>
      <c r="D36" s="3">
        <v>268284626.43678162</v>
      </c>
      <c r="S36" s="21"/>
      <c r="T36" s="21"/>
      <c r="U36" s="34"/>
    </row>
    <row r="37" spans="1:21">
      <c r="B37" t="s">
        <v>427</v>
      </c>
      <c r="C37" s="3">
        <v>0</v>
      </c>
      <c r="D37" s="3">
        <v>0</v>
      </c>
      <c r="S37" s="21"/>
      <c r="T37" s="21"/>
      <c r="U37" s="34"/>
    </row>
    <row r="38" spans="1:21">
      <c r="A38" t="s">
        <v>368</v>
      </c>
      <c r="B38" t="s">
        <v>10</v>
      </c>
      <c r="C38" s="3">
        <v>547875</v>
      </c>
      <c r="D38" s="3">
        <v>547875</v>
      </c>
      <c r="S38" s="21"/>
      <c r="T38" s="21"/>
      <c r="U38" s="34"/>
    </row>
    <row r="39" spans="1:21">
      <c r="B39" t="s">
        <v>413</v>
      </c>
      <c r="C39" s="3">
        <v>14930546397.659601</v>
      </c>
      <c r="D39" s="3">
        <v>14930546397.659601</v>
      </c>
      <c r="S39" s="21"/>
      <c r="T39" s="21"/>
      <c r="U39" s="34"/>
    </row>
    <row r="40" spans="1:21">
      <c r="B40" s="12" t="s">
        <v>376</v>
      </c>
      <c r="C40" s="13">
        <v>14930546397.659601</v>
      </c>
      <c r="D40" s="13">
        <v>14930546397.659601</v>
      </c>
      <c r="S40" s="21"/>
      <c r="T40" s="21"/>
      <c r="U40" s="34"/>
    </row>
    <row r="41" spans="1:21">
      <c r="B41" t="s">
        <v>414</v>
      </c>
      <c r="C41" s="3">
        <v>10759451124.635017</v>
      </c>
      <c r="D41" s="3">
        <v>10759451124.635017</v>
      </c>
      <c r="S41" s="21"/>
      <c r="T41" s="21"/>
      <c r="U41" s="34"/>
    </row>
    <row r="42" spans="1:21">
      <c r="B42" t="s">
        <v>415</v>
      </c>
      <c r="C42" s="3">
        <v>0</v>
      </c>
      <c r="D42" s="3">
        <v>0</v>
      </c>
      <c r="S42" s="21"/>
      <c r="T42" s="21"/>
      <c r="U42" s="34"/>
    </row>
    <row r="43" spans="1:21">
      <c r="B43" t="s">
        <v>416</v>
      </c>
      <c r="C43" s="3">
        <v>559947321.17517841</v>
      </c>
      <c r="D43" s="3">
        <v>559947321.17517841</v>
      </c>
      <c r="S43" s="21"/>
      <c r="T43" s="21"/>
      <c r="U43" s="34"/>
    </row>
    <row r="44" spans="1:21">
      <c r="B44" t="s">
        <v>418</v>
      </c>
      <c r="C44" s="3">
        <v>759307045.91649568</v>
      </c>
      <c r="D44" s="3">
        <v>759307045.91649568</v>
      </c>
      <c r="S44" s="21"/>
      <c r="T44" s="21"/>
      <c r="U44" s="21"/>
    </row>
    <row r="45" spans="1:21">
      <c r="B45" t="s">
        <v>419</v>
      </c>
      <c r="C45" s="3">
        <v>703299856.21127343</v>
      </c>
      <c r="D45" s="3">
        <v>703299856.21127343</v>
      </c>
      <c r="S45" s="21"/>
      <c r="T45" s="21"/>
      <c r="U45" s="21"/>
    </row>
    <row r="46" spans="1:21">
      <c r="B46" t="s">
        <v>421</v>
      </c>
      <c r="C46" s="3">
        <v>736597091.62130642</v>
      </c>
      <c r="D46" s="3">
        <v>736597091.62130642</v>
      </c>
      <c r="S46" s="21"/>
      <c r="T46" s="21"/>
      <c r="U46" s="21"/>
    </row>
    <row r="47" spans="1:21">
      <c r="B47" t="s">
        <v>423</v>
      </c>
      <c r="C47" s="3">
        <v>221464938.70592865</v>
      </c>
      <c r="D47" s="3">
        <v>221464938.70592865</v>
      </c>
      <c r="S47" s="21"/>
      <c r="T47" s="21"/>
      <c r="U47" s="21"/>
    </row>
    <row r="48" spans="1:21">
      <c r="B48" t="s">
        <v>424</v>
      </c>
      <c r="C48" s="3">
        <v>122929834.54790613</v>
      </c>
      <c r="D48" s="3">
        <v>122929834.54790613</v>
      </c>
    </row>
    <row r="49" spans="1:4">
      <c r="B49" t="s">
        <v>425</v>
      </c>
      <c r="C49" s="3">
        <v>1067549184.846491</v>
      </c>
      <c r="D49" s="3">
        <v>1067549184.846491</v>
      </c>
    </row>
    <row r="50" spans="1:4">
      <c r="B50" t="s">
        <v>412</v>
      </c>
      <c r="C50" s="3">
        <v>0</v>
      </c>
      <c r="D50" s="3">
        <v>0</v>
      </c>
    </row>
    <row r="51" spans="1:4">
      <c r="B51" t="s">
        <v>377</v>
      </c>
      <c r="C51" s="3">
        <v>0</v>
      </c>
      <c r="D51" s="3">
        <v>0</v>
      </c>
    </row>
    <row r="52" spans="1:4">
      <c r="B52" t="s">
        <v>426</v>
      </c>
      <c r="C52" s="3">
        <v>759307045.91649568</v>
      </c>
      <c r="D52" s="3">
        <v>759307045.91649568</v>
      </c>
    </row>
    <row r="53" spans="1:4">
      <c r="B53" t="s">
        <v>427</v>
      </c>
      <c r="C53" s="3">
        <v>0</v>
      </c>
      <c r="D53" s="3">
        <v>0</v>
      </c>
    </row>
    <row r="54" spans="1:4">
      <c r="A54" t="s">
        <v>369</v>
      </c>
      <c r="B54" t="s">
        <v>10</v>
      </c>
      <c r="C54" s="3">
        <v>115500</v>
      </c>
      <c r="D54" s="3">
        <v>115500</v>
      </c>
    </row>
    <row r="55" spans="1:4">
      <c r="B55" t="s">
        <v>413</v>
      </c>
      <c r="C55" s="3">
        <v>3125779365.0982385</v>
      </c>
      <c r="D55" s="3">
        <v>3125779365.0982385</v>
      </c>
    </row>
    <row r="56" spans="1:4">
      <c r="B56" s="12" t="s">
        <v>376</v>
      </c>
      <c r="C56" s="13">
        <v>3125779365.0982385</v>
      </c>
      <c r="D56" s="13">
        <v>3125779365.0982385</v>
      </c>
    </row>
    <row r="57" spans="1:4">
      <c r="B57" t="s">
        <v>414</v>
      </c>
      <c r="C57" s="3">
        <v>1773457665.6202343</v>
      </c>
      <c r="D57" s="3">
        <v>1773457665.6202343</v>
      </c>
    </row>
    <row r="58" spans="1:4">
      <c r="B58" t="s">
        <v>415</v>
      </c>
      <c r="C58" s="3">
        <v>0</v>
      </c>
      <c r="D58" s="3">
        <v>0</v>
      </c>
    </row>
    <row r="59" spans="1:4">
      <c r="B59" t="s">
        <v>416</v>
      </c>
      <c r="C59" s="3">
        <v>128636300.16057089</v>
      </c>
      <c r="D59" s="3">
        <v>128636300.16057089</v>
      </c>
    </row>
    <row r="60" spans="1:4">
      <c r="B60" t="s">
        <v>418</v>
      </c>
      <c r="C60" s="3">
        <v>267761864.55750307</v>
      </c>
      <c r="D60" s="3">
        <v>267761864.55750307</v>
      </c>
    </row>
    <row r="61" spans="1:4">
      <c r="B61" t="s">
        <v>419</v>
      </c>
      <c r="C61" s="3">
        <v>265981964.95096415</v>
      </c>
      <c r="D61" s="3">
        <v>265981964.95096415</v>
      </c>
    </row>
    <row r="62" spans="1:4">
      <c r="B62" t="s">
        <v>421</v>
      </c>
      <c r="C62" s="3">
        <v>194070013.94514626</v>
      </c>
      <c r="D62" s="3">
        <v>194070013.94514626</v>
      </c>
    </row>
    <row r="63" spans="1:4">
      <c r="B63" t="s">
        <v>423</v>
      </c>
      <c r="C63" s="3">
        <v>156724806.06914267</v>
      </c>
      <c r="D63" s="3">
        <v>156724806.06914267</v>
      </c>
    </row>
    <row r="64" spans="1:4">
      <c r="B64" t="s">
        <v>424</v>
      </c>
      <c r="C64" s="3">
        <v>38996333.928478524</v>
      </c>
      <c r="D64" s="3">
        <v>38996333.928478524</v>
      </c>
    </row>
    <row r="65" spans="1:4">
      <c r="B65" t="s">
        <v>425</v>
      </c>
      <c r="C65" s="3">
        <v>300150415.86619842</v>
      </c>
      <c r="D65" s="3">
        <v>300150415.86619842</v>
      </c>
    </row>
    <row r="66" spans="1:4">
      <c r="B66" t="s">
        <v>412</v>
      </c>
      <c r="C66" s="3">
        <v>0</v>
      </c>
      <c r="D66" s="3">
        <v>0</v>
      </c>
    </row>
    <row r="67" spans="1:4">
      <c r="B67" t="s">
        <v>377</v>
      </c>
      <c r="C67" s="3">
        <v>0</v>
      </c>
      <c r="D67" s="3">
        <v>0</v>
      </c>
    </row>
    <row r="68" spans="1:4">
      <c r="B68" t="s">
        <v>426</v>
      </c>
      <c r="C68" s="3">
        <v>267761864.55750307</v>
      </c>
      <c r="D68" s="3">
        <v>267761864.55750307</v>
      </c>
    </row>
    <row r="69" spans="1:4">
      <c r="B69" t="s">
        <v>427</v>
      </c>
      <c r="C69" s="3">
        <v>0</v>
      </c>
      <c r="D69" s="3">
        <v>0</v>
      </c>
    </row>
    <row r="70" spans="1:4">
      <c r="A70" t="s">
        <v>370</v>
      </c>
      <c r="B70" t="s">
        <v>10</v>
      </c>
      <c r="C70" s="3">
        <v>71500</v>
      </c>
      <c r="D70" s="3">
        <v>71500</v>
      </c>
    </row>
    <row r="71" spans="1:4">
      <c r="B71" t="s">
        <v>413</v>
      </c>
      <c r="C71" s="3">
        <v>1709901456.9364364</v>
      </c>
      <c r="D71" s="3">
        <v>1709901456.9364364</v>
      </c>
    </row>
    <row r="72" spans="1:4">
      <c r="B72" s="12" t="s">
        <v>376</v>
      </c>
      <c r="C72" s="13">
        <v>1709901456.9364364</v>
      </c>
      <c r="D72" s="13">
        <v>1709901456.9364364</v>
      </c>
    </row>
    <row r="73" spans="1:4">
      <c r="B73" t="s">
        <v>414</v>
      </c>
      <c r="C73" s="3">
        <v>1128727173.0651958</v>
      </c>
      <c r="D73" s="3">
        <v>1128727173.0651958</v>
      </c>
    </row>
    <row r="74" spans="1:4">
      <c r="B74" t="s">
        <v>415</v>
      </c>
      <c r="C74" s="3">
        <v>0</v>
      </c>
      <c r="D74" s="3">
        <v>0</v>
      </c>
    </row>
    <row r="75" spans="1:4">
      <c r="B75" t="s">
        <v>416</v>
      </c>
      <c r="C75" s="3">
        <v>2107354.3553617983</v>
      </c>
      <c r="D75" s="3">
        <v>2107354.3553617983</v>
      </c>
    </row>
    <row r="76" spans="1:4">
      <c r="B76" t="s">
        <v>418</v>
      </c>
      <c r="C76" s="3">
        <v>137506529.44033402</v>
      </c>
      <c r="D76" s="3">
        <v>137506529.44033402</v>
      </c>
    </row>
    <row r="77" spans="1:4">
      <c r="B77" t="s">
        <v>419</v>
      </c>
      <c r="C77" s="3">
        <v>134719439.88519701</v>
      </c>
      <c r="D77" s="3">
        <v>134719439.88519701</v>
      </c>
    </row>
    <row r="78" spans="1:4">
      <c r="B78" t="s">
        <v>421</v>
      </c>
      <c r="C78" s="3">
        <v>74271047.184569001</v>
      </c>
      <c r="D78" s="3">
        <v>74271047.184569001</v>
      </c>
    </row>
    <row r="79" spans="1:4">
      <c r="B79" t="s">
        <v>423</v>
      </c>
      <c r="C79" s="3">
        <v>58626498.496695019</v>
      </c>
      <c r="D79" s="3">
        <v>58626498.496695019</v>
      </c>
    </row>
    <row r="80" spans="1:4">
      <c r="B80" t="s">
        <v>424</v>
      </c>
      <c r="C80" s="3">
        <v>11524949.761350177</v>
      </c>
      <c r="D80" s="3">
        <v>11524949.761350177</v>
      </c>
    </row>
    <row r="81" spans="1:4">
      <c r="B81" t="s">
        <v>425</v>
      </c>
      <c r="C81" s="3">
        <v>162418464.74773324</v>
      </c>
      <c r="D81" s="3">
        <v>162418464.74773324</v>
      </c>
    </row>
    <row r="82" spans="1:4">
      <c r="B82" t="s">
        <v>412</v>
      </c>
      <c r="C82" s="3">
        <v>0</v>
      </c>
      <c r="D82" s="3">
        <v>0</v>
      </c>
    </row>
    <row r="83" spans="1:4">
      <c r="B83" t="s">
        <v>377</v>
      </c>
      <c r="C83" s="3">
        <v>0</v>
      </c>
      <c r="D83" s="3">
        <v>0</v>
      </c>
    </row>
    <row r="84" spans="1:4">
      <c r="B84" t="s">
        <v>426</v>
      </c>
      <c r="C84" s="3">
        <v>137506529.44033402</v>
      </c>
      <c r="D84" s="3">
        <v>137506529.44033402</v>
      </c>
    </row>
    <row r="85" spans="1:4">
      <c r="B85" t="s">
        <v>427</v>
      </c>
      <c r="C85" s="3">
        <v>0</v>
      </c>
      <c r="D85" s="3">
        <v>0</v>
      </c>
    </row>
    <row r="86" spans="1:4">
      <c r="A86" t="s">
        <v>371</v>
      </c>
      <c r="B86" t="s">
        <v>10</v>
      </c>
      <c r="C86" s="3">
        <v>57650</v>
      </c>
      <c r="D86" s="3">
        <v>57650</v>
      </c>
    </row>
    <row r="87" spans="1:4">
      <c r="B87" t="s">
        <v>413</v>
      </c>
      <c r="C87" s="3">
        <v>1423087801.4844997</v>
      </c>
      <c r="D87" s="3">
        <v>1423087801.4844997</v>
      </c>
    </row>
    <row r="88" spans="1:4">
      <c r="B88" s="12" t="s">
        <v>376</v>
      </c>
      <c r="C88" s="13">
        <v>1423087801.4844997</v>
      </c>
      <c r="D88" s="13">
        <v>1423087801.4844997</v>
      </c>
    </row>
    <row r="89" spans="1:4">
      <c r="B89" t="s">
        <v>414</v>
      </c>
      <c r="C89" s="3">
        <v>980287749.14280236</v>
      </c>
      <c r="D89" s="3">
        <v>980287749.14280236</v>
      </c>
    </row>
    <row r="90" spans="1:4">
      <c r="B90" t="s">
        <v>415</v>
      </c>
      <c r="C90" s="3">
        <v>0</v>
      </c>
      <c r="D90" s="3">
        <v>0</v>
      </c>
    </row>
    <row r="91" spans="1:4">
      <c r="B91" t="s">
        <v>416</v>
      </c>
      <c r="C91" s="3">
        <v>47485565.438582227</v>
      </c>
      <c r="D91" s="3">
        <v>47485565.438582227</v>
      </c>
    </row>
    <row r="92" spans="1:4">
      <c r="B92" t="s">
        <v>418</v>
      </c>
      <c r="C92" s="3">
        <v>76238675.134386435</v>
      </c>
      <c r="D92" s="3">
        <v>76238675.134386435</v>
      </c>
    </row>
    <row r="93" spans="1:4">
      <c r="B93" t="s">
        <v>419</v>
      </c>
      <c r="C93" s="3">
        <v>66614923.741412818</v>
      </c>
      <c r="D93" s="3">
        <v>66614923.741412818</v>
      </c>
    </row>
    <row r="94" spans="1:4">
      <c r="B94" t="s">
        <v>421</v>
      </c>
      <c r="C94" s="3">
        <v>59577778.332157895</v>
      </c>
      <c r="D94" s="3">
        <v>59577778.332157895</v>
      </c>
    </row>
    <row r="95" spans="1:4">
      <c r="B95" t="s">
        <v>423</v>
      </c>
      <c r="C95" s="3">
        <v>36983713.253128618</v>
      </c>
      <c r="D95" s="3">
        <v>36983713.253128618</v>
      </c>
    </row>
    <row r="96" spans="1:4">
      <c r="B96" t="s">
        <v>424</v>
      </c>
      <c r="C96" s="3">
        <v>12827646.838669376</v>
      </c>
      <c r="D96" s="3">
        <v>12827646.838669376</v>
      </c>
    </row>
    <row r="97" spans="1:4">
      <c r="B97" t="s">
        <v>425</v>
      </c>
      <c r="C97" s="3">
        <v>143071749.60335985</v>
      </c>
      <c r="D97" s="3">
        <v>143071749.60335985</v>
      </c>
    </row>
    <row r="98" spans="1:4">
      <c r="B98" t="s">
        <v>412</v>
      </c>
      <c r="C98" s="3">
        <v>0</v>
      </c>
      <c r="D98" s="3">
        <v>0</v>
      </c>
    </row>
    <row r="99" spans="1:4">
      <c r="B99" t="s">
        <v>377</v>
      </c>
      <c r="C99" s="3">
        <v>0</v>
      </c>
      <c r="D99" s="3">
        <v>0</v>
      </c>
    </row>
    <row r="100" spans="1:4">
      <c r="B100" t="s">
        <v>426</v>
      </c>
      <c r="C100" s="3">
        <v>76238675.134386435</v>
      </c>
      <c r="D100" s="3">
        <v>76238675.134386435</v>
      </c>
    </row>
    <row r="101" spans="1:4">
      <c r="B101" t="s">
        <v>427</v>
      </c>
      <c r="C101" s="3">
        <v>0</v>
      </c>
      <c r="D101" s="3">
        <v>0</v>
      </c>
    </row>
    <row r="102" spans="1:4">
      <c r="A102" t="s">
        <v>372</v>
      </c>
      <c r="B102" t="s">
        <v>10</v>
      </c>
      <c r="C102" s="3">
        <v>155400</v>
      </c>
      <c r="D102" s="3">
        <v>155400</v>
      </c>
    </row>
    <row r="103" spans="1:4">
      <c r="B103" t="s">
        <v>413</v>
      </c>
      <c r="C103" s="3">
        <v>4406337431.9021158</v>
      </c>
      <c r="D103" s="3">
        <v>4406337431.9021158</v>
      </c>
    </row>
    <row r="104" spans="1:4">
      <c r="B104" s="12" t="s">
        <v>376</v>
      </c>
      <c r="C104" s="13">
        <v>4406337431.9021158</v>
      </c>
      <c r="D104" s="13">
        <v>4406337431.9021158</v>
      </c>
    </row>
    <row r="105" spans="1:4">
      <c r="B105" t="s">
        <v>414</v>
      </c>
      <c r="C105" s="3">
        <v>2788219203.6212783</v>
      </c>
      <c r="D105" s="3">
        <v>2788219203.6212783</v>
      </c>
    </row>
    <row r="106" spans="1:4">
      <c r="B106" t="s">
        <v>415</v>
      </c>
      <c r="C106" s="3">
        <v>0</v>
      </c>
      <c r="D106" s="3">
        <v>0</v>
      </c>
    </row>
    <row r="107" spans="1:4">
      <c r="B107" t="s">
        <v>416</v>
      </c>
      <c r="C107" s="3">
        <v>48458882.47007332</v>
      </c>
      <c r="D107" s="3">
        <v>48458882.47007332</v>
      </c>
    </row>
    <row r="108" spans="1:4">
      <c r="B108" t="s">
        <v>418</v>
      </c>
      <c r="C108" s="3">
        <v>293726611.20171601</v>
      </c>
      <c r="D108" s="3">
        <v>293726611.20171601</v>
      </c>
    </row>
    <row r="109" spans="1:4">
      <c r="B109" t="s">
        <v>419</v>
      </c>
      <c r="C109" s="3">
        <v>299203807.68290764</v>
      </c>
      <c r="D109" s="3">
        <v>299203807.68290764</v>
      </c>
    </row>
    <row r="110" spans="1:4">
      <c r="B110" t="s">
        <v>421</v>
      </c>
      <c r="C110" s="3">
        <v>245676825.6562176</v>
      </c>
      <c r="D110" s="3">
        <v>245676825.6562176</v>
      </c>
    </row>
    <row r="111" spans="1:4">
      <c r="B111" t="s">
        <v>423</v>
      </c>
      <c r="C111" s="3">
        <v>39871119.430191658</v>
      </c>
      <c r="D111" s="3">
        <v>39871119.430191658</v>
      </c>
    </row>
    <row r="112" spans="1:4">
      <c r="B112" t="s">
        <v>424</v>
      </c>
      <c r="C112" s="3">
        <v>26547746.222928986</v>
      </c>
      <c r="D112" s="3">
        <v>26547746.222928986</v>
      </c>
    </row>
    <row r="113" spans="1:4">
      <c r="B113" t="s">
        <v>425</v>
      </c>
      <c r="C113" s="3">
        <v>664633235.61680293</v>
      </c>
      <c r="D113" s="3">
        <v>664633235.61680293</v>
      </c>
    </row>
    <row r="114" spans="1:4">
      <c r="B114" t="s">
        <v>412</v>
      </c>
      <c r="C114" s="3">
        <v>0</v>
      </c>
      <c r="D114" s="3">
        <v>0</v>
      </c>
    </row>
    <row r="115" spans="1:4">
      <c r="B115" t="s">
        <v>377</v>
      </c>
      <c r="C115" s="3">
        <v>0</v>
      </c>
      <c r="D115" s="3">
        <v>0</v>
      </c>
    </row>
    <row r="116" spans="1:4">
      <c r="B116" t="s">
        <v>426</v>
      </c>
      <c r="C116" s="3">
        <v>293726611.20171601</v>
      </c>
      <c r="D116" s="3">
        <v>293726611.20171601</v>
      </c>
    </row>
    <row r="117" spans="1:4">
      <c r="B117" t="s">
        <v>427</v>
      </c>
      <c r="C117" s="3">
        <v>0</v>
      </c>
      <c r="D117" s="3">
        <v>0</v>
      </c>
    </row>
    <row r="118" spans="1:4">
      <c r="A118" t="s">
        <v>38</v>
      </c>
      <c r="B118" t="s">
        <v>10</v>
      </c>
      <c r="C118" s="3">
        <v>129580</v>
      </c>
      <c r="D118" s="3">
        <v>129580</v>
      </c>
    </row>
    <row r="119" spans="1:4">
      <c r="B119" t="s">
        <v>413</v>
      </c>
      <c r="C119" s="3">
        <v>2753141787</v>
      </c>
      <c r="D119" s="3">
        <v>2753141787</v>
      </c>
    </row>
    <row r="120" spans="1:4">
      <c r="B120" s="12" t="s">
        <v>376</v>
      </c>
      <c r="C120" s="13">
        <v>2753141787</v>
      </c>
      <c r="D120" s="13">
        <v>2753141787</v>
      </c>
    </row>
    <row r="121" spans="1:4">
      <c r="B121" t="s">
        <v>414</v>
      </c>
      <c r="C121" s="3">
        <v>1916374788</v>
      </c>
      <c r="D121" s="3">
        <v>1916374788</v>
      </c>
    </row>
    <row r="122" spans="1:4">
      <c r="B122" t="s">
        <v>415</v>
      </c>
      <c r="C122" s="3">
        <v>0</v>
      </c>
      <c r="D122" s="3">
        <v>0</v>
      </c>
    </row>
    <row r="123" spans="1:4">
      <c r="B123" t="s">
        <v>416</v>
      </c>
      <c r="C123" s="3">
        <v>647900213</v>
      </c>
      <c r="D123" s="3">
        <v>647900213</v>
      </c>
    </row>
    <row r="124" spans="1:4">
      <c r="B124" t="s">
        <v>418</v>
      </c>
      <c r="C124" s="3">
        <v>64412847</v>
      </c>
      <c r="D124" s="3">
        <v>64412847</v>
      </c>
    </row>
    <row r="125" spans="1:4">
      <c r="B125" t="s">
        <v>419</v>
      </c>
      <c r="C125" s="3">
        <v>49231867</v>
      </c>
      <c r="D125" s="3">
        <v>49231867</v>
      </c>
    </row>
    <row r="126" spans="1:4">
      <c r="B126" t="s">
        <v>421</v>
      </c>
      <c r="C126" s="3">
        <v>27018570</v>
      </c>
      <c r="D126" s="3">
        <v>27018570</v>
      </c>
    </row>
    <row r="127" spans="1:4">
      <c r="B127" t="s">
        <v>423</v>
      </c>
      <c r="C127" s="3">
        <v>11213792</v>
      </c>
      <c r="D127" s="3">
        <v>11213792</v>
      </c>
    </row>
    <row r="128" spans="1:4">
      <c r="B128" t="s">
        <v>424</v>
      </c>
      <c r="C128" s="3">
        <v>0</v>
      </c>
      <c r="D128" s="3">
        <v>0</v>
      </c>
    </row>
    <row r="129" spans="1:4">
      <c r="B129" t="s">
        <v>425</v>
      </c>
      <c r="C129" s="3">
        <v>36989710</v>
      </c>
      <c r="D129" s="3">
        <v>36989710</v>
      </c>
    </row>
    <row r="130" spans="1:4">
      <c r="B130" t="s">
        <v>412</v>
      </c>
      <c r="C130" s="3">
        <v>0</v>
      </c>
      <c r="D130" s="3">
        <v>0</v>
      </c>
    </row>
    <row r="131" spans="1:4">
      <c r="B131" t="s">
        <v>377</v>
      </c>
      <c r="C131" s="3">
        <v>0</v>
      </c>
      <c r="D131" s="3">
        <v>0</v>
      </c>
    </row>
    <row r="132" spans="1:4">
      <c r="B132" t="s">
        <v>426</v>
      </c>
      <c r="C132" s="3">
        <v>64412847</v>
      </c>
      <c r="D132" s="3">
        <v>64412847</v>
      </c>
    </row>
    <row r="133" spans="1:4">
      <c r="B133" t="s">
        <v>427</v>
      </c>
      <c r="C133" s="3">
        <v>0</v>
      </c>
      <c r="D133" s="3">
        <v>0</v>
      </c>
    </row>
    <row r="134" spans="1:4">
      <c r="A134" t="s">
        <v>115</v>
      </c>
      <c r="B134" t="s">
        <v>10</v>
      </c>
      <c r="C134" s="3">
        <v>687868</v>
      </c>
      <c r="D134" s="3">
        <v>687868</v>
      </c>
    </row>
    <row r="135" spans="1:4">
      <c r="B135" t="s">
        <v>413</v>
      </c>
      <c r="C135" s="3">
        <v>6268557359.854847</v>
      </c>
      <c r="D135" s="3">
        <v>6268557359.854847</v>
      </c>
    </row>
    <row r="136" spans="1:4">
      <c r="B136" s="12" t="s">
        <v>376</v>
      </c>
      <c r="C136" s="13">
        <v>6268557359.854847</v>
      </c>
      <c r="D136" s="13">
        <v>6268557359.854847</v>
      </c>
    </row>
    <row r="137" spans="1:4">
      <c r="B137" t="s">
        <v>414</v>
      </c>
      <c r="C137" s="3">
        <v>5895305009.5193195</v>
      </c>
      <c r="D137" s="3">
        <v>5895305009.5193195</v>
      </c>
    </row>
    <row r="138" spans="1:4">
      <c r="B138" t="s">
        <v>415</v>
      </c>
      <c r="C138" s="3">
        <v>0</v>
      </c>
      <c r="D138" s="3">
        <v>0</v>
      </c>
    </row>
    <row r="139" spans="1:4">
      <c r="B139" t="s">
        <v>416</v>
      </c>
      <c r="C139" s="3">
        <v>40.376908047467865</v>
      </c>
      <c r="D139" s="3">
        <v>40.376908047467865</v>
      </c>
    </row>
    <row r="140" spans="1:4">
      <c r="B140" t="s">
        <v>418</v>
      </c>
      <c r="C140" s="3">
        <v>81692563.641421407</v>
      </c>
      <c r="D140" s="3">
        <v>81692563.641421407</v>
      </c>
    </row>
    <row r="141" spans="1:4">
      <c r="B141" t="s">
        <v>419</v>
      </c>
      <c r="C141" s="3">
        <v>85551967.338562369</v>
      </c>
      <c r="D141" s="3">
        <v>85551967.338562369</v>
      </c>
    </row>
    <row r="142" spans="1:4">
      <c r="B142" t="s">
        <v>421</v>
      </c>
      <c r="C142" s="3">
        <v>37979613.798402719</v>
      </c>
      <c r="D142" s="3">
        <v>37979613.798402719</v>
      </c>
    </row>
    <row r="143" spans="1:4">
      <c r="B143" t="s">
        <v>423</v>
      </c>
      <c r="C143" s="3">
        <v>8582545.158361638</v>
      </c>
      <c r="D143" s="3">
        <v>8582545.158361638</v>
      </c>
    </row>
    <row r="144" spans="1:4">
      <c r="B144" t="s">
        <v>424</v>
      </c>
      <c r="C144" s="3">
        <v>8.6863178294573657</v>
      </c>
      <c r="D144" s="3">
        <v>8.6863178294573657</v>
      </c>
    </row>
    <row r="145" spans="1:4">
      <c r="B145" t="s">
        <v>425</v>
      </c>
      <c r="C145" s="3">
        <v>159445611.33555469</v>
      </c>
      <c r="D145" s="3">
        <v>159445611.33555469</v>
      </c>
    </row>
    <row r="146" spans="1:4">
      <c r="B146" t="s">
        <v>412</v>
      </c>
      <c r="C146" s="3">
        <v>0</v>
      </c>
      <c r="D146" s="3">
        <v>0</v>
      </c>
    </row>
    <row r="147" spans="1:4">
      <c r="B147" t="s">
        <v>377</v>
      </c>
      <c r="C147" s="3">
        <v>0</v>
      </c>
      <c r="D147" s="3">
        <v>0</v>
      </c>
    </row>
    <row r="148" spans="1:4">
      <c r="B148" t="s">
        <v>426</v>
      </c>
      <c r="C148" s="3">
        <v>81692563.641421407</v>
      </c>
      <c r="D148" s="3">
        <v>81692563.641421407</v>
      </c>
    </row>
    <row r="149" spans="1:4">
      <c r="B149" t="s">
        <v>427</v>
      </c>
      <c r="C149" s="3">
        <v>0</v>
      </c>
      <c r="D149" s="3">
        <v>0</v>
      </c>
    </row>
    <row r="150" spans="1:4">
      <c r="A150" t="s">
        <v>31</v>
      </c>
      <c r="B150" t="s">
        <v>10</v>
      </c>
      <c r="C150" s="3">
        <v>0</v>
      </c>
      <c r="D150" s="3">
        <v>0</v>
      </c>
    </row>
    <row r="151" spans="1:4">
      <c r="B151" t="s">
        <v>413</v>
      </c>
      <c r="C151" s="3">
        <v>1690147964</v>
      </c>
      <c r="D151" s="3">
        <v>1690147964</v>
      </c>
    </row>
    <row r="152" spans="1:4">
      <c r="B152" s="12" t="s">
        <v>376</v>
      </c>
      <c r="C152" s="13">
        <v>1690147964</v>
      </c>
      <c r="D152" s="13">
        <v>1690147964</v>
      </c>
    </row>
    <row r="153" spans="1:4">
      <c r="B153" t="s">
        <v>414</v>
      </c>
      <c r="C153" s="3">
        <v>0</v>
      </c>
      <c r="D153" s="3">
        <v>0</v>
      </c>
    </row>
    <row r="154" spans="1:4">
      <c r="B154" t="s">
        <v>415</v>
      </c>
      <c r="C154" s="3">
        <v>0</v>
      </c>
      <c r="D154" s="3">
        <v>0</v>
      </c>
    </row>
    <row r="155" spans="1:4">
      <c r="B155" t="s">
        <v>416</v>
      </c>
      <c r="C155" s="3">
        <v>0</v>
      </c>
      <c r="D155" s="3">
        <v>0</v>
      </c>
    </row>
    <row r="156" spans="1:4">
      <c r="B156" t="s">
        <v>418</v>
      </c>
      <c r="C156" s="3">
        <v>0</v>
      </c>
      <c r="D156" s="3">
        <v>0</v>
      </c>
    </row>
    <row r="157" spans="1:4">
      <c r="B157" t="s">
        <v>419</v>
      </c>
      <c r="C157" s="3">
        <v>0</v>
      </c>
      <c r="D157" s="3">
        <v>0</v>
      </c>
    </row>
    <row r="158" spans="1:4">
      <c r="B158" t="s">
        <v>421</v>
      </c>
      <c r="C158" s="3">
        <v>0</v>
      </c>
      <c r="D158" s="3">
        <v>0</v>
      </c>
    </row>
    <row r="159" spans="1:4">
      <c r="B159" t="s">
        <v>423</v>
      </c>
      <c r="C159" s="3">
        <v>0</v>
      </c>
      <c r="D159" s="3">
        <v>0</v>
      </c>
    </row>
    <row r="160" spans="1:4">
      <c r="B160" t="s">
        <v>424</v>
      </c>
      <c r="C160" s="3">
        <v>0</v>
      </c>
      <c r="D160" s="3">
        <v>0</v>
      </c>
    </row>
    <row r="161" spans="1:4">
      <c r="B161" t="s">
        <v>425</v>
      </c>
      <c r="C161" s="3">
        <v>0</v>
      </c>
      <c r="D161" s="3">
        <v>0</v>
      </c>
    </row>
    <row r="162" spans="1:4">
      <c r="B162" t="s">
        <v>412</v>
      </c>
      <c r="C162" s="3">
        <v>1690147964</v>
      </c>
      <c r="D162" s="3">
        <v>1690147964</v>
      </c>
    </row>
    <row r="163" spans="1:4">
      <c r="B163" t="s">
        <v>377</v>
      </c>
      <c r="C163" s="3">
        <v>0</v>
      </c>
      <c r="D163" s="3">
        <v>0</v>
      </c>
    </row>
    <row r="164" spans="1:4">
      <c r="B164" t="s">
        <v>426</v>
      </c>
      <c r="C164" s="3">
        <v>0</v>
      </c>
      <c r="D164" s="3">
        <v>0</v>
      </c>
    </row>
    <row r="165" spans="1:4">
      <c r="B165" t="s">
        <v>427</v>
      </c>
      <c r="C165" s="3">
        <v>0</v>
      </c>
      <c r="D165" s="3">
        <v>0</v>
      </c>
    </row>
    <row r="166" spans="1:4">
      <c r="A166" t="s">
        <v>388</v>
      </c>
      <c r="C166" s="3">
        <v>6471269.7675908124</v>
      </c>
      <c r="D166" s="3">
        <v>6471269.7675908133</v>
      </c>
    </row>
    <row r="167" spans="1:4">
      <c r="A167" t="s">
        <v>428</v>
      </c>
      <c r="C167" s="3">
        <v>160166642097.9451</v>
      </c>
      <c r="D167" s="3">
        <v>160166642097.94507</v>
      </c>
    </row>
    <row r="168" spans="1:4">
      <c r="A168" t="s">
        <v>395</v>
      </c>
      <c r="C168" s="13">
        <v>160166642097.9451</v>
      </c>
      <c r="D168" s="13">
        <v>160166642097.94507</v>
      </c>
    </row>
    <row r="169" spans="1:4">
      <c r="A169" t="s">
        <v>429</v>
      </c>
      <c r="C169" s="3">
        <v>112892635935.06931</v>
      </c>
      <c r="D169" s="3">
        <v>112892635935.06934</v>
      </c>
    </row>
    <row r="170" spans="1:4">
      <c r="A170" t="s">
        <v>430</v>
      </c>
      <c r="C170" s="3">
        <v>0</v>
      </c>
      <c r="D170" s="3">
        <v>0</v>
      </c>
    </row>
    <row r="171" spans="1:4">
      <c r="A171" t="s">
        <v>431</v>
      </c>
      <c r="C171" s="3">
        <v>3185330652.3969398</v>
      </c>
      <c r="D171" s="3">
        <v>3185330652.3969398</v>
      </c>
    </row>
    <row r="172" spans="1:4">
      <c r="A172" t="s">
        <v>432</v>
      </c>
      <c r="C172" s="3">
        <v>5921940389.0551176</v>
      </c>
      <c r="D172" s="3">
        <v>5921940389.0551214</v>
      </c>
    </row>
    <row r="173" spans="1:4">
      <c r="A173" t="s">
        <v>433</v>
      </c>
      <c r="C173" s="3">
        <v>7833418712.9882784</v>
      </c>
      <c r="D173" s="3">
        <v>7833418712.9882784</v>
      </c>
    </row>
    <row r="174" spans="1:4">
      <c r="A174" t="s">
        <v>434</v>
      </c>
      <c r="C174" s="3">
        <v>7172277025.0327988</v>
      </c>
      <c r="D174" s="3">
        <v>7172277025.0327969</v>
      </c>
    </row>
    <row r="175" spans="1:4">
      <c r="A175" t="s">
        <v>435</v>
      </c>
      <c r="C175" s="3">
        <v>2218727803.5267553</v>
      </c>
      <c r="D175" s="3">
        <v>2218727803.5267544</v>
      </c>
    </row>
    <row r="176" spans="1:4">
      <c r="A176" t="s">
        <v>436</v>
      </c>
      <c r="C176" s="3">
        <v>1032392220.7424763</v>
      </c>
      <c r="D176" s="3">
        <v>1032392220.7424763</v>
      </c>
    </row>
    <row r="177" spans="1:4">
      <c r="A177" t="s">
        <v>437</v>
      </c>
      <c r="C177" s="3">
        <v>18219771395.133366</v>
      </c>
      <c r="D177" s="3">
        <v>18219771395.133369</v>
      </c>
    </row>
    <row r="178" spans="1:4">
      <c r="A178" t="s">
        <v>438</v>
      </c>
      <c r="C178" s="3">
        <v>1690147964</v>
      </c>
      <c r="D178" s="3">
        <v>1690147964</v>
      </c>
    </row>
    <row r="179" spans="1:4">
      <c r="A179" t="s">
        <v>396</v>
      </c>
      <c r="C179" s="3">
        <v>0</v>
      </c>
      <c r="D179" s="3">
        <v>0</v>
      </c>
    </row>
    <row r="180" spans="1:4">
      <c r="A180" t="s">
        <v>439</v>
      </c>
      <c r="C180" s="3">
        <v>5921940389.0551176</v>
      </c>
      <c r="D180" s="3">
        <v>5921940389.0551214</v>
      </c>
    </row>
    <row r="181" spans="1:4">
      <c r="A181" t="s">
        <v>440</v>
      </c>
      <c r="C181" s="3">
        <v>0</v>
      </c>
      <c r="D181" s="3">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626EE-F4E7-41FA-A6C4-2E7B07561752}">
  <sheetPr codeName="Sheet14"/>
  <dimension ref="A1:C31"/>
  <sheetViews>
    <sheetView showGridLines="0" zoomScaleNormal="100" workbookViewId="0">
      <selection activeCell="M40" sqref="M40"/>
    </sheetView>
  </sheetViews>
  <sheetFormatPr defaultRowHeight="15"/>
  <cols>
    <col min="1" max="1" width="27.5703125" bestFit="1" customWidth="1"/>
    <col min="2" max="2" width="16.85546875" bestFit="1" customWidth="1"/>
    <col min="3" max="3" width="14.85546875" bestFit="1" customWidth="1"/>
    <col min="4" max="13" width="14.7109375" bestFit="1" customWidth="1"/>
    <col min="14" max="14" width="16.28515625" bestFit="1" customWidth="1"/>
    <col min="15" max="15" width="21" bestFit="1" customWidth="1"/>
  </cols>
  <sheetData>
    <row r="1" spans="1:3">
      <c r="A1" s="1" t="s">
        <v>23</v>
      </c>
      <c r="B1" s="1" t="s">
        <v>4</v>
      </c>
    </row>
    <row r="2" spans="1:3">
      <c r="A2" s="1" t="s">
        <v>2</v>
      </c>
      <c r="B2">
        <v>4</v>
      </c>
      <c r="C2" t="s">
        <v>5</v>
      </c>
    </row>
    <row r="3" spans="1:3">
      <c r="A3" s="2" t="s">
        <v>194</v>
      </c>
      <c r="B3" s="3">
        <v>58382091119.375</v>
      </c>
      <c r="C3" s="3">
        <v>58382091119.375</v>
      </c>
    </row>
    <row r="4" spans="1:3">
      <c r="A4" s="2" t="s">
        <v>216</v>
      </c>
      <c r="B4" s="3">
        <v>113913609332.51059</v>
      </c>
      <c r="C4" s="3">
        <v>113913609332.51059</v>
      </c>
    </row>
    <row r="5" spans="1:3">
      <c r="A5" s="2" t="s">
        <v>5</v>
      </c>
      <c r="B5" s="3">
        <v>172295700451.88562</v>
      </c>
      <c r="C5" s="3">
        <v>172295700451.88559</v>
      </c>
    </row>
    <row r="8" spans="1:3">
      <c r="A8" s="1" t="s">
        <v>192</v>
      </c>
      <c r="B8" t="s" vm="4">
        <v>19</v>
      </c>
    </row>
    <row r="10" spans="1:3">
      <c r="B10" s="1" t="s">
        <v>4</v>
      </c>
    </row>
    <row r="11" spans="1:3">
      <c r="A11" s="1" t="s">
        <v>2</v>
      </c>
      <c r="B11">
        <v>4</v>
      </c>
      <c r="C11" t="s">
        <v>5</v>
      </c>
    </row>
    <row r="12" spans="1:3">
      <c r="A12" s="2" t="s">
        <v>194</v>
      </c>
      <c r="B12" s="114"/>
      <c r="C12" s="114"/>
    </row>
    <row r="13" spans="1:3">
      <c r="A13" s="4" t="s">
        <v>351</v>
      </c>
      <c r="B13" s="3">
        <v>2369000</v>
      </c>
      <c r="C13" s="3">
        <v>2369000</v>
      </c>
    </row>
    <row r="14" spans="1:3">
      <c r="A14" s="4" t="s">
        <v>10</v>
      </c>
      <c r="B14" s="3">
        <v>2107000</v>
      </c>
      <c r="C14" s="3">
        <v>2107000</v>
      </c>
    </row>
    <row r="15" spans="1:3">
      <c r="A15" s="4" t="s">
        <v>441</v>
      </c>
      <c r="B15" s="3">
        <v>70716016090.909088</v>
      </c>
      <c r="C15" s="3">
        <v>70716016090.909088</v>
      </c>
    </row>
    <row r="16" spans="1:3">
      <c r="A16" s="4" t="s">
        <v>373</v>
      </c>
      <c r="B16" s="3">
        <v>60065156135</v>
      </c>
      <c r="C16" s="3">
        <v>60065156135</v>
      </c>
    </row>
    <row r="17" spans="1:3">
      <c r="A17" s="4" t="s">
        <v>380</v>
      </c>
      <c r="B17" s="3">
        <v>2288177.499029554</v>
      </c>
      <c r="C17" s="3">
        <v>2288177.499029554</v>
      </c>
    </row>
    <row r="18" spans="1:3">
      <c r="A18" s="4" t="s">
        <v>3</v>
      </c>
      <c r="B18" s="3">
        <v>26250.215932550364</v>
      </c>
      <c r="C18" s="3">
        <v>26250.21593255036</v>
      </c>
    </row>
    <row r="19" spans="1:3">
      <c r="A19" s="2" t="s">
        <v>216</v>
      </c>
      <c r="B19" s="114"/>
      <c r="C19" s="114"/>
    </row>
    <row r="20" spans="1:3">
      <c r="A20" s="4" t="s">
        <v>351</v>
      </c>
      <c r="B20" s="3">
        <v>2025231.518676721</v>
      </c>
      <c r="C20" s="3">
        <v>2025231.518676721</v>
      </c>
    </row>
    <row r="21" spans="1:3">
      <c r="A21" s="4" t="s">
        <v>10</v>
      </c>
      <c r="B21" s="3">
        <v>4364269.7675908124</v>
      </c>
      <c r="C21" s="3">
        <v>4364269.7675908133</v>
      </c>
    </row>
    <row r="22" spans="1:3">
      <c r="A22" s="4" t="s">
        <v>441</v>
      </c>
      <c r="B22" s="3">
        <v>61066250427.692688</v>
      </c>
      <c r="C22" s="3">
        <v>61066250427.692688</v>
      </c>
    </row>
    <row r="23" spans="1:3">
      <c r="A23" s="4" t="s">
        <v>373</v>
      </c>
      <c r="B23" s="3">
        <v>116372567092.03909</v>
      </c>
      <c r="C23" s="3">
        <v>116372567092.03909</v>
      </c>
    </row>
    <row r="24" spans="1:3">
      <c r="A24" s="4" t="s">
        <v>380</v>
      </c>
      <c r="B24" s="3">
        <v>4433203.9847832648</v>
      </c>
      <c r="C24" s="3">
        <v>4433203.9847832639</v>
      </c>
    </row>
    <row r="25" spans="1:3">
      <c r="A25" s="4" t="s">
        <v>3</v>
      </c>
      <c r="B25" s="3">
        <v>26250.217109675461</v>
      </c>
      <c r="C25" s="3">
        <v>26250.217109675472</v>
      </c>
    </row>
    <row r="26" spans="1:3">
      <c r="A26" s="2" t="s">
        <v>354</v>
      </c>
      <c r="B26" s="3">
        <v>4394231.5186767206</v>
      </c>
      <c r="C26" s="3">
        <v>4394231.5186767206</v>
      </c>
    </row>
    <row r="27" spans="1:3">
      <c r="A27" s="2" t="s">
        <v>388</v>
      </c>
      <c r="B27" s="3">
        <v>6471269.7675908124</v>
      </c>
      <c r="C27" s="3">
        <v>6471269.7675908133</v>
      </c>
    </row>
    <row r="28" spans="1:3">
      <c r="A28" s="2" t="s">
        <v>442</v>
      </c>
      <c r="B28" s="3">
        <v>131782266518.60178</v>
      </c>
      <c r="C28" s="3">
        <v>131782266518.60178</v>
      </c>
    </row>
    <row r="29" spans="1:3">
      <c r="A29" s="2" t="s">
        <v>392</v>
      </c>
      <c r="B29" s="3">
        <v>176437723227.03906</v>
      </c>
      <c r="C29" s="3">
        <v>176437723227.03906</v>
      </c>
    </row>
    <row r="30" spans="1:3">
      <c r="A30" s="2" t="s">
        <v>399</v>
      </c>
      <c r="B30" s="3">
        <v>6721381.4838128174</v>
      </c>
      <c r="C30" s="3">
        <v>6721381.4838128183</v>
      </c>
    </row>
    <row r="31" spans="1:3">
      <c r="A31" s="2" t="s">
        <v>443</v>
      </c>
      <c r="B31" s="3">
        <v>26250.216710808712</v>
      </c>
      <c r="C31" s="3">
        <v>26250.216710808712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C88F-167E-44DD-A637-21BE7C2DACEC}">
  <sheetPr codeName="Sheet15"/>
  <dimension ref="A1:I25"/>
  <sheetViews>
    <sheetView showGridLines="0" zoomScale="160" zoomScaleNormal="160" workbookViewId="0">
      <pane xSplit="1" ySplit="6" topLeftCell="B7" activePane="bottomRight" state="frozen"/>
      <selection pane="topRight" activeCell="B1" sqref="B1"/>
      <selection pane="bottomLeft" activeCell="A7" sqref="A7"/>
      <selection pane="bottomRight" activeCell="G25" sqref="G25"/>
    </sheetView>
  </sheetViews>
  <sheetFormatPr defaultRowHeight="15"/>
  <cols>
    <col min="1" max="1" width="41.85546875" bestFit="1" customWidth="1"/>
    <col min="2" max="2" width="16.85546875" bestFit="1" customWidth="1"/>
    <col min="3" max="3" width="2" bestFit="1" customWidth="1"/>
    <col min="4" max="4" width="6.7109375" bestFit="1" customWidth="1"/>
    <col min="5" max="5" width="19" bestFit="1" customWidth="1"/>
    <col min="6" max="6" width="10.5703125" bestFit="1" customWidth="1"/>
    <col min="7" max="7" width="11.5703125" bestFit="1" customWidth="1"/>
    <col min="8" max="8" width="8" bestFit="1" customWidth="1"/>
    <col min="9" max="9" width="24" bestFit="1" customWidth="1"/>
  </cols>
  <sheetData>
    <row r="1" spans="1:9">
      <c r="A1" s="1" t="s">
        <v>18</v>
      </c>
      <c r="B1" t="s" vm="1">
        <v>348</v>
      </c>
    </row>
    <row r="2" spans="1:9">
      <c r="A2" s="1" t="s">
        <v>407</v>
      </c>
      <c r="B2" t="s" vm="5">
        <v>444</v>
      </c>
    </row>
    <row r="4" spans="1:9">
      <c r="B4" s="1" t="s">
        <v>4</v>
      </c>
    </row>
    <row r="5" spans="1:9">
      <c r="B5" t="s">
        <v>10</v>
      </c>
      <c r="E5" t="s">
        <v>373</v>
      </c>
      <c r="H5" t="s">
        <v>388</v>
      </c>
      <c r="I5" t="s">
        <v>392</v>
      </c>
    </row>
    <row r="6" spans="1:9">
      <c r="A6" s="1" t="s">
        <v>2</v>
      </c>
      <c r="B6">
        <v>1</v>
      </c>
      <c r="C6">
        <v>2</v>
      </c>
      <c r="D6">
        <v>3</v>
      </c>
      <c r="E6">
        <v>1</v>
      </c>
      <c r="F6">
        <v>2</v>
      </c>
      <c r="G6">
        <v>3</v>
      </c>
    </row>
    <row r="7" spans="1:9">
      <c r="A7" s="2" t="s">
        <v>51</v>
      </c>
      <c r="B7" s="114"/>
      <c r="C7" s="114"/>
      <c r="D7" s="114"/>
      <c r="E7" s="114"/>
      <c r="F7" s="114"/>
      <c r="G7" s="114"/>
      <c r="H7" s="114"/>
      <c r="I7" s="114"/>
    </row>
    <row r="8" spans="1:9">
      <c r="A8" s="4" t="s">
        <v>209</v>
      </c>
      <c r="B8" s="3">
        <v>500</v>
      </c>
      <c r="C8" s="3"/>
      <c r="D8" s="3">
        <v>1000</v>
      </c>
      <c r="E8" s="3">
        <v>12500000</v>
      </c>
      <c r="F8" s="3"/>
      <c r="G8" s="3">
        <v>25000000</v>
      </c>
      <c r="H8" s="3">
        <v>1500</v>
      </c>
      <c r="I8" s="3">
        <v>37500000</v>
      </c>
    </row>
    <row r="9" spans="1:9">
      <c r="A9" s="4" t="s">
        <v>197</v>
      </c>
      <c r="B9" s="3">
        <v>2200</v>
      </c>
      <c r="C9" s="3"/>
      <c r="D9" s="3"/>
      <c r="E9" s="3">
        <v>61600000</v>
      </c>
      <c r="F9" s="3"/>
      <c r="G9" s="3"/>
      <c r="H9" s="3">
        <v>2200</v>
      </c>
      <c r="I9" s="3">
        <v>61600000</v>
      </c>
    </row>
    <row r="10" spans="1:9">
      <c r="A10" s="4" t="s">
        <v>235</v>
      </c>
      <c r="B10" s="3">
        <v>500</v>
      </c>
      <c r="C10" s="3"/>
      <c r="D10" s="3">
        <v>1000</v>
      </c>
      <c r="E10" s="3">
        <v>14000000</v>
      </c>
      <c r="F10" s="3"/>
      <c r="G10" s="3">
        <v>28000000</v>
      </c>
      <c r="H10" s="3">
        <v>1500</v>
      </c>
      <c r="I10" s="3">
        <v>42000000</v>
      </c>
    </row>
    <row r="11" spans="1:9">
      <c r="A11" s="4" t="s">
        <v>226</v>
      </c>
      <c r="B11" s="3">
        <v>500</v>
      </c>
      <c r="C11" s="3"/>
      <c r="D11" s="3">
        <v>1000</v>
      </c>
      <c r="E11" s="3">
        <v>15500000</v>
      </c>
      <c r="F11" s="3"/>
      <c r="G11" s="3">
        <v>31000000</v>
      </c>
      <c r="H11" s="3">
        <v>1500</v>
      </c>
      <c r="I11" s="3">
        <v>46500000</v>
      </c>
    </row>
    <row r="12" spans="1:9">
      <c r="A12" s="4" t="s">
        <v>224</v>
      </c>
      <c r="B12" s="3">
        <v>500</v>
      </c>
      <c r="C12" s="3"/>
      <c r="D12" s="3">
        <v>1000</v>
      </c>
      <c r="E12" s="3">
        <v>16750000</v>
      </c>
      <c r="F12" s="3"/>
      <c r="G12" s="3">
        <v>33500000</v>
      </c>
      <c r="H12" s="3">
        <v>1500</v>
      </c>
      <c r="I12" s="3">
        <v>50250000</v>
      </c>
    </row>
    <row r="13" spans="1:9">
      <c r="A13" s="4" t="s">
        <v>230</v>
      </c>
      <c r="B13" s="3">
        <v>1000</v>
      </c>
      <c r="C13" s="3"/>
      <c r="D13" s="3">
        <v>1000</v>
      </c>
      <c r="E13" s="3">
        <v>35000000</v>
      </c>
      <c r="F13" s="3"/>
      <c r="G13" s="3">
        <v>35000000</v>
      </c>
      <c r="H13" s="3">
        <v>2000</v>
      </c>
      <c r="I13" s="3">
        <v>70000000</v>
      </c>
    </row>
    <row r="14" spans="1:9">
      <c r="A14" s="4" t="s">
        <v>232</v>
      </c>
      <c r="B14" s="3">
        <v>1000</v>
      </c>
      <c r="C14" s="3"/>
      <c r="D14" s="3">
        <v>1000</v>
      </c>
      <c r="E14" s="3">
        <v>28000000</v>
      </c>
      <c r="F14" s="3"/>
      <c r="G14" s="3">
        <v>28000000</v>
      </c>
      <c r="H14" s="3">
        <v>2000</v>
      </c>
      <c r="I14" s="3">
        <v>56000000</v>
      </c>
    </row>
    <row r="15" spans="1:9">
      <c r="A15" s="4" t="s">
        <v>238</v>
      </c>
      <c r="B15" s="3">
        <v>1500</v>
      </c>
      <c r="C15" s="3"/>
      <c r="D15" s="3">
        <v>1500</v>
      </c>
      <c r="E15" s="3">
        <v>33000000</v>
      </c>
      <c r="F15" s="3"/>
      <c r="G15" s="3">
        <v>33000000</v>
      </c>
      <c r="H15" s="3">
        <v>3000</v>
      </c>
      <c r="I15" s="3">
        <v>66000000</v>
      </c>
    </row>
    <row r="16" spans="1:9">
      <c r="A16" s="4" t="s">
        <v>246</v>
      </c>
      <c r="B16" s="3">
        <v>500</v>
      </c>
      <c r="C16" s="3"/>
      <c r="D16" s="3">
        <v>600</v>
      </c>
      <c r="E16" s="3">
        <v>11000000</v>
      </c>
      <c r="F16" s="3"/>
      <c r="G16" s="3">
        <v>13200000</v>
      </c>
      <c r="H16" s="3">
        <v>1100</v>
      </c>
      <c r="I16" s="3">
        <v>24200000</v>
      </c>
    </row>
    <row r="17" spans="1:9">
      <c r="A17" s="4" t="s">
        <v>215</v>
      </c>
      <c r="B17" s="3">
        <v>2100</v>
      </c>
      <c r="C17" s="3"/>
      <c r="D17" s="3">
        <v>2100</v>
      </c>
      <c r="E17" s="3">
        <v>63000000</v>
      </c>
      <c r="F17" s="3"/>
      <c r="G17" s="3">
        <v>63000000</v>
      </c>
      <c r="H17" s="3">
        <v>4200</v>
      </c>
      <c r="I17" s="3">
        <v>126000000</v>
      </c>
    </row>
    <row r="18" spans="1:9">
      <c r="A18" s="4" t="s">
        <v>250</v>
      </c>
      <c r="B18" s="3">
        <v>1000</v>
      </c>
      <c r="C18" s="3"/>
      <c r="D18" s="3">
        <v>1000</v>
      </c>
      <c r="E18" s="3">
        <v>13000000</v>
      </c>
      <c r="F18" s="3"/>
      <c r="G18" s="3">
        <v>13000000</v>
      </c>
      <c r="H18" s="3">
        <v>2000</v>
      </c>
      <c r="I18" s="3">
        <v>26000000</v>
      </c>
    </row>
    <row r="19" spans="1:9">
      <c r="A19" s="4" t="s">
        <v>251</v>
      </c>
      <c r="B19" s="3">
        <v>1000</v>
      </c>
      <c r="C19" s="3"/>
      <c r="D19" s="3">
        <v>1000</v>
      </c>
      <c r="E19" s="3">
        <v>13000000</v>
      </c>
      <c r="F19" s="3"/>
      <c r="G19" s="3">
        <v>13000000</v>
      </c>
      <c r="H19" s="3">
        <v>2000</v>
      </c>
      <c r="I19" s="3">
        <v>26000000</v>
      </c>
    </row>
    <row r="20" spans="1:9">
      <c r="A20" s="4" t="s">
        <v>249</v>
      </c>
      <c r="B20" s="3">
        <v>1000</v>
      </c>
      <c r="C20" s="3"/>
      <c r="D20" s="3">
        <v>1000</v>
      </c>
      <c r="E20" s="3">
        <v>13500000</v>
      </c>
      <c r="F20" s="3"/>
      <c r="G20" s="3">
        <v>13500000</v>
      </c>
      <c r="H20" s="3">
        <v>2000</v>
      </c>
      <c r="I20" s="3">
        <v>27000000</v>
      </c>
    </row>
    <row r="21" spans="1:9">
      <c r="A21" s="4" t="s">
        <v>16</v>
      </c>
      <c r="B21" s="3"/>
      <c r="C21" s="3">
        <v>0</v>
      </c>
      <c r="D21" s="3">
        <v>0</v>
      </c>
      <c r="E21" s="3"/>
      <c r="F21" s="3">
        <v>41403854</v>
      </c>
      <c r="G21" s="3">
        <v>2074074</v>
      </c>
      <c r="H21" s="3">
        <v>0</v>
      </c>
      <c r="I21" s="3">
        <v>43477928</v>
      </c>
    </row>
    <row r="22" spans="1:9">
      <c r="A22" s="2" t="s">
        <v>52</v>
      </c>
      <c r="B22" s="114"/>
      <c r="C22" s="114"/>
      <c r="D22" s="114"/>
      <c r="E22" s="114"/>
      <c r="F22" s="114"/>
      <c r="G22" s="114"/>
      <c r="H22" s="114"/>
      <c r="I22" s="114"/>
    </row>
    <row r="23" spans="1:9">
      <c r="A23" s="4" t="s">
        <v>259</v>
      </c>
      <c r="B23" s="3"/>
      <c r="C23" s="3"/>
      <c r="D23" s="3">
        <v>1077</v>
      </c>
      <c r="E23" s="3"/>
      <c r="F23" s="3"/>
      <c r="G23" s="3">
        <v>16155000</v>
      </c>
      <c r="H23" s="3">
        <v>1077</v>
      </c>
      <c r="I23" s="3">
        <v>16155000</v>
      </c>
    </row>
    <row r="24" spans="1:9">
      <c r="A24" s="4" t="s">
        <v>16</v>
      </c>
      <c r="B24" s="3"/>
      <c r="C24" s="3"/>
      <c r="D24" s="3">
        <v>0</v>
      </c>
      <c r="E24" s="3"/>
      <c r="F24" s="3"/>
      <c r="G24" s="3">
        <v>2000000</v>
      </c>
      <c r="H24" s="3">
        <v>0</v>
      </c>
      <c r="I24" s="3">
        <v>2000000</v>
      </c>
    </row>
    <row r="25" spans="1:9">
      <c r="A25" s="2" t="s">
        <v>5</v>
      </c>
      <c r="B25" s="3">
        <v>13300</v>
      </c>
      <c r="C25" s="3">
        <v>0</v>
      </c>
      <c r="D25" s="3">
        <v>14277</v>
      </c>
      <c r="E25" s="3">
        <v>329850000</v>
      </c>
      <c r="F25" s="3">
        <v>41403854</v>
      </c>
      <c r="G25" s="3">
        <v>349429074</v>
      </c>
      <c r="H25" s="3">
        <v>27577</v>
      </c>
      <c r="I25" s="3">
        <v>720682928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5EFF-7A01-4CA6-A6F4-15919F3E5D1A}">
  <sheetPr codeName="Sheet16">
    <tabColor rgb="FF002060"/>
  </sheetPr>
  <dimension ref="P17"/>
  <sheetViews>
    <sheetView showGridLines="0" zoomScaleNormal="100" workbookViewId="0">
      <selection activeCell="P35" sqref="P35"/>
    </sheetView>
  </sheetViews>
  <sheetFormatPr defaultRowHeight="15"/>
  <sheetData>
    <row r="17" spans="16:16">
      <c r="P17" s="98" t="s">
        <v>445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575EA-C3EE-4156-A5F5-9A21BF3E763C}">
  <sheetPr codeName="Sheet17"/>
  <dimension ref="A1:AG91"/>
  <sheetViews>
    <sheetView showGridLines="0" zoomScale="85" zoomScaleNormal="85" workbookViewId="0">
      <pane xSplit="3" ySplit="22" topLeftCell="D27" activePane="bottomRight" state="frozen"/>
      <selection pane="topRight" activeCell="D1" sqref="D1"/>
      <selection pane="bottomLeft" activeCell="A7" sqref="A7"/>
      <selection pane="bottomRight" activeCell="E109" sqref="E109"/>
    </sheetView>
  </sheetViews>
  <sheetFormatPr defaultRowHeight="15" outlineLevelCol="1"/>
  <cols>
    <col min="1" max="1" width="12.28515625" bestFit="1" customWidth="1"/>
    <col min="2" max="2" width="37.140625" customWidth="1"/>
    <col min="3" max="3" width="1.42578125" bestFit="1" customWidth="1"/>
    <col min="4" max="5" width="15.28515625" customWidth="1" outlineLevel="1"/>
    <col min="6" max="6" width="16.42578125" customWidth="1" outlineLevel="1"/>
    <col min="7" max="7" width="1.140625" customWidth="1"/>
    <col min="8" max="8" width="16.85546875" customWidth="1" outlineLevel="1"/>
    <col min="9" max="9" width="18" bestFit="1" customWidth="1" outlineLevel="1"/>
    <col min="10" max="10" width="17.7109375" bestFit="1" customWidth="1" outlineLevel="1"/>
    <col min="11" max="11" width="14.28515625" customWidth="1" outlineLevel="1"/>
    <col min="12" max="12" width="16.85546875" bestFit="1" customWidth="1" outlineLevel="1"/>
    <col min="13" max="14" width="17.7109375" bestFit="1" customWidth="1" outlineLevel="1"/>
    <col min="15" max="15" width="1.7109375" customWidth="1"/>
    <col min="19" max="19" width="1.140625" customWidth="1"/>
    <col min="22" max="22" width="9.140625" customWidth="1"/>
    <col min="23" max="23" width="1.140625" customWidth="1"/>
    <col min="24" max="24" width="14.85546875" bestFit="1" customWidth="1"/>
    <col min="27" max="27" width="1.140625" customWidth="1"/>
    <col min="30" max="30" width="1.140625" customWidth="1"/>
    <col min="37" max="37" width="12.28515625" bestFit="1" customWidth="1"/>
    <col min="38" max="38" width="11.140625" bestFit="1" customWidth="1"/>
  </cols>
  <sheetData>
    <row r="1" spans="1:2">
      <c r="A1" s="1" t="s">
        <v>20</v>
      </c>
      <c r="B1" t="s" vm="7">
        <v>21</v>
      </c>
    </row>
    <row r="2" spans="1:2">
      <c r="A2" s="1" t="s">
        <v>20</v>
      </c>
      <c r="B2" t="s" vm="9">
        <v>365</v>
      </c>
    </row>
    <row r="3" spans="1:2">
      <c r="A3" s="1"/>
      <c r="B3" s="98" t="s">
        <v>445</v>
      </c>
    </row>
    <row r="4" spans="1:2" hidden="1">
      <c r="A4" s="1"/>
    </row>
    <row r="5" spans="1:2" hidden="1">
      <c r="A5" s="1"/>
    </row>
    <row r="6" spans="1:2" hidden="1">
      <c r="A6" s="1"/>
    </row>
    <row r="7" spans="1:2" hidden="1">
      <c r="A7" s="1"/>
    </row>
    <row r="8" spans="1:2" hidden="1">
      <c r="A8" s="1"/>
    </row>
    <row r="9" spans="1:2" hidden="1">
      <c r="A9" s="1"/>
    </row>
    <row r="10" spans="1:2" hidden="1">
      <c r="A10" s="1"/>
    </row>
    <row r="11" spans="1:2" hidden="1">
      <c r="A11" s="1"/>
    </row>
    <row r="12" spans="1:2" hidden="1">
      <c r="A12" s="1"/>
    </row>
    <row r="13" spans="1:2" hidden="1">
      <c r="A13" s="1"/>
    </row>
    <row r="14" spans="1:2" hidden="1">
      <c r="A14" s="1"/>
    </row>
    <row r="15" spans="1:2" hidden="1">
      <c r="A15" s="1"/>
    </row>
    <row r="16" spans="1:2" hidden="1">
      <c r="A16" s="1"/>
    </row>
    <row r="17" spans="1:33" hidden="1">
      <c r="A17" s="1"/>
    </row>
    <row r="18" spans="1:33" hidden="1">
      <c r="A18" s="1"/>
    </row>
    <row r="19" spans="1:33" hidden="1"/>
    <row r="20" spans="1:33">
      <c r="A20" s="111" t="s">
        <v>446</v>
      </c>
      <c r="B20" s="111" t="s">
        <v>447</v>
      </c>
      <c r="D20" s="112" t="s">
        <v>77</v>
      </c>
      <c r="E20" s="112"/>
      <c r="F20" s="112"/>
      <c r="H20" s="113" t="s">
        <v>448</v>
      </c>
      <c r="I20" s="113"/>
      <c r="J20" s="113"/>
      <c r="K20" s="113"/>
      <c r="L20" s="113"/>
      <c r="M20" s="113"/>
      <c r="N20" s="113"/>
      <c r="P20" s="110" t="s">
        <v>449</v>
      </c>
      <c r="Q20" s="110"/>
      <c r="R20" s="110"/>
      <c r="S20" s="20"/>
      <c r="T20" s="110" t="s">
        <v>450</v>
      </c>
      <c r="U20" s="110"/>
      <c r="V20" s="110"/>
      <c r="X20" s="110" t="s">
        <v>272</v>
      </c>
      <c r="Y20" s="110"/>
      <c r="Z20" s="110"/>
      <c r="AB20" s="110" t="s">
        <v>451</v>
      </c>
      <c r="AC20" s="110"/>
      <c r="AE20" s="110" t="s">
        <v>452</v>
      </c>
      <c r="AF20" s="110"/>
      <c r="AG20" s="110"/>
    </row>
    <row r="21" spans="1:33">
      <c r="A21" s="111"/>
      <c r="B21" s="111"/>
      <c r="D21" s="25" t="s">
        <v>453</v>
      </c>
      <c r="E21" s="25" t="s">
        <v>454</v>
      </c>
      <c r="F21" s="26" t="s">
        <v>83</v>
      </c>
      <c r="G21" s="21"/>
      <c r="H21" s="27" t="s">
        <v>455</v>
      </c>
      <c r="I21" s="27" t="s">
        <v>456</v>
      </c>
      <c r="J21" s="27" t="s">
        <v>457</v>
      </c>
      <c r="K21" s="27" t="s">
        <v>458</v>
      </c>
      <c r="L21" s="27" t="s">
        <v>459</v>
      </c>
      <c r="M21" s="27" t="s">
        <v>460</v>
      </c>
      <c r="N21" s="27" t="s">
        <v>461</v>
      </c>
      <c r="P21" s="22" t="s">
        <v>453</v>
      </c>
      <c r="Q21" s="22" t="s">
        <v>454</v>
      </c>
      <c r="R21" s="23" t="s">
        <v>83</v>
      </c>
      <c r="S21" s="20"/>
      <c r="T21" s="22" t="s">
        <v>453</v>
      </c>
      <c r="U21" s="22" t="s">
        <v>454</v>
      </c>
      <c r="V21" s="23" t="s">
        <v>83</v>
      </c>
      <c r="X21" s="22" t="s">
        <v>453</v>
      </c>
      <c r="Y21" s="22" t="s">
        <v>454</v>
      </c>
      <c r="Z21" s="23" t="s">
        <v>83</v>
      </c>
      <c r="AB21" s="22" t="s">
        <v>453</v>
      </c>
      <c r="AC21" s="22" t="s">
        <v>454</v>
      </c>
      <c r="AE21" s="22" t="s">
        <v>453</v>
      </c>
      <c r="AF21" s="22" t="s">
        <v>454</v>
      </c>
      <c r="AG21" s="23" t="s">
        <v>83</v>
      </c>
    </row>
    <row r="22" spans="1:33" ht="3.75" customHeight="1"/>
    <row r="23" spans="1:33" hidden="1"/>
    <row r="24" spans="1:33" hidden="1"/>
    <row r="25" spans="1:33" hidden="1"/>
    <row r="26" spans="1:33" hidden="1">
      <c r="A26" s="1" t="s">
        <v>462</v>
      </c>
      <c r="B26" s="1" t="s">
        <v>193</v>
      </c>
      <c r="C26" s="24" t="s">
        <v>463</v>
      </c>
      <c r="D26" t="s">
        <v>90</v>
      </c>
      <c r="E26" t="s">
        <v>91</v>
      </c>
      <c r="F26" t="s">
        <v>92</v>
      </c>
      <c r="G26" s="24" t="s">
        <v>93</v>
      </c>
      <c r="H26" t="s">
        <v>464</v>
      </c>
      <c r="I26" t="s">
        <v>465</v>
      </c>
      <c r="J26" t="s">
        <v>466</v>
      </c>
      <c r="K26" t="s">
        <v>467</v>
      </c>
      <c r="L26" t="s">
        <v>468</v>
      </c>
      <c r="M26" t="s">
        <v>469</v>
      </c>
      <c r="N26" t="s">
        <v>470</v>
      </c>
      <c r="O26" s="24" t="s">
        <v>471</v>
      </c>
      <c r="P26" t="s">
        <v>100</v>
      </c>
      <c r="Q26" t="s">
        <v>101</v>
      </c>
      <c r="R26" t="s">
        <v>102</v>
      </c>
      <c r="S26" s="24" t="s">
        <v>472</v>
      </c>
      <c r="T26" t="s">
        <v>105</v>
      </c>
      <c r="U26" t="s">
        <v>106</v>
      </c>
      <c r="V26" t="s">
        <v>107</v>
      </c>
      <c r="W26" s="24" t="s">
        <v>473</v>
      </c>
      <c r="X26" t="s">
        <v>293</v>
      </c>
      <c r="Y26" t="s">
        <v>474</v>
      </c>
      <c r="Z26" t="s">
        <v>475</v>
      </c>
      <c r="AA26" s="24" t="s">
        <v>476</v>
      </c>
      <c r="AB26" t="s">
        <v>295</v>
      </c>
      <c r="AC26" t="s">
        <v>477</v>
      </c>
      <c r="AD26" s="24" t="s">
        <v>478</v>
      </c>
      <c r="AE26" t="s">
        <v>479</v>
      </c>
      <c r="AF26" t="s">
        <v>480</v>
      </c>
      <c r="AG26" t="s">
        <v>481</v>
      </c>
    </row>
    <row r="27" spans="1:33">
      <c r="A27" t="s">
        <v>109</v>
      </c>
      <c r="C27" s="115"/>
      <c r="D27" s="3">
        <v>132771630070.02408</v>
      </c>
      <c r="E27" s="3">
        <v>80528903820.601028</v>
      </c>
      <c r="F27" s="34">
        <v>52242726249.42305</v>
      </c>
      <c r="G27" s="44"/>
      <c r="H27" s="34">
        <v>52413882655.375755</v>
      </c>
      <c r="I27" s="34">
        <v>1525283856.4709473</v>
      </c>
      <c r="J27" s="34">
        <v>-2583680678.8452125</v>
      </c>
      <c r="K27" s="34">
        <v>1117364243.7479429</v>
      </c>
      <c r="L27" s="34">
        <v>133974403.86541112</v>
      </c>
      <c r="M27" s="34">
        <v>-364098231.19178081</v>
      </c>
      <c r="N27" s="34">
        <v>-1.3411045074462891E-5</v>
      </c>
      <c r="O27" s="116"/>
      <c r="P27" s="3">
        <v>4560800</v>
      </c>
      <c r="Q27" s="3">
        <v>2765400</v>
      </c>
      <c r="R27" s="3">
        <v>1795400</v>
      </c>
      <c r="S27" s="116"/>
      <c r="T27" s="3">
        <v>1110.7366506218775</v>
      </c>
      <c r="U27" s="3">
        <v>1120.7517161898124</v>
      </c>
      <c r="V27" s="3">
        <v>-10.015065567934926</v>
      </c>
      <c r="W27" s="116"/>
      <c r="X27" s="3">
        <v>5065847.7161562582</v>
      </c>
      <c r="Y27" s="3">
        <v>3099326.7959513073</v>
      </c>
      <c r="Z27" s="3">
        <v>1966520.920204951</v>
      </c>
      <c r="AA27" s="116"/>
      <c r="AB27" s="3">
        <v>26209.163304807222</v>
      </c>
      <c r="AC27" s="3">
        <v>25982.70822095851</v>
      </c>
      <c r="AD27" s="116"/>
      <c r="AE27" s="3">
        <v>1144.4403268770761</v>
      </c>
      <c r="AF27" s="3">
        <v>1160.8100472112735</v>
      </c>
      <c r="AG27" s="3">
        <v>-16.369720334197382</v>
      </c>
    </row>
    <row r="28" spans="1:33">
      <c r="B28" t="s">
        <v>218</v>
      </c>
      <c r="C28" s="115"/>
      <c r="D28" s="3">
        <v>2597190393.1452227</v>
      </c>
      <c r="E28" s="3">
        <v>1113298099.2089298</v>
      </c>
      <c r="F28" s="34">
        <v>1483892293.9362929</v>
      </c>
      <c r="G28" s="44"/>
      <c r="H28" s="34">
        <v>727903916.23052621</v>
      </c>
      <c r="I28" s="34">
        <v>756493549.38137996</v>
      </c>
      <c r="J28" s="34">
        <v>-22959835.204382394</v>
      </c>
      <c r="K28" s="34">
        <v>22454663.52876943</v>
      </c>
      <c r="L28" s="34"/>
      <c r="M28" s="34"/>
      <c r="N28" s="34">
        <v>-3.2037496566772461E-7</v>
      </c>
      <c r="O28" s="116"/>
      <c r="P28" s="3">
        <v>77000</v>
      </c>
      <c r="Q28" s="3">
        <v>33000</v>
      </c>
      <c r="R28" s="3">
        <v>44000</v>
      </c>
      <c r="S28" s="116"/>
      <c r="T28" s="3">
        <v>1286.9449039300803</v>
      </c>
      <c r="U28" s="3">
        <v>1298.421049839531</v>
      </c>
      <c r="V28" s="3">
        <v>-11.476145909450679</v>
      </c>
      <c r="W28" s="116"/>
      <c r="X28" s="3">
        <v>99094.75760261617</v>
      </c>
      <c r="Y28" s="3">
        <v>42847.894644704524</v>
      </c>
      <c r="Z28" s="3">
        <v>56246.862957911646</v>
      </c>
      <c r="AA28" s="116"/>
      <c r="AB28" s="3">
        <v>26209.160363056937</v>
      </c>
      <c r="AC28" s="3">
        <v>25982.562467547512</v>
      </c>
      <c r="AD28" s="116"/>
      <c r="AE28" s="3">
        <v>1290.8780568067718</v>
      </c>
      <c r="AF28" s="3">
        <v>1302.1360014916756</v>
      </c>
      <c r="AG28" s="3">
        <v>-11.257944684903805</v>
      </c>
    </row>
    <row r="29" spans="1:33">
      <c r="B29" t="s">
        <v>12</v>
      </c>
      <c r="C29" s="115"/>
      <c r="D29" s="3">
        <v>23404218559.266945</v>
      </c>
      <c r="E29" s="3">
        <v>12936879540.339754</v>
      </c>
      <c r="F29" s="34">
        <v>10467339018.927191</v>
      </c>
      <c r="G29" s="44"/>
      <c r="H29" s="34">
        <v>8458476025.3404942</v>
      </c>
      <c r="I29" s="34">
        <v>3692184316.4150758</v>
      </c>
      <c r="J29" s="34">
        <v>-1876779947.7673669</v>
      </c>
      <c r="K29" s="34">
        <v>193458624.93898904</v>
      </c>
      <c r="L29" s="34"/>
      <c r="M29" s="34"/>
      <c r="N29" s="34">
        <v>-1.3113021850585938E-6</v>
      </c>
      <c r="O29" s="116"/>
      <c r="P29" s="3">
        <v>772200</v>
      </c>
      <c r="Q29" s="3">
        <v>398200</v>
      </c>
      <c r="R29" s="3">
        <v>374000</v>
      </c>
      <c r="S29" s="116"/>
      <c r="T29" s="3">
        <v>1156.4084054163484</v>
      </c>
      <c r="U29" s="3">
        <v>1249.913491542598</v>
      </c>
      <c r="V29" s="3">
        <v>-93.50508612624958</v>
      </c>
      <c r="W29" s="116"/>
      <c r="X29" s="3">
        <v>892978.57066250429</v>
      </c>
      <c r="Y29" s="3">
        <v>497715.55233226257</v>
      </c>
      <c r="Z29" s="3">
        <v>395263.01833024173</v>
      </c>
      <c r="AA29" s="116"/>
      <c r="AB29" s="3">
        <v>26209.160363056937</v>
      </c>
      <c r="AC29" s="3">
        <v>25992.516166550115</v>
      </c>
      <c r="AD29" s="116"/>
      <c r="AE29" s="3">
        <v>1231.7398058417139</v>
      </c>
      <c r="AF29" s="3">
        <v>1342.3020446591158</v>
      </c>
      <c r="AG29" s="3">
        <v>-110.56223881740198</v>
      </c>
    </row>
    <row r="30" spans="1:33">
      <c r="B30" t="s">
        <v>196</v>
      </c>
      <c r="C30" s="115"/>
      <c r="D30" s="3">
        <v>56723782211.44062</v>
      </c>
      <c r="E30" s="3">
        <v>51294327896.933914</v>
      </c>
      <c r="F30" s="34">
        <v>5429454314.5067062</v>
      </c>
      <c r="G30" s="44"/>
      <c r="H30" s="34">
        <v>33537596249.487465</v>
      </c>
      <c r="I30" s="34">
        <v>-29178042160.597965</v>
      </c>
      <c r="J30" s="34">
        <v>532313966.75493008</v>
      </c>
      <c r="K30" s="34">
        <v>537586258.86228001</v>
      </c>
      <c r="L30" s="34"/>
      <c r="M30" s="34"/>
      <c r="N30" s="34">
        <v>-3.4570693969726563E-6</v>
      </c>
      <c r="O30" s="116"/>
      <c r="P30" s="3">
        <v>1980000</v>
      </c>
      <c r="Q30" s="3">
        <v>1824900</v>
      </c>
      <c r="R30" s="3">
        <v>155100</v>
      </c>
      <c r="S30" s="116"/>
      <c r="T30" s="3">
        <v>1092.7694329633728</v>
      </c>
      <c r="U30" s="3">
        <v>1082.4164197054504</v>
      </c>
      <c r="V30" s="3">
        <v>10.353013257922385</v>
      </c>
      <c r="W30" s="116"/>
      <c r="X30" s="3">
        <v>2163683.4772674781</v>
      </c>
      <c r="Y30" s="3">
        <v>1975301.7243204766</v>
      </c>
      <c r="Z30" s="3">
        <v>188381.75294700149</v>
      </c>
      <c r="AA30" s="116"/>
      <c r="AB30" s="3">
        <v>26216.303265890463</v>
      </c>
      <c r="AC30" s="3">
        <v>25967.844438843727</v>
      </c>
      <c r="AD30" s="116"/>
      <c r="AE30" s="3">
        <v>1121.9366603912549</v>
      </c>
      <c r="AF30" s="3">
        <v>1113.6100981297991</v>
      </c>
      <c r="AG30" s="3">
        <v>8.3265622614558197</v>
      </c>
    </row>
    <row r="31" spans="1:33">
      <c r="B31" t="s">
        <v>13</v>
      </c>
      <c r="C31" s="115"/>
      <c r="D31" s="3">
        <v>31449418254.309166</v>
      </c>
      <c r="E31" s="3">
        <v>14661576437.330698</v>
      </c>
      <c r="F31" s="34">
        <v>16787841816.978468</v>
      </c>
      <c r="G31" s="44"/>
      <c r="H31" s="34">
        <v>9586128741.6456776</v>
      </c>
      <c r="I31" s="34">
        <v>7465986792.1532059</v>
      </c>
      <c r="J31" s="34">
        <v>-469600919.94867694</v>
      </c>
      <c r="K31" s="34">
        <v>205327203.12826335</v>
      </c>
      <c r="L31" s="34"/>
      <c r="M31" s="34"/>
      <c r="N31" s="34">
        <v>-1.9073486328125E-6</v>
      </c>
      <c r="O31" s="116"/>
      <c r="P31" s="3">
        <v>1065950</v>
      </c>
      <c r="Q31" s="3">
        <v>492800</v>
      </c>
      <c r="R31" s="3">
        <v>573150</v>
      </c>
      <c r="S31" s="116"/>
      <c r="T31" s="3">
        <v>1126.2133484373842</v>
      </c>
      <c r="U31" s="3">
        <v>1143.1404154984273</v>
      </c>
      <c r="V31" s="3">
        <v>-16.92706706104309</v>
      </c>
      <c r="W31" s="116"/>
      <c r="X31" s="3">
        <v>1200487.1187668296</v>
      </c>
      <c r="Y31" s="3">
        <v>563339.596757625</v>
      </c>
      <c r="Z31" s="3">
        <v>637147.52200920461</v>
      </c>
      <c r="AA31" s="116"/>
      <c r="AB31" s="3">
        <v>26197.214249674576</v>
      </c>
      <c r="AC31" s="3">
        <v>26026.177676338262</v>
      </c>
      <c r="AD31" s="116"/>
      <c r="AE31" s="3">
        <v>1151.8047850145094</v>
      </c>
      <c r="AF31" s="3">
        <v>1177.334016670434</v>
      </c>
      <c r="AG31" s="3">
        <v>-25.529231655924605</v>
      </c>
    </row>
    <row r="32" spans="1:33">
      <c r="B32" t="s">
        <v>197</v>
      </c>
      <c r="C32" s="115"/>
      <c r="D32" s="3">
        <v>18463046247.996662</v>
      </c>
      <c r="E32" s="3">
        <v>158723615.5958904</v>
      </c>
      <c r="F32" s="34">
        <v>18304322632.400772</v>
      </c>
      <c r="G32" s="44"/>
      <c r="H32" s="34">
        <v>103777722.67159416</v>
      </c>
      <c r="I32" s="34">
        <v>18788661359.119251</v>
      </c>
      <c r="J32" s="34">
        <v>-746653942.67971599</v>
      </c>
      <c r="K32" s="34">
        <v>158537493.28964105</v>
      </c>
      <c r="L32" s="34"/>
      <c r="M32" s="34"/>
      <c r="N32" s="34">
        <v>3.0696392059326172E-6</v>
      </c>
      <c r="O32" s="116"/>
      <c r="P32" s="3">
        <v>660150</v>
      </c>
      <c r="Q32" s="3">
        <v>5500</v>
      </c>
      <c r="R32" s="3">
        <v>654650</v>
      </c>
      <c r="S32" s="116"/>
      <c r="T32" s="3">
        <v>1067.1696617744296</v>
      </c>
      <c r="U32" s="3">
        <v>1110.7002719727043</v>
      </c>
      <c r="V32" s="3">
        <v>-43.530610198274644</v>
      </c>
      <c r="W32" s="116"/>
      <c r="X32" s="3">
        <v>704492.05222038983</v>
      </c>
      <c r="Y32" s="3">
        <v>6108.8514958498745</v>
      </c>
      <c r="Z32" s="3">
        <v>698383.20072453993</v>
      </c>
      <c r="AA32" s="116"/>
      <c r="AB32" s="3">
        <v>26207.600482937418</v>
      </c>
      <c r="AC32" s="3">
        <v>25982.562467547508</v>
      </c>
      <c r="AD32" s="116"/>
      <c r="AE32" s="3">
        <v>1082.2756551169284</v>
      </c>
      <c r="AF32" s="3">
        <v>1116.1331772499846</v>
      </c>
      <c r="AG32" s="3">
        <v>-33.857522133056136</v>
      </c>
    </row>
    <row r="33" spans="1:33">
      <c r="B33" t="s">
        <v>217</v>
      </c>
      <c r="C33" s="115"/>
      <c r="D33" s="3"/>
      <c r="E33" s="3">
        <v>364098231.19178081</v>
      </c>
      <c r="F33" s="34">
        <v>-364098231.19178081</v>
      </c>
      <c r="G33" s="44"/>
      <c r="H33" s="34"/>
      <c r="I33" s="34"/>
      <c r="J33" s="34"/>
      <c r="K33" s="34"/>
      <c r="L33" s="34"/>
      <c r="M33" s="34">
        <v>-364098231.19178081</v>
      </c>
      <c r="N33" s="34">
        <v>0</v>
      </c>
      <c r="O33" s="116"/>
      <c r="P33" s="3"/>
      <c r="Q33" s="3">
        <v>11000</v>
      </c>
      <c r="R33" s="3">
        <v>-11000</v>
      </c>
      <c r="S33" s="116"/>
      <c r="T33" s="3"/>
      <c r="U33" s="3">
        <v>1273.9251273077796</v>
      </c>
      <c r="V33" s="3">
        <v>-1273.9251273077796</v>
      </c>
      <c r="W33" s="116"/>
      <c r="X33" s="3"/>
      <c r="Y33" s="3">
        <v>14013.176400385575</v>
      </c>
      <c r="Z33" s="3">
        <v>-14013.176400385575</v>
      </c>
      <c r="AA33" s="116"/>
      <c r="AB33" s="3"/>
      <c r="AC33" s="3">
        <v>25982.562467547512</v>
      </c>
      <c r="AD33" s="116"/>
      <c r="AE33" s="3"/>
      <c r="AF33" s="3">
        <v>1279.3580325850598</v>
      </c>
      <c r="AG33" s="3">
        <v>-1279.3580325850598</v>
      </c>
    </row>
    <row r="34" spans="1:33">
      <c r="B34" t="s">
        <v>208</v>
      </c>
      <c r="C34" s="115"/>
      <c r="D34" s="3">
        <v>133974403.86541112</v>
      </c>
      <c r="E34" s="3"/>
      <c r="F34" s="34">
        <v>133974403.86541112</v>
      </c>
      <c r="G34" s="44"/>
      <c r="H34" s="34"/>
      <c r="I34" s="34"/>
      <c r="J34" s="34"/>
      <c r="K34" s="34"/>
      <c r="L34" s="34">
        <v>133974403.86541112</v>
      </c>
      <c r="M34" s="34"/>
      <c r="N34" s="34">
        <v>0</v>
      </c>
      <c r="O34" s="116"/>
      <c r="P34" s="3">
        <v>5500</v>
      </c>
      <c r="Q34" s="3"/>
      <c r="R34" s="3">
        <v>5500</v>
      </c>
      <c r="S34" s="116"/>
      <c r="T34" s="3">
        <v>929.40720662379533</v>
      </c>
      <c r="U34" s="3"/>
      <c r="V34" s="3">
        <v>929.40720662379533</v>
      </c>
      <c r="W34" s="116"/>
      <c r="X34" s="3">
        <v>5111.7396364308743</v>
      </c>
      <c r="Y34" s="3"/>
      <c r="Z34" s="3">
        <v>5111.7396364308743</v>
      </c>
      <c r="AA34" s="116"/>
      <c r="AB34" s="3">
        <v>26209.16036305693</v>
      </c>
      <c r="AC34" s="3"/>
      <c r="AD34" s="116"/>
      <c r="AE34" s="3">
        <v>972.94227082312307</v>
      </c>
      <c r="AF34" s="3"/>
      <c r="AG34" s="3">
        <v>972.94227082312307</v>
      </c>
    </row>
    <row r="35" spans="1:33">
      <c r="A35" t="s">
        <v>110</v>
      </c>
      <c r="C35" s="115"/>
      <c r="D35" s="3">
        <v>17371347406</v>
      </c>
      <c r="E35" s="3">
        <v>8807758539.8017159</v>
      </c>
      <c r="F35" s="34">
        <v>8563588866.1982841</v>
      </c>
      <c r="G35" s="44"/>
      <c r="H35" s="34">
        <v>10657332747.070271</v>
      </c>
      <c r="I35" s="34">
        <v>-2496643079.339263</v>
      </c>
      <c r="J35" s="34">
        <v>258197013.6487965</v>
      </c>
      <c r="K35" s="34">
        <v>150645732.62019476</v>
      </c>
      <c r="L35" s="34"/>
      <c r="M35" s="34">
        <v>-5943547.8017148981</v>
      </c>
      <c r="N35" s="34">
        <v>2.0954757928848267E-7</v>
      </c>
      <c r="O35" s="116"/>
      <c r="P35" s="3">
        <v>562375</v>
      </c>
      <c r="Q35" s="3">
        <v>254525</v>
      </c>
      <c r="R35" s="3">
        <v>307850</v>
      </c>
      <c r="S35" s="116"/>
      <c r="T35" s="3">
        <v>1178.53601018976</v>
      </c>
      <c r="U35" s="3">
        <v>1331.8449898624904</v>
      </c>
      <c r="V35" s="3">
        <v>-153.3089796727304</v>
      </c>
      <c r="W35" s="116"/>
      <c r="X35" s="3">
        <v>662779.1887304663</v>
      </c>
      <c r="Y35" s="3">
        <v>338987.84604475036</v>
      </c>
      <c r="Z35" s="3">
        <v>323791.34268571594</v>
      </c>
      <c r="AA35" s="116"/>
      <c r="AB35" s="3">
        <v>26209.856467090187</v>
      </c>
      <c r="AC35" s="3">
        <v>25982.52014804976</v>
      </c>
      <c r="AD35" s="116"/>
      <c r="AE35" s="3">
        <v>1205.8664650416185</v>
      </c>
      <c r="AF35" s="3">
        <v>1339.0534905831964</v>
      </c>
      <c r="AG35" s="3">
        <v>-133.1870255415779</v>
      </c>
    </row>
    <row r="36" spans="1:33">
      <c r="B36" t="s">
        <v>220</v>
      </c>
      <c r="C36" s="115"/>
      <c r="D36" s="3">
        <v>9815733750</v>
      </c>
      <c r="E36" s="3">
        <v>7075009935</v>
      </c>
      <c r="F36" s="34">
        <v>2740723815</v>
      </c>
      <c r="G36" s="44"/>
      <c r="H36" s="34">
        <v>8566498515.8918924</v>
      </c>
      <c r="I36" s="34">
        <v>-5852796075.0699749</v>
      </c>
      <c r="J36" s="34">
        <v>-57843023.605754308</v>
      </c>
      <c r="K36" s="34">
        <v>84864397.783835635</v>
      </c>
      <c r="L36" s="34"/>
      <c r="M36" s="34"/>
      <c r="N36" s="34">
        <v>1.1473894119262695E-6</v>
      </c>
      <c r="O36" s="116"/>
      <c r="P36" s="3">
        <v>277750</v>
      </c>
      <c r="Q36" s="3">
        <v>200750</v>
      </c>
      <c r="R36" s="3">
        <v>77000</v>
      </c>
      <c r="S36" s="116"/>
      <c r="T36" s="3">
        <v>1348.3902203660602</v>
      </c>
      <c r="U36" s="3">
        <v>1356.4054309832534</v>
      </c>
      <c r="V36" s="3">
        <v>-8.0152106171931337</v>
      </c>
      <c r="W36" s="116"/>
      <c r="X36" s="3">
        <v>374515.38370667322</v>
      </c>
      <c r="Y36" s="3">
        <v>272298.3902698881</v>
      </c>
      <c r="Z36" s="3">
        <v>102216.99343678512</v>
      </c>
      <c r="AA36" s="116"/>
      <c r="AB36" s="3">
        <v>26209.160363056937</v>
      </c>
      <c r="AC36" s="3">
        <v>25982.562467547516</v>
      </c>
      <c r="AD36" s="116"/>
      <c r="AE36" s="3">
        <v>1356.975863672948</v>
      </c>
      <c r="AF36" s="3">
        <v>1365.0930882070168</v>
      </c>
      <c r="AG36" s="3">
        <v>-8.1172245340687823</v>
      </c>
    </row>
    <row r="37" spans="1:33">
      <c r="B37" t="s">
        <v>209</v>
      </c>
      <c r="C37" s="115"/>
      <c r="D37" s="3">
        <v>2535364531</v>
      </c>
      <c r="E37" s="3">
        <v>64930557</v>
      </c>
      <c r="F37" s="34">
        <v>2470433974</v>
      </c>
      <c r="G37" s="44"/>
      <c r="H37" s="34">
        <v>78618620.367567569</v>
      </c>
      <c r="I37" s="34">
        <v>2005061981.5415232</v>
      </c>
      <c r="J37" s="34">
        <v>364375865.18722576</v>
      </c>
      <c r="K37" s="34">
        <v>22377506.903683815</v>
      </c>
      <c r="L37" s="34"/>
      <c r="M37" s="34"/>
      <c r="N37" s="34">
        <v>-3.3155083656311035E-7</v>
      </c>
      <c r="O37" s="116"/>
      <c r="P37" s="3">
        <v>136500</v>
      </c>
      <c r="Q37" s="3">
        <v>4125</v>
      </c>
      <c r="R37" s="3">
        <v>132375</v>
      </c>
      <c r="S37" s="116"/>
      <c r="T37" s="3">
        <v>708.55834068273464</v>
      </c>
      <c r="U37" s="3">
        <v>605.81942641606031</v>
      </c>
      <c r="V37" s="3">
        <v>102.73891426667433</v>
      </c>
      <c r="W37" s="116"/>
      <c r="X37" s="3">
        <v>96718.21350319327</v>
      </c>
      <c r="Y37" s="3">
        <v>2499.0051339662491</v>
      </c>
      <c r="Z37" s="3">
        <v>94219.208369227024</v>
      </c>
      <c r="AA37" s="116"/>
      <c r="AB37" s="3">
        <v>26213.930542837123</v>
      </c>
      <c r="AC37" s="3">
        <v>25982.562467547508</v>
      </c>
      <c r="AD37" s="116"/>
      <c r="AE37" s="3">
        <v>802.29115478198025</v>
      </c>
      <c r="AF37" s="3">
        <v>605.81942641606031</v>
      </c>
      <c r="AG37" s="3">
        <v>196.47172836591994</v>
      </c>
    </row>
    <row r="38" spans="1:33">
      <c r="B38" t="s">
        <v>224</v>
      </c>
      <c r="C38" s="115"/>
      <c r="D38" s="3">
        <v>1073396000</v>
      </c>
      <c r="E38" s="3">
        <v>696542000</v>
      </c>
      <c r="F38" s="34">
        <v>376854000</v>
      </c>
      <c r="G38" s="44"/>
      <c r="H38" s="34">
        <v>843380583.78378391</v>
      </c>
      <c r="I38" s="34">
        <v>-463448583.78378385</v>
      </c>
      <c r="J38" s="34">
        <v>-12358315.40419258</v>
      </c>
      <c r="K38" s="34">
        <v>9280315.4041925855</v>
      </c>
      <c r="L38" s="34"/>
      <c r="M38" s="34"/>
      <c r="N38" s="34">
        <v>-6.5192580223083496E-8</v>
      </c>
      <c r="O38" s="116"/>
      <c r="P38" s="3">
        <v>34000</v>
      </c>
      <c r="Q38" s="3">
        <v>22000</v>
      </c>
      <c r="R38" s="3">
        <v>12000</v>
      </c>
      <c r="S38" s="116"/>
      <c r="T38" s="3">
        <v>1204.558640983226</v>
      </c>
      <c r="U38" s="3">
        <v>1218.5480181004054</v>
      </c>
      <c r="V38" s="3">
        <v>-13.989377117179401</v>
      </c>
      <c r="W38" s="116"/>
      <c r="X38" s="3">
        <v>40954.993793429683</v>
      </c>
      <c r="Y38" s="3">
        <v>26808.056398208919</v>
      </c>
      <c r="Z38" s="3">
        <v>14146.937395220764</v>
      </c>
      <c r="AA38" s="116"/>
      <c r="AB38" s="3">
        <v>26209.160363056933</v>
      </c>
      <c r="AC38" s="3">
        <v>25982.562467547512</v>
      </c>
      <c r="AD38" s="116"/>
      <c r="AE38" s="3">
        <v>1204.558640983226</v>
      </c>
      <c r="AF38" s="3">
        <v>1218.5480181004054</v>
      </c>
      <c r="AG38" s="3">
        <v>-13.989377117179401</v>
      </c>
    </row>
    <row r="39" spans="1:33">
      <c r="B39" t="s">
        <v>221</v>
      </c>
      <c r="C39" s="115"/>
      <c r="D39" s="3">
        <v>2246574000</v>
      </c>
      <c r="E39" s="3">
        <v>187214500</v>
      </c>
      <c r="F39" s="34">
        <v>2059359500</v>
      </c>
      <c r="G39" s="44"/>
      <c r="H39" s="34">
        <v>226681340.54054055</v>
      </c>
      <c r="I39" s="34">
        <v>1832678159.4594595</v>
      </c>
      <c r="J39" s="34">
        <v>-19423321.214965183</v>
      </c>
      <c r="K39" s="34">
        <v>19423321.214965295</v>
      </c>
      <c r="L39" s="34"/>
      <c r="M39" s="34"/>
      <c r="N39" s="34">
        <v>-1.1175870895385742E-7</v>
      </c>
      <c r="O39" s="116"/>
      <c r="P39" s="3">
        <v>66000</v>
      </c>
      <c r="Q39" s="3">
        <v>5500</v>
      </c>
      <c r="R39" s="3">
        <v>60500</v>
      </c>
      <c r="S39" s="116"/>
      <c r="T39" s="3">
        <v>1298.7443904528736</v>
      </c>
      <c r="U39" s="3">
        <v>1310.070938634904</v>
      </c>
      <c r="V39" s="3">
        <v>-11.326548182030365</v>
      </c>
      <c r="W39" s="116"/>
      <c r="X39" s="3">
        <v>85717.129769889667</v>
      </c>
      <c r="Y39" s="3">
        <v>7205.3901624919727</v>
      </c>
      <c r="Z39" s="3">
        <v>78511.7396073977</v>
      </c>
      <c r="AA39" s="116"/>
      <c r="AB39" s="3">
        <v>26209.160363056937</v>
      </c>
      <c r="AC39" s="3">
        <v>25982.562467547512</v>
      </c>
      <c r="AD39" s="116"/>
      <c r="AE39" s="3">
        <v>1298.7443904528736</v>
      </c>
      <c r="AF39" s="3">
        <v>1310.070938634904</v>
      </c>
      <c r="AG39" s="3">
        <v>-11.326548182030365</v>
      </c>
    </row>
    <row r="40" spans="1:33">
      <c r="B40" t="s">
        <v>210</v>
      </c>
      <c r="C40" s="115"/>
      <c r="D40" s="3"/>
      <c r="E40" s="3">
        <v>5943547.8017148981</v>
      </c>
      <c r="F40" s="34">
        <v>-5943547.8017148981</v>
      </c>
      <c r="G40" s="44"/>
      <c r="H40" s="34"/>
      <c r="I40" s="34"/>
      <c r="J40" s="34"/>
      <c r="K40" s="34"/>
      <c r="L40" s="34"/>
      <c r="M40" s="34">
        <v>-5943547.8017148981</v>
      </c>
      <c r="N40" s="34">
        <v>0</v>
      </c>
      <c r="O40" s="116"/>
      <c r="P40" s="3"/>
      <c r="Q40" s="3">
        <v>150</v>
      </c>
      <c r="R40" s="3">
        <v>-150</v>
      </c>
      <c r="S40" s="116"/>
      <c r="T40" s="3"/>
      <c r="U40" s="3">
        <v>1528.6902782188522</v>
      </c>
      <c r="V40" s="3">
        <v>-1528.6902782188522</v>
      </c>
      <c r="W40" s="116"/>
      <c r="X40" s="3"/>
      <c r="Y40" s="3">
        <v>229.30354173282785</v>
      </c>
      <c r="Z40" s="3">
        <v>-229.30354173282785</v>
      </c>
      <c r="AA40" s="116"/>
      <c r="AB40" s="3"/>
      <c r="AC40" s="3">
        <v>25920</v>
      </c>
      <c r="AD40" s="116"/>
      <c r="AE40" s="3"/>
      <c r="AF40" s="3">
        <v>2133.3333333333335</v>
      </c>
      <c r="AG40" s="3">
        <v>-2133.3333333333335</v>
      </c>
    </row>
    <row r="41" spans="1:33">
      <c r="B41" t="s">
        <v>222</v>
      </c>
      <c r="C41" s="115"/>
      <c r="D41" s="3">
        <v>1700279125</v>
      </c>
      <c r="E41" s="3">
        <v>778118000</v>
      </c>
      <c r="F41" s="34">
        <v>922161125</v>
      </c>
      <c r="G41" s="44"/>
      <c r="H41" s="34">
        <v>942153686.48648655</v>
      </c>
      <c r="I41" s="34">
        <v>-18138561.486486569</v>
      </c>
      <c r="J41" s="34">
        <v>-16554191.313517187</v>
      </c>
      <c r="K41" s="34">
        <v>14700191.313517416</v>
      </c>
      <c r="L41" s="34"/>
      <c r="M41" s="34"/>
      <c r="N41" s="34">
        <v>-2.1420419216156006E-7</v>
      </c>
      <c r="O41" s="116"/>
      <c r="P41" s="3">
        <v>48125</v>
      </c>
      <c r="Q41" s="3">
        <v>22000</v>
      </c>
      <c r="R41" s="3">
        <v>26125</v>
      </c>
      <c r="S41" s="116"/>
      <c r="T41" s="3">
        <v>1348.0201133980365</v>
      </c>
      <c r="U41" s="3">
        <v>1361.2591153846447</v>
      </c>
      <c r="V41" s="3">
        <v>-13.239001986608173</v>
      </c>
      <c r="W41" s="116"/>
      <c r="X41" s="3">
        <v>64873.467957280503</v>
      </c>
      <c r="Y41" s="3">
        <v>29947.700538462184</v>
      </c>
      <c r="Z41" s="3">
        <v>34925.767418818315</v>
      </c>
      <c r="AA41" s="116"/>
      <c r="AB41" s="3">
        <v>26209.16036305693</v>
      </c>
      <c r="AC41" s="3">
        <v>25982.562467547512</v>
      </c>
      <c r="AD41" s="116"/>
      <c r="AE41" s="3">
        <v>1351.9842275648737</v>
      </c>
      <c r="AF41" s="3">
        <v>1361.2591153846447</v>
      </c>
      <c r="AG41" s="3">
        <v>-9.2748878197710383</v>
      </c>
    </row>
    <row r="42" spans="1:33">
      <c r="A42" t="s">
        <v>111</v>
      </c>
      <c r="C42" s="115"/>
      <c r="D42" s="3">
        <v>3951548369.8277454</v>
      </c>
      <c r="E42" s="3">
        <v>1150406451.4616439</v>
      </c>
      <c r="F42" s="34">
        <v>2801141918.3661013</v>
      </c>
      <c r="G42" s="44"/>
      <c r="H42" s="34">
        <v>1682948599.5406275</v>
      </c>
      <c r="I42" s="34">
        <v>28137616.444549814</v>
      </c>
      <c r="J42" s="34">
        <v>62311757.448531747</v>
      </c>
      <c r="K42" s="34">
        <v>25498944.932391729</v>
      </c>
      <c r="L42" s="34">
        <v>1002245000</v>
      </c>
      <c r="M42" s="34"/>
      <c r="N42" s="34">
        <v>4.76837158203125E-7</v>
      </c>
      <c r="O42" s="116"/>
      <c r="P42" s="3">
        <v>223725</v>
      </c>
      <c r="Q42" s="3">
        <v>69775</v>
      </c>
      <c r="R42" s="3">
        <v>153950</v>
      </c>
      <c r="S42" s="116"/>
      <c r="T42" s="3">
        <v>673.90655005074348</v>
      </c>
      <c r="U42" s="3">
        <v>634.55531093725631</v>
      </c>
      <c r="V42" s="3">
        <v>39.351239113487168</v>
      </c>
      <c r="W42" s="116"/>
      <c r="X42" s="3">
        <v>150769.74291010259</v>
      </c>
      <c r="Y42" s="3">
        <v>44276.096820647057</v>
      </c>
      <c r="Z42" s="3">
        <v>106493.64608945553</v>
      </c>
      <c r="AA42" s="116"/>
      <c r="AB42" s="3">
        <v>26209.160363056937</v>
      </c>
      <c r="AC42" s="3">
        <v>25982.562467547512</v>
      </c>
      <c r="AD42" s="116"/>
      <c r="AE42" s="3">
        <v>686.69611828305301</v>
      </c>
      <c r="AF42" s="3">
        <v>644.88368792601887</v>
      </c>
      <c r="AG42" s="3">
        <v>41.812430357034145</v>
      </c>
    </row>
    <row r="43" spans="1:33">
      <c r="B43" t="s">
        <v>235</v>
      </c>
      <c r="C43" s="115"/>
      <c r="D43" s="3">
        <v>451750000</v>
      </c>
      <c r="E43" s="3"/>
      <c r="F43" s="34">
        <v>451750000</v>
      </c>
      <c r="G43" s="44"/>
      <c r="H43" s="34"/>
      <c r="I43" s="34"/>
      <c r="J43" s="34"/>
      <c r="K43" s="34"/>
      <c r="L43" s="34">
        <v>451750000</v>
      </c>
      <c r="M43" s="34"/>
      <c r="N43" s="34">
        <v>0</v>
      </c>
      <c r="O43" s="116"/>
      <c r="P43" s="3">
        <v>23000</v>
      </c>
      <c r="Q43" s="3"/>
      <c r="R43" s="3">
        <v>23000</v>
      </c>
      <c r="S43" s="116"/>
      <c r="T43" s="3">
        <v>749.40608839615652</v>
      </c>
      <c r="U43" s="3"/>
      <c r="V43" s="3">
        <v>749.40608839615652</v>
      </c>
      <c r="W43" s="116"/>
      <c r="X43" s="3">
        <v>17236.340033111599</v>
      </c>
      <c r="Y43" s="3"/>
      <c r="Z43" s="3">
        <v>17236.340033111599</v>
      </c>
      <c r="AA43" s="116"/>
      <c r="AB43" s="3">
        <v>26209.160363056937</v>
      </c>
      <c r="AC43" s="3"/>
      <c r="AD43" s="116"/>
      <c r="AE43" s="3">
        <v>755.37811256489181</v>
      </c>
      <c r="AF43" s="3"/>
      <c r="AG43" s="3">
        <v>755.37811256489181</v>
      </c>
    </row>
    <row r="44" spans="1:33">
      <c r="B44" t="s">
        <v>211</v>
      </c>
      <c r="C44" s="115"/>
      <c r="D44" s="3">
        <v>524507500</v>
      </c>
      <c r="E44" s="3"/>
      <c r="F44" s="34">
        <v>524507500</v>
      </c>
      <c r="G44" s="44"/>
      <c r="H44" s="34"/>
      <c r="I44" s="34"/>
      <c r="J44" s="34"/>
      <c r="K44" s="34"/>
      <c r="L44" s="34">
        <v>524507500</v>
      </c>
      <c r="M44" s="34"/>
      <c r="N44" s="34">
        <v>0</v>
      </c>
      <c r="O44" s="116"/>
      <c r="P44" s="3">
        <v>27500</v>
      </c>
      <c r="Q44" s="3"/>
      <c r="R44" s="3">
        <v>27500</v>
      </c>
      <c r="S44" s="116"/>
      <c r="T44" s="3">
        <v>727.72266397684029</v>
      </c>
      <c r="U44" s="3"/>
      <c r="V44" s="3">
        <v>727.72266397684029</v>
      </c>
      <c r="W44" s="116"/>
      <c r="X44" s="3">
        <v>20012.373259363107</v>
      </c>
      <c r="Y44" s="3"/>
      <c r="Z44" s="3">
        <v>20012.373259363107</v>
      </c>
      <c r="AA44" s="116"/>
      <c r="AB44" s="3">
        <v>26209.160363056933</v>
      </c>
      <c r="AC44" s="3"/>
      <c r="AD44" s="116"/>
      <c r="AE44" s="3">
        <v>738.40595165646675</v>
      </c>
      <c r="AF44" s="3"/>
      <c r="AG44" s="3">
        <v>738.40595165646675</v>
      </c>
    </row>
    <row r="45" spans="1:33">
      <c r="B45" t="s">
        <v>236</v>
      </c>
      <c r="C45" s="115"/>
      <c r="D45" s="3">
        <v>25987500</v>
      </c>
      <c r="E45" s="3"/>
      <c r="F45" s="34">
        <v>25987500</v>
      </c>
      <c r="G45" s="44"/>
      <c r="H45" s="34"/>
      <c r="I45" s="34"/>
      <c r="J45" s="34"/>
      <c r="K45" s="34"/>
      <c r="L45" s="34">
        <v>25987500</v>
      </c>
      <c r="M45" s="34"/>
      <c r="N45" s="34">
        <v>0</v>
      </c>
      <c r="O45" s="116"/>
      <c r="P45" s="3">
        <v>1375</v>
      </c>
      <c r="Q45" s="3"/>
      <c r="R45" s="3">
        <v>1375</v>
      </c>
      <c r="S45" s="116"/>
      <c r="T45" s="3">
        <v>721.12191837478531</v>
      </c>
      <c r="U45" s="3"/>
      <c r="V45" s="3">
        <v>721.12191837478531</v>
      </c>
      <c r="W45" s="116"/>
      <c r="X45" s="3">
        <v>991.5426377653298</v>
      </c>
      <c r="Y45" s="3"/>
      <c r="Z45" s="3">
        <v>991.5426377653298</v>
      </c>
      <c r="AA45" s="116"/>
      <c r="AB45" s="3">
        <v>26209.160363056933</v>
      </c>
      <c r="AC45" s="3"/>
      <c r="AD45" s="116"/>
      <c r="AE45" s="3">
        <v>721.12191837478531</v>
      </c>
      <c r="AF45" s="3"/>
      <c r="AG45" s="3">
        <v>721.12191837478531</v>
      </c>
    </row>
    <row r="46" spans="1:33">
      <c r="B46" t="s">
        <v>227</v>
      </c>
      <c r="C46" s="115"/>
      <c r="D46" s="3">
        <v>203500000</v>
      </c>
      <c r="E46" s="3">
        <v>106837500</v>
      </c>
      <c r="F46" s="34">
        <v>96662500</v>
      </c>
      <c r="G46" s="44"/>
      <c r="H46" s="34">
        <v>156294343.42529559</v>
      </c>
      <c r="I46" s="34">
        <v>-49456843.425295584</v>
      </c>
      <c r="J46" s="34">
        <v>-11934410.492263075</v>
      </c>
      <c r="K46" s="34">
        <v>1759410.4922630806</v>
      </c>
      <c r="L46" s="34"/>
      <c r="M46" s="34"/>
      <c r="N46" s="34">
        <v>-1.3038516044616699E-8</v>
      </c>
      <c r="O46" s="116"/>
      <c r="P46" s="3">
        <v>11000</v>
      </c>
      <c r="Q46" s="3">
        <v>5500</v>
      </c>
      <c r="R46" s="3">
        <v>5500</v>
      </c>
      <c r="S46" s="116"/>
      <c r="T46" s="3">
        <v>705.8600788324618</v>
      </c>
      <c r="U46" s="3">
        <v>747.61679200279139</v>
      </c>
      <c r="V46" s="3">
        <v>-41.75671317032959</v>
      </c>
      <c r="W46" s="116"/>
      <c r="X46" s="3">
        <v>7764.4608671570795</v>
      </c>
      <c r="Y46" s="3">
        <v>4111.8923560153526</v>
      </c>
      <c r="Z46" s="3">
        <v>3652.568511141727</v>
      </c>
      <c r="AA46" s="116"/>
      <c r="AB46" s="3">
        <v>26209.160363056933</v>
      </c>
      <c r="AC46" s="3">
        <v>25982.562467547508</v>
      </c>
      <c r="AD46" s="116"/>
      <c r="AE46" s="3">
        <v>732.56829803152789</v>
      </c>
      <c r="AF46" s="3">
        <v>747.61679200279139</v>
      </c>
      <c r="AG46" s="3">
        <v>-15.048493971263497</v>
      </c>
    </row>
    <row r="47" spans="1:33">
      <c r="B47" t="s">
        <v>233</v>
      </c>
      <c r="C47" s="115"/>
      <c r="D47" s="3">
        <v>84549143.542689428</v>
      </c>
      <c r="E47" s="3">
        <v>482500</v>
      </c>
      <c r="F47" s="34">
        <v>84066643.542689428</v>
      </c>
      <c r="G47" s="44"/>
      <c r="H47" s="34">
        <v>705857.21963453945</v>
      </c>
      <c r="I47" s="34">
        <v>58641642.78036546</v>
      </c>
      <c r="J47" s="34">
        <v>23988152.632316653</v>
      </c>
      <c r="K47" s="34">
        <v>730990.91037277796</v>
      </c>
      <c r="L47" s="34"/>
      <c r="M47" s="34"/>
      <c r="N47" s="34">
        <v>4.5401975512504578E-9</v>
      </c>
      <c r="O47" s="116"/>
      <c r="P47" s="3">
        <v>3100</v>
      </c>
      <c r="Q47" s="3">
        <v>25</v>
      </c>
      <c r="R47" s="3">
        <v>3075</v>
      </c>
      <c r="S47" s="116"/>
      <c r="T47" s="3">
        <v>1040.6253727333897</v>
      </c>
      <c r="U47" s="3">
        <v>742.80587313533442</v>
      </c>
      <c r="V47" s="3">
        <v>297.81949959805524</v>
      </c>
      <c r="W47" s="116"/>
      <c r="X47" s="3">
        <v>3225.9386554735079</v>
      </c>
      <c r="Y47" s="3">
        <v>18.570146828383361</v>
      </c>
      <c r="Z47" s="3">
        <v>3207.3685086451246</v>
      </c>
      <c r="AA47" s="116"/>
      <c r="AB47" s="3">
        <v>26209.16036305693</v>
      </c>
      <c r="AC47" s="3">
        <v>25982.562467547512</v>
      </c>
      <c r="AD47" s="116"/>
      <c r="AE47" s="3">
        <v>1041.3835102412033</v>
      </c>
      <c r="AF47" s="3">
        <v>742.80587313533442</v>
      </c>
      <c r="AG47" s="3">
        <v>298.57763710586892</v>
      </c>
    </row>
    <row r="48" spans="1:33">
      <c r="B48" t="s">
        <v>226</v>
      </c>
      <c r="C48" s="115"/>
      <c r="D48" s="3">
        <v>759750000</v>
      </c>
      <c r="E48" s="3">
        <v>203500000</v>
      </c>
      <c r="F48" s="34">
        <v>556250000</v>
      </c>
      <c r="G48" s="44"/>
      <c r="H48" s="34">
        <v>297703511.28627729</v>
      </c>
      <c r="I48" s="34">
        <v>229546488.71372271</v>
      </c>
      <c r="J48" s="34">
        <v>22431390.066354606</v>
      </c>
      <c r="K48" s="34">
        <v>6568609.9336453695</v>
      </c>
      <c r="L48" s="34"/>
      <c r="M48" s="34"/>
      <c r="N48" s="34">
        <v>2.4214386940002441E-8</v>
      </c>
      <c r="O48" s="116"/>
      <c r="P48" s="3">
        <v>39500</v>
      </c>
      <c r="Q48" s="3">
        <v>11000</v>
      </c>
      <c r="R48" s="3">
        <v>28500</v>
      </c>
      <c r="S48" s="116"/>
      <c r="T48" s="3">
        <v>733.87231596710626</v>
      </c>
      <c r="U48" s="3">
        <v>712.01599238361075</v>
      </c>
      <c r="V48" s="3">
        <v>21.856323583495509</v>
      </c>
      <c r="W48" s="116"/>
      <c r="X48" s="3">
        <v>28987.956480700697</v>
      </c>
      <c r="Y48" s="3">
        <v>7832.1759162197186</v>
      </c>
      <c r="Z48" s="3">
        <v>21155.780564480978</v>
      </c>
      <c r="AA48" s="116"/>
      <c r="AB48" s="3">
        <v>26209.16036305693</v>
      </c>
      <c r="AC48" s="3">
        <v>25982.562467547512</v>
      </c>
      <c r="AD48" s="116"/>
      <c r="AE48" s="3">
        <v>759.90437771809468</v>
      </c>
      <c r="AF48" s="3">
        <v>738.95713804136903</v>
      </c>
      <c r="AG48" s="3">
        <v>20.947239676725644</v>
      </c>
    </row>
    <row r="49" spans="1:33">
      <c r="B49" t="s">
        <v>230</v>
      </c>
      <c r="C49" s="115"/>
      <c r="D49" s="3">
        <v>902517962.32389116</v>
      </c>
      <c r="E49" s="3">
        <v>304757245.09863013</v>
      </c>
      <c r="F49" s="34">
        <v>597760717.22526097</v>
      </c>
      <c r="G49" s="44"/>
      <c r="H49" s="34">
        <v>445834407.64518338</v>
      </c>
      <c r="I49" s="34">
        <v>120701496.70483419</v>
      </c>
      <c r="J49" s="34">
        <v>23421866.573678281</v>
      </c>
      <c r="K49" s="34">
        <v>7802946.3015653528</v>
      </c>
      <c r="L49" s="34"/>
      <c r="M49" s="34"/>
      <c r="N49" s="34">
        <v>-2.384185791015625E-7</v>
      </c>
      <c r="O49" s="116"/>
      <c r="P49" s="3">
        <v>55750</v>
      </c>
      <c r="Q49" s="3">
        <v>19500</v>
      </c>
      <c r="R49" s="3">
        <v>36250</v>
      </c>
      <c r="S49" s="116"/>
      <c r="T49" s="3">
        <v>617.67194282744344</v>
      </c>
      <c r="U49" s="3">
        <v>601.50251505196502</v>
      </c>
      <c r="V49" s="3">
        <v>16.169427775478425</v>
      </c>
      <c r="W49" s="116"/>
      <c r="X49" s="3">
        <v>34435.210812629972</v>
      </c>
      <c r="Y49" s="3">
        <v>11729.29904351332</v>
      </c>
      <c r="Z49" s="3">
        <v>22705.911769116654</v>
      </c>
      <c r="AA49" s="116"/>
      <c r="AB49" s="3">
        <v>26209.160363056937</v>
      </c>
      <c r="AC49" s="3">
        <v>25982.562467547512</v>
      </c>
      <c r="AD49" s="116"/>
      <c r="AE49" s="3">
        <v>625.4217431338933</v>
      </c>
      <c r="AF49" s="3">
        <v>609.47077612530916</v>
      </c>
      <c r="AG49" s="3">
        <v>15.950967008584144</v>
      </c>
    </row>
    <row r="50" spans="1:33">
      <c r="B50" t="s">
        <v>232</v>
      </c>
      <c r="C50" s="115"/>
      <c r="D50" s="3">
        <v>598949206.56525731</v>
      </c>
      <c r="E50" s="3">
        <v>383920027.81369865</v>
      </c>
      <c r="F50" s="34">
        <v>215029178.75155866</v>
      </c>
      <c r="G50" s="44"/>
      <c r="H50" s="34">
        <v>561642950.04060614</v>
      </c>
      <c r="I50" s="34">
        <v>-353686268.30818599</v>
      </c>
      <c r="J50" s="34">
        <v>1894130.8355339624</v>
      </c>
      <c r="K50" s="34">
        <v>5178366.1836046381</v>
      </c>
      <c r="L50" s="34"/>
      <c r="M50" s="34"/>
      <c r="N50" s="34">
        <v>-8.5681676864624023E-8</v>
      </c>
      <c r="O50" s="116"/>
      <c r="P50" s="3">
        <v>37000</v>
      </c>
      <c r="Q50" s="3">
        <v>24000</v>
      </c>
      <c r="R50" s="3">
        <v>13000</v>
      </c>
      <c r="S50" s="116"/>
      <c r="T50" s="3">
        <v>617.63964085141413</v>
      </c>
      <c r="U50" s="3">
        <v>615.66936846782448</v>
      </c>
      <c r="V50" s="3">
        <v>1.970272383589645</v>
      </c>
      <c r="W50" s="116"/>
      <c r="X50" s="3">
        <v>22852.666711502323</v>
      </c>
      <c r="Y50" s="3">
        <v>14776.064843227789</v>
      </c>
      <c r="Z50" s="3">
        <v>8076.6018682745344</v>
      </c>
      <c r="AA50" s="116"/>
      <c r="AB50" s="3">
        <v>26209.160363056933</v>
      </c>
      <c r="AC50" s="3">
        <v>25982.562467547512</v>
      </c>
      <c r="AD50" s="116"/>
      <c r="AE50" s="3">
        <v>630.41021755797158</v>
      </c>
      <c r="AF50" s="3">
        <v>623.63762954116862</v>
      </c>
      <c r="AG50" s="3">
        <v>6.7725880168029562</v>
      </c>
    </row>
    <row r="51" spans="1:33">
      <c r="B51" t="s">
        <v>231</v>
      </c>
      <c r="C51" s="115"/>
      <c r="D51" s="3">
        <v>353496423.19246662</v>
      </c>
      <c r="E51" s="3">
        <v>92657784.953424662</v>
      </c>
      <c r="F51" s="34">
        <v>260838638.23904195</v>
      </c>
      <c r="G51" s="44"/>
      <c r="H51" s="34">
        <v>135550604.07195732</v>
      </c>
      <c r="I51" s="34">
        <v>119258304.54996049</v>
      </c>
      <c r="J51" s="34">
        <v>2973487.2783414298</v>
      </c>
      <c r="K51" s="34">
        <v>3056242.3387827319</v>
      </c>
      <c r="L51" s="34"/>
      <c r="M51" s="34"/>
      <c r="N51" s="34">
        <v>-2.1420419216156006E-8</v>
      </c>
      <c r="O51" s="116"/>
      <c r="P51" s="3">
        <v>22500</v>
      </c>
      <c r="Q51" s="3">
        <v>6000</v>
      </c>
      <c r="R51" s="3">
        <v>16500</v>
      </c>
      <c r="S51" s="116"/>
      <c r="T51" s="3">
        <v>599.44507661652312</v>
      </c>
      <c r="U51" s="3">
        <v>594.3587811322509</v>
      </c>
      <c r="V51" s="3">
        <v>5.0862954842722274</v>
      </c>
      <c r="W51" s="116"/>
      <c r="X51" s="3">
        <v>13487.514223871771</v>
      </c>
      <c r="Y51" s="3">
        <v>3566.1526867935058</v>
      </c>
      <c r="Z51" s="3">
        <v>9921.3615370782645</v>
      </c>
      <c r="AA51" s="116"/>
      <c r="AB51" s="3">
        <v>26209.160363056933</v>
      </c>
      <c r="AC51" s="3">
        <v>25982.562467547512</v>
      </c>
      <c r="AD51" s="116"/>
      <c r="AE51" s="3">
        <v>607.3364257870179</v>
      </c>
      <c r="AF51" s="3">
        <v>602.32704220559503</v>
      </c>
      <c r="AG51" s="3">
        <v>5.0093835814228669</v>
      </c>
    </row>
    <row r="52" spans="1:33">
      <c r="B52" t="s">
        <v>229</v>
      </c>
      <c r="C52" s="115"/>
      <c r="D52" s="3">
        <v>46540634.203439996</v>
      </c>
      <c r="E52" s="3">
        <v>58251393.59589041</v>
      </c>
      <c r="F52" s="34">
        <v>-11710759.392450415</v>
      </c>
      <c r="G52" s="44"/>
      <c r="H52" s="34">
        <v>85216925.851673409</v>
      </c>
      <c r="I52" s="34">
        <v>-96867204.57085149</v>
      </c>
      <c r="J52" s="34">
        <v>-462859.44543011318</v>
      </c>
      <c r="K52" s="34">
        <v>402378.77215777745</v>
      </c>
      <c r="L52" s="34"/>
      <c r="M52" s="34"/>
      <c r="N52" s="34">
        <v>9.1386027634143829E-9</v>
      </c>
      <c r="O52" s="116"/>
      <c r="P52" s="3">
        <v>3000</v>
      </c>
      <c r="Q52" s="3">
        <v>3750</v>
      </c>
      <c r="R52" s="3">
        <v>-750</v>
      </c>
      <c r="S52" s="116"/>
      <c r="T52" s="3">
        <v>591.91307617572841</v>
      </c>
      <c r="U52" s="3">
        <v>597.85115414639597</v>
      </c>
      <c r="V52" s="3">
        <v>-5.9380779706675639</v>
      </c>
      <c r="W52" s="116"/>
      <c r="X52" s="3">
        <v>1775.7392285271853</v>
      </c>
      <c r="Y52" s="3">
        <v>2241.9418280489849</v>
      </c>
      <c r="Z52" s="3">
        <v>-466.20259952179958</v>
      </c>
      <c r="AA52" s="116"/>
      <c r="AB52" s="3">
        <v>26209.16036305693</v>
      </c>
      <c r="AC52" s="3">
        <v>25982.562467547512</v>
      </c>
      <c r="AD52" s="116"/>
      <c r="AE52" s="3">
        <v>599.80442534622307</v>
      </c>
      <c r="AF52" s="3">
        <v>605.81941521973999</v>
      </c>
      <c r="AG52" s="3">
        <v>-6.0149898735169245</v>
      </c>
    </row>
    <row r="53" spans="1:33">
      <c r="A53" t="s">
        <v>112</v>
      </c>
      <c r="C53" s="115"/>
      <c r="D53" s="3">
        <v>413227700.87322003</v>
      </c>
      <c r="E53" s="3">
        <v>7941024.0000000009</v>
      </c>
      <c r="F53" s="34">
        <v>405286676.87322003</v>
      </c>
      <c r="G53" s="44"/>
      <c r="H53" s="34">
        <v>35734608</v>
      </c>
      <c r="I53" s="34">
        <v>0</v>
      </c>
      <c r="J53" s="34">
        <v>-3365751.3770943298</v>
      </c>
      <c r="K53" s="34">
        <v>316921.18375069473</v>
      </c>
      <c r="L53" s="34">
        <v>376571411.06656367</v>
      </c>
      <c r="M53" s="34">
        <v>-3970512.0000000005</v>
      </c>
      <c r="N53" s="34">
        <v>4.6566128730773926E-10</v>
      </c>
      <c r="O53" s="116"/>
      <c r="P53" s="3">
        <v>23725</v>
      </c>
      <c r="Q53" s="3">
        <v>400</v>
      </c>
      <c r="R53" s="3">
        <v>23325</v>
      </c>
      <c r="S53" s="116"/>
      <c r="T53" s="3">
        <v>664.55372657221653</v>
      </c>
      <c r="U53" s="3">
        <v>764.07244377055008</v>
      </c>
      <c r="V53" s="3">
        <v>-99.518717198333547</v>
      </c>
      <c r="W53" s="116"/>
      <c r="X53" s="3">
        <v>15766.537162925839</v>
      </c>
      <c r="Y53" s="3">
        <v>305.62897750822003</v>
      </c>
      <c r="Z53" s="3">
        <v>15460.908185417618</v>
      </c>
      <c r="AA53" s="116"/>
      <c r="AB53" s="3">
        <v>26209.160363056933</v>
      </c>
      <c r="AC53" s="3">
        <v>25982.562467547512</v>
      </c>
      <c r="AD53" s="116"/>
      <c r="AE53" s="3">
        <v>671.80463317547151</v>
      </c>
      <c r="AF53" s="3">
        <v>764.07244377055008</v>
      </c>
      <c r="AG53" s="3">
        <v>-92.267810595078572</v>
      </c>
    </row>
    <row r="54" spans="1:33">
      <c r="B54" t="s">
        <v>239</v>
      </c>
      <c r="C54" s="115"/>
      <c r="D54" s="3">
        <v>36656289.806656368</v>
      </c>
      <c r="E54" s="3">
        <v>3970512.0000000005</v>
      </c>
      <c r="F54" s="34">
        <v>32685777.806656368</v>
      </c>
      <c r="G54" s="44"/>
      <c r="H54" s="34">
        <v>35734608</v>
      </c>
      <c r="I54" s="34">
        <v>0</v>
      </c>
      <c r="J54" s="34">
        <v>-3365751.3770943298</v>
      </c>
      <c r="K54" s="34">
        <v>316921.18375069473</v>
      </c>
      <c r="L54" s="34"/>
      <c r="M54" s="34"/>
      <c r="N54" s="34">
        <v>3.14321368932724E-9</v>
      </c>
      <c r="O54" s="116"/>
      <c r="P54" s="3">
        <v>2000</v>
      </c>
      <c r="Q54" s="3">
        <v>200</v>
      </c>
      <c r="R54" s="3">
        <v>1800</v>
      </c>
      <c r="S54" s="116"/>
      <c r="T54" s="3">
        <v>699.30301655762241</v>
      </c>
      <c r="U54" s="3">
        <v>764.07244377055008</v>
      </c>
      <c r="V54" s="3">
        <v>-64.769427212927667</v>
      </c>
      <c r="W54" s="116"/>
      <c r="X54" s="3">
        <v>1398.6060331152448</v>
      </c>
      <c r="Y54" s="3">
        <v>152.81448875411002</v>
      </c>
      <c r="Z54" s="3">
        <v>1245.7915443611348</v>
      </c>
      <c r="AA54" s="116"/>
      <c r="AB54" s="3">
        <v>26209.160363056933</v>
      </c>
      <c r="AC54" s="3">
        <v>25982.562467547512</v>
      </c>
      <c r="AD54" s="116"/>
      <c r="AE54" s="3">
        <v>706.56664477137303</v>
      </c>
      <c r="AF54" s="3">
        <v>764.07244377055008</v>
      </c>
      <c r="AG54" s="3">
        <v>-57.505798999177046</v>
      </c>
    </row>
    <row r="55" spans="1:33">
      <c r="B55" t="s">
        <v>241</v>
      </c>
      <c r="C55" s="115"/>
      <c r="D55" s="3">
        <v>4002556</v>
      </c>
      <c r="E55" s="3"/>
      <c r="F55" s="34">
        <v>4002556</v>
      </c>
      <c r="G55" s="44"/>
      <c r="H55" s="34"/>
      <c r="I55" s="34"/>
      <c r="J55" s="34"/>
      <c r="K55" s="34"/>
      <c r="L55" s="34">
        <v>4002556</v>
      </c>
      <c r="M55" s="34"/>
      <c r="N55" s="34">
        <v>0</v>
      </c>
      <c r="O55" s="116"/>
      <c r="P55" s="3">
        <v>200</v>
      </c>
      <c r="Q55" s="3"/>
      <c r="R55" s="3">
        <v>200</v>
      </c>
      <c r="S55" s="116"/>
      <c r="T55" s="3">
        <v>763.57959288955215</v>
      </c>
      <c r="U55" s="3"/>
      <c r="V55" s="3">
        <v>763.57959288955215</v>
      </c>
      <c r="W55" s="116"/>
      <c r="X55" s="3">
        <v>152.71591857791043</v>
      </c>
      <c r="Y55" s="3"/>
      <c r="Z55" s="3">
        <v>152.71591857791043</v>
      </c>
      <c r="AA55" s="116"/>
      <c r="AB55" s="3">
        <v>26209.160363056933</v>
      </c>
      <c r="AC55" s="3"/>
      <c r="AD55" s="116"/>
      <c r="AE55" s="3">
        <v>824.71928518807715</v>
      </c>
      <c r="AF55" s="3"/>
      <c r="AG55" s="3">
        <v>824.71928518807715</v>
      </c>
    </row>
    <row r="56" spans="1:33">
      <c r="B56" t="s">
        <v>238</v>
      </c>
      <c r="C56" s="115"/>
      <c r="D56" s="3">
        <v>371785121.06656367</v>
      </c>
      <c r="E56" s="3"/>
      <c r="F56" s="34">
        <v>371785121.06656367</v>
      </c>
      <c r="G56" s="44"/>
      <c r="H56" s="34"/>
      <c r="I56" s="34"/>
      <c r="J56" s="34"/>
      <c r="K56" s="34"/>
      <c r="L56" s="34">
        <v>371785121.06656367</v>
      </c>
      <c r="M56" s="34"/>
      <c r="N56" s="34">
        <v>0</v>
      </c>
      <c r="O56" s="116"/>
      <c r="P56" s="3">
        <v>21500</v>
      </c>
      <c r="Q56" s="3"/>
      <c r="R56" s="3">
        <v>21500</v>
      </c>
      <c r="S56" s="116"/>
      <c r="T56" s="3">
        <v>659.78196069083845</v>
      </c>
      <c r="U56" s="3"/>
      <c r="V56" s="3">
        <v>659.78196069083845</v>
      </c>
      <c r="W56" s="116"/>
      <c r="X56" s="3">
        <v>14185.312154853027</v>
      </c>
      <c r="Y56" s="3"/>
      <c r="Z56" s="3">
        <v>14185.312154853027</v>
      </c>
      <c r="AA56" s="116"/>
      <c r="AB56" s="3">
        <v>26209.16036305693</v>
      </c>
      <c r="AC56" s="3"/>
      <c r="AD56" s="116"/>
      <c r="AE56" s="3">
        <v>666.53882414549014</v>
      </c>
      <c r="AF56" s="3"/>
      <c r="AG56" s="3">
        <v>666.53882414549014</v>
      </c>
    </row>
    <row r="57" spans="1:33">
      <c r="B57" t="s">
        <v>240</v>
      </c>
      <c r="C57" s="115"/>
      <c r="D57" s="3"/>
      <c r="E57" s="3">
        <v>3970512.0000000005</v>
      </c>
      <c r="F57" s="34">
        <v>-3970512.0000000005</v>
      </c>
      <c r="G57" s="44"/>
      <c r="H57" s="34"/>
      <c r="I57" s="34"/>
      <c r="J57" s="34"/>
      <c r="K57" s="34"/>
      <c r="L57" s="34"/>
      <c r="M57" s="34">
        <v>-3970512.0000000005</v>
      </c>
      <c r="N57" s="34">
        <v>0</v>
      </c>
      <c r="O57" s="116"/>
      <c r="P57" s="3"/>
      <c r="Q57" s="3">
        <v>200</v>
      </c>
      <c r="R57" s="3">
        <v>-200</v>
      </c>
      <c r="S57" s="116"/>
      <c r="T57" s="3"/>
      <c r="U57" s="3">
        <v>764.07244377055008</v>
      </c>
      <c r="V57" s="3">
        <v>-764.07244377055008</v>
      </c>
      <c r="W57" s="116"/>
      <c r="X57" s="3"/>
      <c r="Y57" s="3">
        <v>152.81448875411002</v>
      </c>
      <c r="Z57" s="3">
        <v>-152.81448875411002</v>
      </c>
      <c r="AA57" s="116"/>
      <c r="AB57" s="3"/>
      <c r="AC57" s="3">
        <v>25982.562467547512</v>
      </c>
      <c r="AD57" s="116"/>
      <c r="AE57" s="3"/>
      <c r="AF57" s="3">
        <v>764.07244377055008</v>
      </c>
      <c r="AG57" s="3">
        <v>-764.07244377055008</v>
      </c>
    </row>
    <row r="58" spans="1:33">
      <c r="B58" t="s">
        <v>242</v>
      </c>
      <c r="C58" s="115"/>
      <c r="D58" s="3">
        <v>783734</v>
      </c>
      <c r="E58" s="3"/>
      <c r="F58" s="34">
        <v>783734</v>
      </c>
      <c r="G58" s="44"/>
      <c r="H58" s="34"/>
      <c r="I58" s="34"/>
      <c r="J58" s="34"/>
      <c r="K58" s="34"/>
      <c r="L58" s="34">
        <v>783734</v>
      </c>
      <c r="M58" s="34"/>
      <c r="N58" s="34">
        <v>0</v>
      </c>
      <c r="O58" s="116"/>
      <c r="P58" s="3">
        <v>25</v>
      </c>
      <c r="Q58" s="3"/>
      <c r="R58" s="3">
        <v>25</v>
      </c>
      <c r="S58" s="116"/>
      <c r="T58" s="3">
        <v>1196.1222551863364</v>
      </c>
      <c r="U58" s="3"/>
      <c r="V58" s="3">
        <v>1196.1222551863364</v>
      </c>
      <c r="W58" s="116"/>
      <c r="X58" s="3">
        <v>29.903056379658413</v>
      </c>
      <c r="Y58" s="3"/>
      <c r="Z58" s="3">
        <v>29.903056379658413</v>
      </c>
      <c r="AA58" s="116"/>
      <c r="AB58" s="3">
        <v>26209.160363056933</v>
      </c>
      <c r="AC58" s="3"/>
      <c r="AD58" s="116"/>
      <c r="AE58" s="3">
        <v>1196.1222551863364</v>
      </c>
      <c r="AF58" s="3"/>
      <c r="AG58" s="3">
        <v>1196.1222551863364</v>
      </c>
    </row>
    <row r="59" spans="1:33">
      <c r="A59" t="s">
        <v>113</v>
      </c>
      <c r="C59" s="115"/>
      <c r="D59" s="3">
        <v>6006201211.4550171</v>
      </c>
      <c r="E59" s="3">
        <v>1395028137.6999998</v>
      </c>
      <c r="F59" s="34">
        <v>4611173073.7550173</v>
      </c>
      <c r="G59" s="44"/>
      <c r="H59" s="34">
        <v>4747787255.6759291</v>
      </c>
      <c r="I59" s="34">
        <v>0</v>
      </c>
      <c r="J59" s="34">
        <v>-305042161.51542825</v>
      </c>
      <c r="K59" s="34">
        <v>48852996.690740012</v>
      </c>
      <c r="L59" s="34">
        <v>355680840.97637796</v>
      </c>
      <c r="M59" s="34">
        <v>-236105858.07260275</v>
      </c>
      <c r="N59" s="34">
        <v>1.2218952178955078E-6</v>
      </c>
      <c r="O59" s="116"/>
      <c r="P59" s="3">
        <v>363500</v>
      </c>
      <c r="Q59" s="3">
        <v>76650</v>
      </c>
      <c r="R59" s="3">
        <v>286850</v>
      </c>
      <c r="S59" s="116"/>
      <c r="T59" s="3">
        <v>630.48668190682054</v>
      </c>
      <c r="U59" s="3">
        <v>700.46885200721147</v>
      </c>
      <c r="V59" s="3">
        <v>-69.982170100390931</v>
      </c>
      <c r="W59" s="116"/>
      <c r="X59" s="3">
        <v>229181.90887312929</v>
      </c>
      <c r="Y59" s="3">
        <v>53690.937506352755</v>
      </c>
      <c r="Z59" s="3">
        <v>175490.97136677653</v>
      </c>
      <c r="AA59" s="116"/>
      <c r="AB59" s="3">
        <v>26207.134939171552</v>
      </c>
      <c r="AC59" s="3">
        <v>25982.562467547508</v>
      </c>
      <c r="AD59" s="116"/>
      <c r="AE59" s="3">
        <v>644.8509366566833</v>
      </c>
      <c r="AF59" s="3">
        <v>707.91788034451588</v>
      </c>
      <c r="AG59" s="3">
        <v>-63.066943687832577</v>
      </c>
    </row>
    <row r="60" spans="1:33">
      <c r="B60" t="s">
        <v>214</v>
      </c>
      <c r="C60" s="115"/>
      <c r="D60" s="3">
        <v>355680840.97637796</v>
      </c>
      <c r="E60" s="3"/>
      <c r="F60" s="34">
        <v>355680840.97637796</v>
      </c>
      <c r="G60" s="44"/>
      <c r="H60" s="34"/>
      <c r="I60" s="34"/>
      <c r="J60" s="34"/>
      <c r="K60" s="34"/>
      <c r="L60" s="34">
        <v>355680840.97637796</v>
      </c>
      <c r="M60" s="34"/>
      <c r="N60" s="34">
        <v>0</v>
      </c>
      <c r="O60" s="116"/>
      <c r="P60" s="3">
        <v>21000</v>
      </c>
      <c r="Q60" s="3"/>
      <c r="R60" s="3">
        <v>21000</v>
      </c>
      <c r="S60" s="116"/>
      <c r="T60" s="3">
        <v>647.07480052099504</v>
      </c>
      <c r="U60" s="3"/>
      <c r="V60" s="3">
        <v>647.07480052099504</v>
      </c>
      <c r="W60" s="116"/>
      <c r="X60" s="3">
        <v>13588.570810940897</v>
      </c>
      <c r="Y60" s="3"/>
      <c r="Z60" s="3">
        <v>13588.570810940897</v>
      </c>
      <c r="AA60" s="116"/>
      <c r="AB60" s="3">
        <v>26175</v>
      </c>
      <c r="AC60" s="3"/>
      <c r="AD60" s="116"/>
      <c r="AE60" s="3">
        <v>775</v>
      </c>
      <c r="AF60" s="3"/>
      <c r="AG60" s="3">
        <v>775</v>
      </c>
    </row>
    <row r="61" spans="1:33">
      <c r="B61" t="s">
        <v>244</v>
      </c>
      <c r="C61" s="115"/>
      <c r="D61" s="3"/>
      <c r="E61" s="3">
        <v>236105858.07260275</v>
      </c>
      <c r="F61" s="34">
        <v>-236105858.07260275</v>
      </c>
      <c r="G61" s="44"/>
      <c r="H61" s="34"/>
      <c r="I61" s="34"/>
      <c r="J61" s="34"/>
      <c r="K61" s="34"/>
      <c r="L61" s="34"/>
      <c r="M61" s="34">
        <v>-236105858.07260275</v>
      </c>
      <c r="N61" s="34">
        <v>0</v>
      </c>
      <c r="O61" s="116"/>
      <c r="P61" s="3"/>
      <c r="Q61" s="3">
        <v>9450</v>
      </c>
      <c r="R61" s="3">
        <v>-9450</v>
      </c>
      <c r="S61" s="116"/>
      <c r="T61" s="3"/>
      <c r="U61" s="3">
        <v>961.5967215395292</v>
      </c>
      <c r="V61" s="3">
        <v>-961.5967215395292</v>
      </c>
      <c r="W61" s="116"/>
      <c r="X61" s="3"/>
      <c r="Y61" s="3">
        <v>9087.0890185485514</v>
      </c>
      <c r="Z61" s="3">
        <v>-9087.0890185485514</v>
      </c>
      <c r="AA61" s="116"/>
      <c r="AB61" s="3"/>
      <c r="AC61" s="3">
        <v>25982.562467547512</v>
      </c>
      <c r="AD61" s="116"/>
      <c r="AE61" s="3"/>
      <c r="AF61" s="3">
        <v>981.54291101401202</v>
      </c>
      <c r="AG61" s="3">
        <v>-981.54291101401202</v>
      </c>
    </row>
    <row r="62" spans="1:33">
      <c r="B62" t="s">
        <v>215</v>
      </c>
      <c r="C62" s="115"/>
      <c r="D62" s="3">
        <v>5650520370.4786386</v>
      </c>
      <c r="E62" s="3">
        <v>1158922279.6273973</v>
      </c>
      <c r="F62" s="34">
        <v>4491598090.8512411</v>
      </c>
      <c r="G62" s="44"/>
      <c r="H62" s="34">
        <v>4747787255.6759291</v>
      </c>
      <c r="I62" s="34">
        <v>0</v>
      </c>
      <c r="J62" s="34">
        <v>-305042161.51542825</v>
      </c>
      <c r="K62" s="34">
        <v>48852996.690740012</v>
      </c>
      <c r="L62" s="34"/>
      <c r="M62" s="34"/>
      <c r="N62" s="34">
        <v>2.7567148208618164E-7</v>
      </c>
      <c r="O62" s="116"/>
      <c r="P62" s="3">
        <v>342500</v>
      </c>
      <c r="Q62" s="3">
        <v>67200</v>
      </c>
      <c r="R62" s="3">
        <v>275300</v>
      </c>
      <c r="S62" s="116"/>
      <c r="T62" s="3">
        <v>629.46960018157199</v>
      </c>
      <c r="U62" s="3">
        <v>663.74774535422921</v>
      </c>
      <c r="V62" s="3">
        <v>-34.278145172657219</v>
      </c>
      <c r="W62" s="116"/>
      <c r="X62" s="3">
        <v>215593.33806218838</v>
      </c>
      <c r="Y62" s="3">
        <v>44603.8484878042</v>
      </c>
      <c r="Z62" s="3">
        <v>170989.48957438418</v>
      </c>
      <c r="AA62" s="116"/>
      <c r="AB62" s="3">
        <v>26209.160363056919</v>
      </c>
      <c r="AC62" s="3">
        <v>25982.562467547512</v>
      </c>
      <c r="AD62" s="116"/>
      <c r="AE62" s="3">
        <v>636.87099408672793</v>
      </c>
      <c r="AF62" s="3">
        <v>669.43936040661788</v>
      </c>
      <c r="AG62" s="3">
        <v>-32.568366319889947</v>
      </c>
    </row>
    <row r="63" spans="1:33">
      <c r="A63" t="s">
        <v>114</v>
      </c>
      <c r="C63" s="115"/>
      <c r="D63" s="3">
        <v>2507400000</v>
      </c>
      <c r="E63" s="3"/>
      <c r="F63" s="34">
        <v>2507400000</v>
      </c>
      <c r="G63" s="44"/>
      <c r="H63" s="34"/>
      <c r="I63" s="34"/>
      <c r="J63" s="34"/>
      <c r="K63" s="34"/>
      <c r="L63" s="34">
        <v>2507400000</v>
      </c>
      <c r="M63" s="34"/>
      <c r="N63" s="34">
        <v>0</v>
      </c>
      <c r="O63" s="116"/>
      <c r="P63" s="3">
        <v>155100</v>
      </c>
      <c r="Q63" s="3"/>
      <c r="R63" s="3">
        <v>155100</v>
      </c>
      <c r="S63" s="116"/>
      <c r="T63" s="3">
        <v>616.8203815026103</v>
      </c>
      <c r="U63" s="3"/>
      <c r="V63" s="3">
        <v>616.8203815026103</v>
      </c>
      <c r="W63" s="116"/>
      <c r="X63" s="3">
        <v>95668.841171054853</v>
      </c>
      <c r="Y63" s="3"/>
      <c r="Z63" s="3">
        <v>95668.841171054853</v>
      </c>
      <c r="AA63" s="116"/>
      <c r="AB63" s="3">
        <v>26209.160363056933</v>
      </c>
      <c r="AC63" s="3"/>
      <c r="AD63" s="116"/>
      <c r="AE63" s="3">
        <v>663.88018009136727</v>
      </c>
      <c r="AF63" s="3"/>
      <c r="AG63" s="3">
        <v>663.88018009136727</v>
      </c>
    </row>
    <row r="64" spans="1:33">
      <c r="B64" t="s">
        <v>246</v>
      </c>
      <c r="C64" s="115"/>
      <c r="D64" s="3">
        <v>2507400000</v>
      </c>
      <c r="E64" s="3"/>
      <c r="F64" s="34">
        <v>2507400000</v>
      </c>
      <c r="G64" s="44"/>
      <c r="H64" s="34"/>
      <c r="I64" s="34"/>
      <c r="J64" s="34"/>
      <c r="K64" s="34"/>
      <c r="L64" s="34">
        <v>2507400000</v>
      </c>
      <c r="M64" s="34"/>
      <c r="N64" s="34">
        <v>0</v>
      </c>
      <c r="O64" s="116"/>
      <c r="P64" s="3">
        <v>155100</v>
      </c>
      <c r="Q64" s="3"/>
      <c r="R64" s="3">
        <v>155100</v>
      </c>
      <c r="S64" s="116"/>
      <c r="T64" s="3">
        <v>616.8203815026103</v>
      </c>
      <c r="U64" s="3"/>
      <c r="V64" s="3">
        <v>616.8203815026103</v>
      </c>
      <c r="W64" s="116"/>
      <c r="X64" s="3">
        <v>95668.841171054853</v>
      </c>
      <c r="Y64" s="3"/>
      <c r="Z64" s="3">
        <v>95668.841171054853</v>
      </c>
      <c r="AA64" s="116"/>
      <c r="AB64" s="3">
        <v>26209.160363056933</v>
      </c>
      <c r="AC64" s="3"/>
      <c r="AD64" s="116"/>
      <c r="AE64" s="3">
        <v>663.88018009136727</v>
      </c>
      <c r="AF64" s="3"/>
      <c r="AG64" s="3">
        <v>663.88018009136727</v>
      </c>
    </row>
    <row r="65" spans="1:33">
      <c r="A65" t="s">
        <v>115</v>
      </c>
      <c r="C65" s="115"/>
      <c r="D65" s="3">
        <v>5192852756.2549372</v>
      </c>
      <c r="E65" s="3">
        <v>984669899.43561637</v>
      </c>
      <c r="F65" s="34">
        <v>4208182856.8193207</v>
      </c>
      <c r="G65" s="44"/>
      <c r="H65" s="34"/>
      <c r="I65" s="34"/>
      <c r="J65" s="34"/>
      <c r="K65" s="34"/>
      <c r="L65" s="34"/>
      <c r="M65" s="34"/>
      <c r="N65" s="34">
        <v>4208182856.8193207</v>
      </c>
      <c r="O65" s="116"/>
      <c r="P65" s="3">
        <v>555144</v>
      </c>
      <c r="Q65" s="3">
        <v>100850</v>
      </c>
      <c r="R65" s="3">
        <v>454294</v>
      </c>
      <c r="S65" s="116"/>
      <c r="T65" s="3">
        <v>356.90057684526522</v>
      </c>
      <c r="U65" s="3">
        <v>375.77923628451168</v>
      </c>
      <c r="V65" s="3">
        <v>-18.878659439246462</v>
      </c>
      <c r="W65" s="116"/>
      <c r="X65" s="3">
        <v>198131.2138321879</v>
      </c>
      <c r="Y65" s="3">
        <v>37897.335979293006</v>
      </c>
      <c r="Z65" s="3">
        <v>160233.87785289489</v>
      </c>
      <c r="AA65" s="116"/>
      <c r="AB65" s="3">
        <v>26209.160363056937</v>
      </c>
      <c r="AC65" s="3">
        <v>25982.562467547512</v>
      </c>
      <c r="AD65" s="116"/>
      <c r="AE65" s="3">
        <v>359.09678800280528</v>
      </c>
      <c r="AF65" s="3">
        <v>378.97918247658339</v>
      </c>
      <c r="AG65" s="3">
        <v>-19.882394473778106</v>
      </c>
    </row>
    <row r="66" spans="1:33">
      <c r="B66" t="s">
        <v>248</v>
      </c>
      <c r="C66" s="115"/>
      <c r="D66" s="3">
        <v>1561505500</v>
      </c>
      <c r="E66" s="3"/>
      <c r="F66" s="34">
        <v>1561505500</v>
      </c>
      <c r="G66" s="44"/>
      <c r="H66" s="34"/>
      <c r="I66" s="34"/>
      <c r="J66" s="34"/>
      <c r="K66" s="34"/>
      <c r="L66" s="34"/>
      <c r="M66" s="34"/>
      <c r="N66" s="34">
        <v>1561505500</v>
      </c>
      <c r="O66" s="116"/>
      <c r="P66" s="3">
        <v>164369</v>
      </c>
      <c r="Q66" s="3"/>
      <c r="R66" s="3">
        <v>164369</v>
      </c>
      <c r="S66" s="116"/>
      <c r="T66" s="3">
        <v>362.46868913018307</v>
      </c>
      <c r="U66" s="3"/>
      <c r="V66" s="3">
        <v>362.46868913018307</v>
      </c>
      <c r="W66" s="116"/>
      <c r="X66" s="3">
        <v>59578.615963639058</v>
      </c>
      <c r="Y66" s="3"/>
      <c r="Z66" s="3">
        <v>59578.615963639058</v>
      </c>
      <c r="AA66" s="116"/>
      <c r="AB66" s="3">
        <v>26209.160363056937</v>
      </c>
      <c r="AC66" s="3"/>
      <c r="AD66" s="116"/>
      <c r="AE66" s="3">
        <v>362.46868913018307</v>
      </c>
      <c r="AF66" s="3"/>
      <c r="AG66" s="3">
        <v>362.46868913018307</v>
      </c>
    </row>
    <row r="67" spans="1:33">
      <c r="B67" t="s">
        <v>253</v>
      </c>
      <c r="C67" s="115"/>
      <c r="D67" s="3">
        <v>487169008.48507118</v>
      </c>
      <c r="E67" s="3"/>
      <c r="F67" s="34">
        <v>487169008.48507118</v>
      </c>
      <c r="G67" s="44"/>
      <c r="H67" s="34"/>
      <c r="I67" s="34"/>
      <c r="J67" s="34"/>
      <c r="K67" s="34"/>
      <c r="L67" s="34"/>
      <c r="M67" s="34"/>
      <c r="N67" s="34">
        <v>487169008.48507118</v>
      </c>
      <c r="O67" s="116"/>
      <c r="P67" s="3">
        <v>43244</v>
      </c>
      <c r="Q67" s="3"/>
      <c r="R67" s="3">
        <v>43244</v>
      </c>
      <c r="S67" s="116"/>
      <c r="T67" s="3">
        <v>429.83392132388263</v>
      </c>
      <c r="U67" s="3"/>
      <c r="V67" s="3">
        <v>429.83392132388263</v>
      </c>
      <c r="W67" s="116"/>
      <c r="X67" s="3">
        <v>18587.738093729982</v>
      </c>
      <c r="Y67" s="3"/>
      <c r="Z67" s="3">
        <v>18587.738093729982</v>
      </c>
      <c r="AA67" s="116"/>
      <c r="AB67" s="3">
        <v>26209.160363056926</v>
      </c>
      <c r="AC67" s="3"/>
      <c r="AD67" s="116"/>
      <c r="AE67" s="3">
        <v>441.6041558418944</v>
      </c>
      <c r="AF67" s="3"/>
      <c r="AG67" s="3">
        <v>441.6041558418944</v>
      </c>
    </row>
    <row r="68" spans="1:33">
      <c r="B68" t="s">
        <v>250</v>
      </c>
      <c r="C68" s="115"/>
      <c r="D68" s="3">
        <v>168999998</v>
      </c>
      <c r="E68" s="3">
        <v>29833332.999999996</v>
      </c>
      <c r="F68" s="34">
        <v>139166665</v>
      </c>
      <c r="G68" s="44"/>
      <c r="H68" s="34"/>
      <c r="I68" s="34"/>
      <c r="J68" s="34"/>
      <c r="K68" s="34"/>
      <c r="L68" s="34"/>
      <c r="M68" s="34"/>
      <c r="N68" s="34">
        <v>139166665</v>
      </c>
      <c r="O68" s="116"/>
      <c r="P68" s="3">
        <v>38440</v>
      </c>
      <c r="Q68" s="3">
        <v>7160</v>
      </c>
      <c r="R68" s="3">
        <v>31280</v>
      </c>
      <c r="S68" s="116"/>
      <c r="T68" s="3">
        <v>167.74524272431012</v>
      </c>
      <c r="U68" s="3">
        <v>160.36396045678484</v>
      </c>
      <c r="V68" s="3">
        <v>7.3812822675252789</v>
      </c>
      <c r="W68" s="116"/>
      <c r="X68" s="3">
        <v>6448.1271303224812</v>
      </c>
      <c r="Y68" s="3">
        <v>1148.2059568705795</v>
      </c>
      <c r="Z68" s="3">
        <v>5299.9211734519013</v>
      </c>
      <c r="AA68" s="116"/>
      <c r="AB68" s="3">
        <v>26209.16036305693</v>
      </c>
      <c r="AC68" s="3">
        <v>25982.562467547512</v>
      </c>
      <c r="AD68" s="116"/>
      <c r="AE68" s="3">
        <v>167.74524272431012</v>
      </c>
      <c r="AF68" s="3">
        <v>160.36396045678484</v>
      </c>
      <c r="AG68" s="3">
        <v>7.3812822675252789</v>
      </c>
    </row>
    <row r="69" spans="1:33">
      <c r="B69" t="s">
        <v>251</v>
      </c>
      <c r="C69" s="115"/>
      <c r="D69" s="3">
        <v>165166668</v>
      </c>
      <c r="E69" s="3">
        <v>31958332.999999996</v>
      </c>
      <c r="F69" s="34">
        <v>133208335</v>
      </c>
      <c r="G69" s="44"/>
      <c r="H69" s="34"/>
      <c r="I69" s="34"/>
      <c r="J69" s="34"/>
      <c r="K69" s="34"/>
      <c r="L69" s="34"/>
      <c r="M69" s="34"/>
      <c r="N69" s="34">
        <v>133208335</v>
      </c>
      <c r="O69" s="116"/>
      <c r="P69" s="3">
        <v>37520</v>
      </c>
      <c r="Q69" s="3">
        <v>7670</v>
      </c>
      <c r="R69" s="3">
        <v>29850</v>
      </c>
      <c r="S69" s="116"/>
      <c r="T69" s="3">
        <v>167.96023352586735</v>
      </c>
      <c r="U69" s="3">
        <v>160.36396057592512</v>
      </c>
      <c r="V69" s="3">
        <v>7.5962729499422323</v>
      </c>
      <c r="W69" s="116"/>
      <c r="X69" s="3">
        <v>6301.8679618905435</v>
      </c>
      <c r="Y69" s="3">
        <v>1229.9915776173457</v>
      </c>
      <c r="Z69" s="3">
        <v>5071.8763842731978</v>
      </c>
      <c r="AA69" s="116"/>
      <c r="AB69" s="3">
        <v>26209.16036305693</v>
      </c>
      <c r="AC69" s="3">
        <v>25982.562467547512</v>
      </c>
      <c r="AD69" s="116"/>
      <c r="AE69" s="3">
        <v>167.96023352586735</v>
      </c>
      <c r="AF69" s="3">
        <v>160.36396057592512</v>
      </c>
      <c r="AG69" s="3">
        <v>7.5962729499422323</v>
      </c>
    </row>
    <row r="70" spans="1:33">
      <c r="B70" t="s">
        <v>249</v>
      </c>
      <c r="C70" s="115"/>
      <c r="D70" s="3">
        <v>169791666</v>
      </c>
      <c r="E70" s="3">
        <v>30166667</v>
      </c>
      <c r="F70" s="34">
        <v>139624999</v>
      </c>
      <c r="G70" s="44"/>
      <c r="H70" s="34"/>
      <c r="I70" s="34"/>
      <c r="J70" s="34"/>
      <c r="K70" s="34"/>
      <c r="L70" s="34"/>
      <c r="M70" s="34"/>
      <c r="N70" s="34">
        <v>139624999</v>
      </c>
      <c r="O70" s="116"/>
      <c r="P70" s="3">
        <v>38510</v>
      </c>
      <c r="Q70" s="3">
        <v>7240</v>
      </c>
      <c r="R70" s="3">
        <v>31270</v>
      </c>
      <c r="S70" s="116"/>
      <c r="T70" s="3">
        <v>168.22469242507037</v>
      </c>
      <c r="U70" s="3">
        <v>160.36396402053842</v>
      </c>
      <c r="V70" s="3">
        <v>7.8607284045319545</v>
      </c>
      <c r="W70" s="116"/>
      <c r="X70" s="3">
        <v>6478.3329052894605</v>
      </c>
      <c r="Y70" s="3">
        <v>1161.0350995086983</v>
      </c>
      <c r="Z70" s="3">
        <v>5317.2978057807622</v>
      </c>
      <c r="AA70" s="116"/>
      <c r="AB70" s="3">
        <v>26209.160363056933</v>
      </c>
      <c r="AC70" s="3">
        <v>25982.562467547516</v>
      </c>
      <c r="AD70" s="116"/>
      <c r="AE70" s="3">
        <v>168.22469242507037</v>
      </c>
      <c r="AF70" s="3">
        <v>160.36396402053842</v>
      </c>
      <c r="AG70" s="3">
        <v>7.8607284045319545</v>
      </c>
    </row>
    <row r="71" spans="1:33">
      <c r="B71" t="s">
        <v>252</v>
      </c>
      <c r="C71" s="115"/>
      <c r="D71" s="3">
        <v>916497692.76986682</v>
      </c>
      <c r="E71" s="3">
        <v>187601354.86027396</v>
      </c>
      <c r="F71" s="34">
        <v>728896337.90959287</v>
      </c>
      <c r="G71" s="44"/>
      <c r="H71" s="34"/>
      <c r="I71" s="34"/>
      <c r="J71" s="34"/>
      <c r="K71" s="34"/>
      <c r="L71" s="34"/>
      <c r="M71" s="34"/>
      <c r="N71" s="34">
        <v>728896337.90959287</v>
      </c>
      <c r="O71" s="116"/>
      <c r="P71" s="3">
        <v>77926</v>
      </c>
      <c r="Q71" s="3">
        <v>15944</v>
      </c>
      <c r="R71" s="3">
        <v>61982</v>
      </c>
      <c r="S71" s="116"/>
      <c r="T71" s="3">
        <v>448.74113671827769</v>
      </c>
      <c r="U71" s="3">
        <v>452.8524323420753</v>
      </c>
      <c r="V71" s="3">
        <v>-4.1112956237976164</v>
      </c>
      <c r="W71" s="116"/>
      <c r="X71" s="3">
        <v>34968.601819908508</v>
      </c>
      <c r="Y71" s="3">
        <v>7220.279181262048</v>
      </c>
      <c r="Z71" s="3">
        <v>27748.322638646459</v>
      </c>
      <c r="AA71" s="116"/>
      <c r="AB71" s="3">
        <v>26209.160363056941</v>
      </c>
      <c r="AC71" s="3">
        <v>25982.562467547512</v>
      </c>
      <c r="AD71" s="116"/>
      <c r="AE71" s="3">
        <v>457.85518626970486</v>
      </c>
      <c r="AF71" s="3">
        <v>461.84821127585565</v>
      </c>
      <c r="AG71" s="3">
        <v>-3.9930250061507877</v>
      </c>
    </row>
    <row r="72" spans="1:33">
      <c r="B72" t="s">
        <v>254</v>
      </c>
      <c r="C72" s="115"/>
      <c r="D72" s="3"/>
      <c r="E72" s="3">
        <v>208484106.29041094</v>
      </c>
      <c r="F72" s="34">
        <v>-208484106.29041094</v>
      </c>
      <c r="G72" s="44"/>
      <c r="H72" s="34"/>
      <c r="I72" s="34"/>
      <c r="J72" s="34"/>
      <c r="K72" s="34"/>
      <c r="L72" s="34"/>
      <c r="M72" s="34"/>
      <c r="N72" s="34">
        <v>-208484106.29041094</v>
      </c>
      <c r="O72" s="116"/>
      <c r="P72" s="3"/>
      <c r="Q72" s="3">
        <v>18496</v>
      </c>
      <c r="R72" s="3">
        <v>-18496</v>
      </c>
      <c r="S72" s="116"/>
      <c r="T72" s="3"/>
      <c r="U72" s="3">
        <v>433.82358153867347</v>
      </c>
      <c r="V72" s="3">
        <v>-433.82358153867347</v>
      </c>
      <c r="W72" s="116"/>
      <c r="X72" s="3"/>
      <c r="Y72" s="3">
        <v>8024.0009641393044</v>
      </c>
      <c r="Z72" s="3">
        <v>-8024.0009641393044</v>
      </c>
      <c r="AA72" s="116"/>
      <c r="AB72" s="3"/>
      <c r="AC72" s="3">
        <v>25982.562467547512</v>
      </c>
      <c r="AD72" s="116"/>
      <c r="AE72" s="3"/>
      <c r="AF72" s="3">
        <v>445.45545053631025</v>
      </c>
      <c r="AG72" s="3">
        <v>-445.45545053631025</v>
      </c>
    </row>
    <row r="73" spans="1:33">
      <c r="B73" t="s">
        <v>247</v>
      </c>
      <c r="C73" s="115"/>
      <c r="D73" s="3">
        <v>1723722223</v>
      </c>
      <c r="E73" s="3">
        <v>528999999.99999988</v>
      </c>
      <c r="F73" s="34">
        <v>1194722223</v>
      </c>
      <c r="G73" s="44"/>
      <c r="H73" s="34"/>
      <c r="I73" s="34"/>
      <c r="J73" s="34"/>
      <c r="K73" s="34"/>
      <c r="L73" s="34"/>
      <c r="M73" s="34"/>
      <c r="N73" s="34">
        <v>1194722223</v>
      </c>
      <c r="O73" s="116"/>
      <c r="P73" s="3">
        <v>155135</v>
      </c>
      <c r="Q73" s="3">
        <v>47610</v>
      </c>
      <c r="R73" s="3">
        <v>107525</v>
      </c>
      <c r="S73" s="116"/>
      <c r="T73" s="3">
        <v>423.93998747805404</v>
      </c>
      <c r="U73" s="3">
        <v>427.63723266282921</v>
      </c>
      <c r="V73" s="3">
        <v>-3.6972451847751699</v>
      </c>
      <c r="W73" s="116"/>
      <c r="X73" s="3">
        <v>65767.92995740792</v>
      </c>
      <c r="Y73" s="3">
        <v>20359.808647077298</v>
      </c>
      <c r="Z73" s="3">
        <v>45408.121310330622</v>
      </c>
      <c r="AA73" s="116"/>
      <c r="AB73" s="3">
        <v>26209.16036305693</v>
      </c>
      <c r="AC73" s="3">
        <v>25982.562467547512</v>
      </c>
      <c r="AD73" s="116"/>
      <c r="AE73" s="3">
        <v>423.93998747805404</v>
      </c>
      <c r="AF73" s="3">
        <v>427.63723266282921</v>
      </c>
      <c r="AG73" s="3">
        <v>-3.6972451847751699</v>
      </c>
    </row>
    <row r="74" spans="1:33">
      <c r="B74" t="s">
        <v>255</v>
      </c>
      <c r="C74" s="115"/>
      <c r="D74" s="3"/>
      <c r="E74" s="3">
        <v>-32373894.715068489</v>
      </c>
      <c r="F74" s="34">
        <v>32373894.715068489</v>
      </c>
      <c r="G74" s="44"/>
      <c r="H74" s="34"/>
      <c r="I74" s="34"/>
      <c r="J74" s="34"/>
      <c r="K74" s="34"/>
      <c r="L74" s="34"/>
      <c r="M74" s="34"/>
      <c r="N74" s="34">
        <v>32373894.715068489</v>
      </c>
      <c r="O74" s="116"/>
      <c r="P74" s="3"/>
      <c r="Q74" s="3">
        <v>-3270</v>
      </c>
      <c r="R74" s="3">
        <v>3270</v>
      </c>
      <c r="S74" s="116"/>
      <c r="T74" s="3"/>
      <c r="U74" s="3">
        <v>381.03530494870688</v>
      </c>
      <c r="V74" s="3">
        <v>-381.03530494870688</v>
      </c>
      <c r="W74" s="116"/>
      <c r="X74" s="3"/>
      <c r="Y74" s="3">
        <v>-1245.9854471822714</v>
      </c>
      <c r="Z74" s="3">
        <v>1245.9854471822714</v>
      </c>
      <c r="AA74" s="116"/>
      <c r="AB74" s="3"/>
      <c r="AC74" s="3">
        <v>25982.562467547512</v>
      </c>
      <c r="AD74" s="116"/>
      <c r="AE74" s="3"/>
      <c r="AF74" s="3">
        <v>392.00080183862997</v>
      </c>
      <c r="AG74" s="3">
        <v>-392.00080183862997</v>
      </c>
    </row>
    <row r="75" spans="1:33">
      <c r="A75" t="s">
        <v>31</v>
      </c>
      <c r="C75" s="115"/>
      <c r="D75" s="3">
        <v>-37603571.434999861</v>
      </c>
      <c r="E75" s="3">
        <v>1165072208.9999986</v>
      </c>
      <c r="F75" s="34">
        <v>-1202675780.4349985</v>
      </c>
      <c r="G75" s="44"/>
      <c r="H75" s="34"/>
      <c r="I75" s="34"/>
      <c r="J75" s="34"/>
      <c r="K75" s="34"/>
      <c r="L75" s="34"/>
      <c r="M75" s="34"/>
      <c r="N75" s="34">
        <v>-1202675780.4349985</v>
      </c>
      <c r="O75" s="116"/>
      <c r="P75" s="3">
        <v>1077</v>
      </c>
      <c r="Q75" s="3">
        <v>0</v>
      </c>
      <c r="R75" s="3">
        <v>1077</v>
      </c>
      <c r="S75" s="116"/>
      <c r="T75" s="3">
        <v>-1332.171943963024</v>
      </c>
      <c r="U75" s="3"/>
      <c r="V75" s="3">
        <v>-1332.171943963024</v>
      </c>
      <c r="W75" s="116"/>
      <c r="X75" s="3">
        <v>-1434.7491836481768</v>
      </c>
      <c r="Y75" s="3">
        <v>44840.542977821657</v>
      </c>
      <c r="Z75" s="3">
        <v>-46275.292161469835</v>
      </c>
      <c r="AA75" s="116"/>
      <c r="AB75" s="3">
        <v>26209.160363056777</v>
      </c>
      <c r="AC75" s="3">
        <v>25982.562467547476</v>
      </c>
      <c r="AD75" s="116"/>
      <c r="AE75" s="3">
        <v>7805.7029418205775</v>
      </c>
      <c r="AF75" s="3"/>
      <c r="AG75" s="3">
        <v>7805.7029418205775</v>
      </c>
    </row>
    <row r="76" spans="1:33">
      <c r="B76" t="s">
        <v>259</v>
      </c>
      <c r="C76" s="115"/>
      <c r="D76" s="3">
        <v>16155000</v>
      </c>
      <c r="E76" s="3"/>
      <c r="F76" s="34">
        <v>16155000</v>
      </c>
      <c r="G76" s="44"/>
      <c r="H76" s="34"/>
      <c r="I76" s="34"/>
      <c r="J76" s="34"/>
      <c r="K76" s="34"/>
      <c r="L76" s="34"/>
      <c r="M76" s="34"/>
      <c r="N76" s="34">
        <v>16155000</v>
      </c>
      <c r="O76" s="116"/>
      <c r="P76" s="3">
        <v>1077</v>
      </c>
      <c r="Q76" s="3"/>
      <c r="R76" s="3">
        <v>1077</v>
      </c>
      <c r="S76" s="116"/>
      <c r="T76" s="3">
        <v>572.31898283713122</v>
      </c>
      <c r="U76" s="3"/>
      <c r="V76" s="3">
        <v>572.31898283713122</v>
      </c>
      <c r="W76" s="116"/>
      <c r="X76" s="3">
        <v>616.38754451559032</v>
      </c>
      <c r="Y76" s="3"/>
      <c r="Z76" s="3">
        <v>616.38754451559032</v>
      </c>
      <c r="AA76" s="116"/>
      <c r="AB76" s="3">
        <v>26209.160363056933</v>
      </c>
      <c r="AC76" s="3"/>
      <c r="AD76" s="116"/>
      <c r="AE76" s="3">
        <v>572.31898283713122</v>
      </c>
      <c r="AF76" s="3"/>
      <c r="AG76" s="3">
        <v>572.31898283713122</v>
      </c>
    </row>
    <row r="77" spans="1:33">
      <c r="B77" t="s">
        <v>15</v>
      </c>
      <c r="C77" s="115"/>
      <c r="D77" s="3">
        <v>-220933324.99999991</v>
      </c>
      <c r="E77" s="3">
        <v>435315578.00000024</v>
      </c>
      <c r="F77" s="34">
        <v>-656248903.00000012</v>
      </c>
      <c r="G77" s="44"/>
      <c r="H77" s="34"/>
      <c r="I77" s="34"/>
      <c r="J77" s="34"/>
      <c r="K77" s="34"/>
      <c r="L77" s="34"/>
      <c r="M77" s="34"/>
      <c r="N77" s="34">
        <v>-656248903.00000012</v>
      </c>
      <c r="O77" s="116"/>
      <c r="P77" s="3">
        <v>0</v>
      </c>
      <c r="Q77" s="3">
        <v>0</v>
      </c>
      <c r="R77" s="3">
        <v>0</v>
      </c>
      <c r="S77" s="116"/>
      <c r="T77" s="3"/>
      <c r="U77" s="3"/>
      <c r="V77" s="3"/>
      <c r="W77" s="116"/>
      <c r="X77" s="3">
        <v>-8429.6223892550188</v>
      </c>
      <c r="Y77" s="3">
        <v>16754.143419984604</v>
      </c>
      <c r="Z77" s="3">
        <v>-25183.765809239623</v>
      </c>
      <c r="AA77" s="116"/>
      <c r="AB77" s="3">
        <v>26209.160363056933</v>
      </c>
      <c r="AC77" s="3">
        <v>25982.562467547519</v>
      </c>
      <c r="AD77" s="116"/>
      <c r="AE77" s="3"/>
      <c r="AF77" s="3"/>
      <c r="AG77" s="3"/>
    </row>
    <row r="78" spans="1:33">
      <c r="B78" t="s">
        <v>257</v>
      </c>
      <c r="C78" s="115"/>
      <c r="D78" s="3"/>
      <c r="E78" s="3">
        <v>392593</v>
      </c>
      <c r="F78" s="34">
        <v>-392593</v>
      </c>
      <c r="G78" s="44"/>
      <c r="H78" s="34"/>
      <c r="I78" s="34"/>
      <c r="J78" s="34"/>
      <c r="K78" s="34"/>
      <c r="L78" s="34"/>
      <c r="M78" s="34"/>
      <c r="N78" s="34">
        <v>-392593</v>
      </c>
      <c r="O78" s="116"/>
      <c r="P78" s="3"/>
      <c r="Q78" s="3">
        <v>0</v>
      </c>
      <c r="R78" s="3">
        <v>0</v>
      </c>
      <c r="S78" s="116"/>
      <c r="T78" s="3"/>
      <c r="U78" s="3"/>
      <c r="V78" s="3"/>
      <c r="W78" s="116"/>
      <c r="X78" s="3"/>
      <c r="Y78" s="3">
        <v>15.109864567451833</v>
      </c>
      <c r="Z78" s="3">
        <v>-15.109864567451833</v>
      </c>
      <c r="AA78" s="116"/>
      <c r="AB78" s="3"/>
      <c r="AC78" s="3">
        <v>25982.562467547512</v>
      </c>
      <c r="AD78" s="116"/>
      <c r="AE78" s="3"/>
      <c r="AF78" s="3"/>
      <c r="AG78" s="3"/>
    </row>
    <row r="79" spans="1:33">
      <c r="B79" t="s">
        <v>256</v>
      </c>
      <c r="C79" s="115"/>
      <c r="D79" s="3">
        <v>-5085313</v>
      </c>
      <c r="E79" s="3">
        <v>5285313</v>
      </c>
      <c r="F79" s="34">
        <v>-10370626</v>
      </c>
      <c r="G79" s="44"/>
      <c r="H79" s="34"/>
      <c r="I79" s="34"/>
      <c r="J79" s="34"/>
      <c r="K79" s="34"/>
      <c r="L79" s="34"/>
      <c r="M79" s="34"/>
      <c r="N79" s="34">
        <v>-10370626</v>
      </c>
      <c r="O79" s="116"/>
      <c r="P79" s="3">
        <v>0</v>
      </c>
      <c r="Q79" s="3">
        <v>0</v>
      </c>
      <c r="R79" s="3">
        <v>0</v>
      </c>
      <c r="S79" s="116"/>
      <c r="T79" s="3"/>
      <c r="U79" s="3"/>
      <c r="V79" s="3"/>
      <c r="W79" s="116"/>
      <c r="X79" s="3">
        <v>-194.02807757122932</v>
      </c>
      <c r="Y79" s="3">
        <v>203.41769625691884</v>
      </c>
      <c r="Z79" s="3">
        <v>-397.44577382814816</v>
      </c>
      <c r="AA79" s="116"/>
      <c r="AB79" s="3">
        <v>26209.160363056937</v>
      </c>
      <c r="AC79" s="3">
        <v>25982.562467547516</v>
      </c>
      <c r="AD79" s="116"/>
      <c r="AE79" s="3"/>
      <c r="AF79" s="3"/>
      <c r="AG79" s="3"/>
    </row>
    <row r="80" spans="1:33">
      <c r="B80" t="s">
        <v>258</v>
      </c>
      <c r="C80" s="115"/>
      <c r="D80" s="3">
        <v>221481</v>
      </c>
      <c r="E80" s="3">
        <v>-141649</v>
      </c>
      <c r="F80" s="34">
        <v>363130</v>
      </c>
      <c r="G80" s="44"/>
      <c r="H80" s="34"/>
      <c r="I80" s="34"/>
      <c r="J80" s="34"/>
      <c r="K80" s="34"/>
      <c r="L80" s="34"/>
      <c r="M80" s="34"/>
      <c r="N80" s="34">
        <v>363130</v>
      </c>
      <c r="O80" s="116"/>
      <c r="P80" s="3">
        <v>0</v>
      </c>
      <c r="Q80" s="3">
        <v>0</v>
      </c>
      <c r="R80" s="3">
        <v>0</v>
      </c>
      <c r="S80" s="116"/>
      <c r="T80" s="3"/>
      <c r="U80" s="3"/>
      <c r="V80" s="3"/>
      <c r="W80" s="116"/>
      <c r="X80" s="3">
        <v>8.4505187091833776</v>
      </c>
      <c r="Y80" s="3">
        <v>-5.4516947732511394</v>
      </c>
      <c r="Z80" s="3">
        <v>13.902213482434517</v>
      </c>
      <c r="AA80" s="116"/>
      <c r="AB80" s="3">
        <v>26209.16036305693</v>
      </c>
      <c r="AC80" s="3">
        <v>25982.562467547512</v>
      </c>
      <c r="AD80" s="116"/>
      <c r="AE80" s="3"/>
      <c r="AF80" s="3"/>
      <c r="AG80" s="3"/>
    </row>
    <row r="81" spans="1:33">
      <c r="B81" t="s">
        <v>265</v>
      </c>
      <c r="C81" s="115"/>
      <c r="D81" s="3">
        <v>0</v>
      </c>
      <c r="E81" s="3">
        <v>0</v>
      </c>
      <c r="F81" s="34">
        <v>0</v>
      </c>
      <c r="G81" s="44"/>
      <c r="H81" s="34"/>
      <c r="I81" s="34"/>
      <c r="J81" s="34"/>
      <c r="K81" s="34"/>
      <c r="L81" s="34"/>
      <c r="M81" s="34"/>
      <c r="N81" s="34">
        <v>0</v>
      </c>
      <c r="O81" s="116"/>
      <c r="P81" s="3">
        <v>0</v>
      </c>
      <c r="Q81" s="3">
        <v>0</v>
      </c>
      <c r="R81" s="3">
        <v>0</v>
      </c>
      <c r="S81" s="116"/>
      <c r="T81" s="3"/>
      <c r="U81" s="3"/>
      <c r="V81" s="3"/>
      <c r="W81" s="116"/>
      <c r="X81" s="3">
        <v>0</v>
      </c>
      <c r="Y81" s="3">
        <v>0</v>
      </c>
      <c r="Z81" s="3">
        <v>0</v>
      </c>
      <c r="AA81" s="116"/>
      <c r="AB81" s="3"/>
      <c r="AC81" s="3"/>
      <c r="AD81" s="116"/>
      <c r="AE81" s="3"/>
      <c r="AF81" s="3"/>
      <c r="AG81" s="3"/>
    </row>
    <row r="82" spans="1:33">
      <c r="B82" t="s">
        <v>266</v>
      </c>
      <c r="C82" s="115"/>
      <c r="D82" s="3">
        <v>0</v>
      </c>
      <c r="E82" s="3"/>
      <c r="F82" s="34">
        <v>0</v>
      </c>
      <c r="G82" s="44"/>
      <c r="H82" s="34"/>
      <c r="I82" s="34"/>
      <c r="J82" s="34"/>
      <c r="K82" s="34"/>
      <c r="L82" s="34"/>
      <c r="M82" s="34"/>
      <c r="N82" s="34">
        <v>0</v>
      </c>
      <c r="O82" s="116"/>
      <c r="P82" s="3">
        <v>0</v>
      </c>
      <c r="Q82" s="3"/>
      <c r="R82" s="3">
        <v>0</v>
      </c>
      <c r="S82" s="116"/>
      <c r="T82" s="3"/>
      <c r="U82" s="3"/>
      <c r="V82" s="3"/>
      <c r="W82" s="116"/>
      <c r="X82" s="3">
        <v>0</v>
      </c>
      <c r="Y82" s="3"/>
      <c r="Z82" s="3">
        <v>0</v>
      </c>
      <c r="AA82" s="116"/>
      <c r="AB82" s="3"/>
      <c r="AC82" s="3"/>
      <c r="AD82" s="116"/>
      <c r="AE82" s="3"/>
      <c r="AF82" s="3"/>
      <c r="AG82" s="3"/>
    </row>
    <row r="83" spans="1:33">
      <c r="B83" t="s">
        <v>16</v>
      </c>
      <c r="C83" s="115"/>
      <c r="D83" s="3">
        <v>-18565414.435000062</v>
      </c>
      <c r="E83" s="3">
        <v>144273484</v>
      </c>
      <c r="F83" s="34">
        <v>-162838898.43500006</v>
      </c>
      <c r="G83" s="44"/>
      <c r="H83" s="34"/>
      <c r="I83" s="34"/>
      <c r="J83" s="34"/>
      <c r="K83" s="34"/>
      <c r="L83" s="34"/>
      <c r="M83" s="34"/>
      <c r="N83" s="34">
        <v>-162838898.43500006</v>
      </c>
      <c r="O83" s="116"/>
      <c r="P83" s="3">
        <v>0</v>
      </c>
      <c r="Q83" s="3">
        <v>0</v>
      </c>
      <c r="R83" s="3">
        <v>0</v>
      </c>
      <c r="S83" s="116"/>
      <c r="T83" s="3"/>
      <c r="U83" s="3"/>
      <c r="V83" s="3"/>
      <c r="W83" s="116"/>
      <c r="X83" s="3">
        <v>-708.35594035926863</v>
      </c>
      <c r="Y83" s="3">
        <v>5552.7042099946484</v>
      </c>
      <c r="Z83" s="3">
        <v>-6261.0601503539174</v>
      </c>
      <c r="AA83" s="116"/>
      <c r="AB83" s="3">
        <v>26209.16036305693</v>
      </c>
      <c r="AC83" s="3">
        <v>25982.562467547512</v>
      </c>
      <c r="AD83" s="116"/>
      <c r="AE83" s="3"/>
      <c r="AF83" s="3"/>
      <c r="AG83" s="3"/>
    </row>
    <row r="84" spans="1:33">
      <c r="B84" t="s">
        <v>262</v>
      </c>
      <c r="C84" s="115"/>
      <c r="D84" s="3">
        <v>-889911000</v>
      </c>
      <c r="E84" s="3"/>
      <c r="F84" s="34">
        <v>-889911000</v>
      </c>
      <c r="G84" s="44"/>
      <c r="H84" s="34"/>
      <c r="I84" s="34"/>
      <c r="J84" s="34"/>
      <c r="K84" s="34"/>
      <c r="L84" s="34"/>
      <c r="M84" s="34"/>
      <c r="N84" s="34">
        <v>-889911000</v>
      </c>
      <c r="O84" s="116"/>
      <c r="P84" s="3">
        <v>0</v>
      </c>
      <c r="Q84" s="3"/>
      <c r="R84" s="3">
        <v>0</v>
      </c>
      <c r="S84" s="116"/>
      <c r="T84" s="3"/>
      <c r="U84" s="3"/>
      <c r="V84" s="3"/>
      <c r="W84" s="116"/>
      <c r="X84" s="3">
        <v>-33954.197222371615</v>
      </c>
      <c r="Y84" s="3"/>
      <c r="Z84" s="3">
        <v>-33954.197222371615</v>
      </c>
      <c r="AA84" s="116"/>
      <c r="AB84" s="3">
        <v>26209.160363056933</v>
      </c>
      <c r="AC84" s="3"/>
      <c r="AD84" s="116"/>
      <c r="AE84" s="3"/>
      <c r="AF84" s="3"/>
      <c r="AG84" s="3"/>
    </row>
    <row r="85" spans="1:33">
      <c r="B85" t="s">
        <v>260</v>
      </c>
      <c r="C85" s="115"/>
      <c r="D85" s="3">
        <v>190015000</v>
      </c>
      <c r="E85" s="3">
        <v>579946890</v>
      </c>
      <c r="F85" s="34">
        <v>-389931890</v>
      </c>
      <c r="G85" s="44"/>
      <c r="H85" s="34"/>
      <c r="I85" s="34"/>
      <c r="J85" s="34"/>
      <c r="K85" s="34"/>
      <c r="L85" s="34"/>
      <c r="M85" s="34"/>
      <c r="N85" s="34">
        <v>-389931890</v>
      </c>
      <c r="O85" s="116"/>
      <c r="P85" s="3">
        <v>0</v>
      </c>
      <c r="Q85" s="3">
        <v>0</v>
      </c>
      <c r="R85" s="3">
        <v>0</v>
      </c>
      <c r="S85" s="116"/>
      <c r="T85" s="3"/>
      <c r="U85" s="3"/>
      <c r="V85" s="3"/>
      <c r="W85" s="116"/>
      <c r="X85" s="3">
        <v>7249.946101586499</v>
      </c>
      <c r="Y85" s="3">
        <v>22320.619481791284</v>
      </c>
      <c r="Z85" s="3">
        <v>-15070.673380204786</v>
      </c>
      <c r="AA85" s="116"/>
      <c r="AB85" s="3">
        <v>26209.160363056933</v>
      </c>
      <c r="AC85" s="3">
        <v>25982.562467547512</v>
      </c>
      <c r="AD85" s="116"/>
      <c r="AE85" s="3"/>
      <c r="AF85" s="3"/>
      <c r="AG85" s="3"/>
    </row>
    <row r="86" spans="1:33">
      <c r="B86" t="s">
        <v>261</v>
      </c>
      <c r="C86" s="115"/>
      <c r="D86" s="3">
        <v>890500000</v>
      </c>
      <c r="E86" s="3"/>
      <c r="F86" s="34">
        <v>890500000</v>
      </c>
      <c r="G86" s="44"/>
      <c r="H86" s="34"/>
      <c r="I86" s="34"/>
      <c r="J86" s="34"/>
      <c r="K86" s="34"/>
      <c r="L86" s="34"/>
      <c r="M86" s="34"/>
      <c r="N86" s="34">
        <v>890500000</v>
      </c>
      <c r="O86" s="116"/>
      <c r="P86" s="3">
        <v>0</v>
      </c>
      <c r="Q86" s="3"/>
      <c r="R86" s="3">
        <v>0</v>
      </c>
      <c r="S86" s="116"/>
      <c r="T86" s="3"/>
      <c r="U86" s="3"/>
      <c r="V86" s="3"/>
      <c r="W86" s="116"/>
      <c r="X86" s="3">
        <v>33976.670281097686</v>
      </c>
      <c r="Y86" s="3"/>
      <c r="Z86" s="3">
        <v>33976.670281097686</v>
      </c>
      <c r="AA86" s="116"/>
      <c r="AB86" s="3">
        <v>26209.160363056933</v>
      </c>
      <c r="AC86" s="3"/>
      <c r="AD86" s="116"/>
      <c r="AE86" s="3"/>
      <c r="AF86" s="3"/>
      <c r="AG86" s="3"/>
    </row>
    <row r="87" spans="1:33">
      <c r="B87" t="s">
        <v>270</v>
      </c>
      <c r="C87" s="115"/>
      <c r="D87" s="3">
        <v>0</v>
      </c>
      <c r="E87" s="3"/>
      <c r="F87" s="34">
        <v>0</v>
      </c>
      <c r="G87" s="44"/>
      <c r="H87" s="34"/>
      <c r="I87" s="34"/>
      <c r="J87" s="34"/>
      <c r="K87" s="34"/>
      <c r="L87" s="34"/>
      <c r="M87" s="34"/>
      <c r="N87" s="34">
        <v>0</v>
      </c>
      <c r="O87" s="116"/>
      <c r="P87" s="3">
        <v>0</v>
      </c>
      <c r="Q87" s="3"/>
      <c r="R87" s="3">
        <v>0</v>
      </c>
      <c r="S87" s="116"/>
      <c r="T87" s="3"/>
      <c r="U87" s="3"/>
      <c r="V87" s="3"/>
      <c r="W87" s="116"/>
      <c r="X87" s="3">
        <v>0</v>
      </c>
      <c r="Y87" s="3"/>
      <c r="Z87" s="3">
        <v>0</v>
      </c>
      <c r="AA87" s="116"/>
      <c r="AB87" s="3"/>
      <c r="AC87" s="3"/>
      <c r="AD87" s="116"/>
      <c r="AE87" s="3"/>
      <c r="AF87" s="3"/>
      <c r="AG87" s="3"/>
    </row>
    <row r="88" spans="1:33">
      <c r="B88" t="s">
        <v>263</v>
      </c>
      <c r="C88" s="115"/>
      <c r="D88" s="3">
        <v>0</v>
      </c>
      <c r="E88" s="3">
        <v>0</v>
      </c>
      <c r="F88" s="34">
        <v>0</v>
      </c>
      <c r="G88" s="44"/>
      <c r="H88" s="34"/>
      <c r="I88" s="34"/>
      <c r="J88" s="34"/>
      <c r="K88" s="34"/>
      <c r="L88" s="34"/>
      <c r="M88" s="34"/>
      <c r="N88" s="34">
        <v>0</v>
      </c>
      <c r="O88" s="116"/>
      <c r="P88" s="3">
        <v>0</v>
      </c>
      <c r="Q88" s="3">
        <v>0</v>
      </c>
      <c r="R88" s="3">
        <v>0</v>
      </c>
      <c r="S88" s="116"/>
      <c r="T88" s="3"/>
      <c r="U88" s="3"/>
      <c r="V88" s="3"/>
      <c r="W88" s="116"/>
      <c r="X88" s="3">
        <v>0</v>
      </c>
      <c r="Y88" s="3">
        <v>0</v>
      </c>
      <c r="Z88" s="3">
        <v>0</v>
      </c>
      <c r="AA88" s="116"/>
      <c r="AB88" s="3"/>
      <c r="AC88" s="3"/>
      <c r="AD88" s="116"/>
      <c r="AE88" s="3"/>
      <c r="AF88" s="3"/>
      <c r="AG88" s="3"/>
    </row>
    <row r="89" spans="1:33">
      <c r="B89" t="s">
        <v>264</v>
      </c>
      <c r="C89" s="115"/>
      <c r="D89" s="3">
        <v>0</v>
      </c>
      <c r="E89" s="3">
        <v>0</v>
      </c>
      <c r="F89" s="34">
        <v>0</v>
      </c>
      <c r="G89" s="44"/>
      <c r="H89" s="34"/>
      <c r="I89" s="34"/>
      <c r="J89" s="34"/>
      <c r="K89" s="34"/>
      <c r="L89" s="34"/>
      <c r="M89" s="34"/>
      <c r="N89" s="34">
        <v>0</v>
      </c>
      <c r="O89" s="116"/>
      <c r="P89" s="3">
        <v>0</v>
      </c>
      <c r="Q89" s="3">
        <v>0</v>
      </c>
      <c r="R89" s="3">
        <v>0</v>
      </c>
      <c r="S89" s="116"/>
      <c r="T89" s="3"/>
      <c r="U89" s="3"/>
      <c r="V89" s="3"/>
      <c r="W89" s="116"/>
      <c r="X89" s="3">
        <v>0</v>
      </c>
      <c r="Y89" s="3">
        <v>0</v>
      </c>
      <c r="Z89" s="3">
        <v>0</v>
      </c>
      <c r="AA89" s="116"/>
      <c r="AB89" s="3"/>
      <c r="AC89" s="3"/>
      <c r="AD89" s="116"/>
      <c r="AE89" s="3"/>
      <c r="AF89" s="3"/>
      <c r="AG89" s="3"/>
    </row>
    <row r="90" spans="1:33">
      <c r="B90" t="s">
        <v>17</v>
      </c>
      <c r="C90" s="115"/>
      <c r="D90" s="3">
        <v>0</v>
      </c>
      <c r="E90" s="3">
        <v>0</v>
      </c>
      <c r="F90" s="34">
        <v>0</v>
      </c>
      <c r="G90" s="44"/>
      <c r="H90" s="34"/>
      <c r="I90" s="34"/>
      <c r="J90" s="34"/>
      <c r="K90" s="34"/>
      <c r="L90" s="34"/>
      <c r="M90" s="34"/>
      <c r="N90" s="34">
        <v>0</v>
      </c>
      <c r="O90" s="116"/>
      <c r="P90" s="3">
        <v>0</v>
      </c>
      <c r="Q90" s="3">
        <v>0</v>
      </c>
      <c r="R90" s="3">
        <v>0</v>
      </c>
      <c r="S90" s="116"/>
      <c r="T90" s="3"/>
      <c r="U90" s="3"/>
      <c r="V90" s="3"/>
      <c r="W90" s="116"/>
      <c r="X90" s="3">
        <v>0</v>
      </c>
      <c r="Y90" s="3">
        <v>0</v>
      </c>
      <c r="Z90" s="3">
        <v>0</v>
      </c>
      <c r="AA90" s="116"/>
      <c r="AB90" s="3"/>
      <c r="AC90" s="3"/>
      <c r="AD90" s="116"/>
      <c r="AE90" s="3"/>
      <c r="AF90" s="3"/>
      <c r="AG90" s="3"/>
    </row>
    <row r="91" spans="1:33">
      <c r="A91" t="s">
        <v>5</v>
      </c>
      <c r="C91" s="115"/>
      <c r="D91" s="3">
        <v>168176603943.00006</v>
      </c>
      <c r="E91" s="3">
        <v>94039780081.999939</v>
      </c>
      <c r="F91" s="34">
        <v>74136823861.000122</v>
      </c>
      <c r="G91" s="44"/>
      <c r="H91" s="34">
        <v>69537685865.662582</v>
      </c>
      <c r="I91" s="34">
        <v>-943221606.4237659</v>
      </c>
      <c r="J91" s="34">
        <v>-2571579820.6404066</v>
      </c>
      <c r="K91" s="34">
        <v>1342678839.1750202</v>
      </c>
      <c r="L91" s="34">
        <v>4375871655.9083529</v>
      </c>
      <c r="M91" s="34">
        <v>-610118149.06609845</v>
      </c>
      <c r="N91" s="34">
        <v>3005507076.3844376</v>
      </c>
      <c r="O91" s="116"/>
      <c r="P91" s="3">
        <v>6445446</v>
      </c>
      <c r="Q91" s="3">
        <v>3267600</v>
      </c>
      <c r="R91" s="3">
        <v>3177846</v>
      </c>
      <c r="S91" s="116"/>
      <c r="T91" s="3">
        <v>995.54172041042125</v>
      </c>
      <c r="U91" s="3">
        <v>1107.6402204240655</v>
      </c>
      <c r="V91" s="3">
        <v>-112.0985000136443</v>
      </c>
      <c r="W91" s="116"/>
      <c r="X91" s="3">
        <v>6416710.399652468</v>
      </c>
      <c r="Y91" s="3">
        <v>3619325.1842576764</v>
      </c>
      <c r="Z91" s="3">
        <v>2797385.2153947917</v>
      </c>
      <c r="AA91" s="116"/>
      <c r="AB91" s="3">
        <v>26209.162244895542</v>
      </c>
      <c r="AC91" s="3">
        <v>25982.683316499923</v>
      </c>
      <c r="AD91" s="116"/>
      <c r="AE91" s="3">
        <v>1025.9042664910933</v>
      </c>
      <c r="AF91" s="3">
        <v>1137.4098809559437</v>
      </c>
      <c r="AG91" s="3">
        <v>-111.5056144648504</v>
      </c>
    </row>
  </sheetData>
  <mergeCells count="9">
    <mergeCell ref="X20:Z20"/>
    <mergeCell ref="AB20:AC20"/>
    <mergeCell ref="AE20:AG20"/>
    <mergeCell ref="A20:A21"/>
    <mergeCell ref="B20:B21"/>
    <mergeCell ref="D20:F20"/>
    <mergeCell ref="H20:N20"/>
    <mergeCell ref="P20:R20"/>
    <mergeCell ref="T20:V20"/>
  </mergeCells>
  <conditionalFormatting pivot="1" sqref="F27:F91 H27:N91">
    <cfRule type="dataBar" priority="1">
      <dataBar>
        <cfvo type="min"/>
        <cfvo type="max"/>
        <color rgb="FF63C384"/>
      </dataBar>
      <extLst>
        <ext xmlns:x14="http://schemas.microsoft.com/office/spreadsheetml/2009/9/main" uri="{B025F937-C7B1-47D3-B67F-A62EFF666E3E}">
          <x14:id>{DD9FB342-555F-4C54-8140-1760598FA6FC}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D9FB342-555F-4C54-8140-1760598FA6FC}">
            <x14:dataBar minLength="0" maxLength="100" border="1" negativeBarBorderColorSameAsPositive="0">
              <x14:cfvo type="autoMin"/>
              <x14:cfvo type="autoMax"/>
              <x14:borderColor rgb="FF63C384"/>
              <x14:negativeFillColor rgb="FFFF0000"/>
              <x14:negativeBorderColor rgb="FFFF0000"/>
              <x14:axisColor rgb="FF000000"/>
            </x14:dataBar>
          </x14:cfRule>
          <xm:sqref>F27:F91 H27:N91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6052A-6DA7-4BD6-A43C-17EA58C79970}">
  <sheetPr codeName="Sheet18"/>
  <dimension ref="A1:BP88"/>
  <sheetViews>
    <sheetView showGridLines="0" zoomScale="85" zoomScaleNormal="85" workbookViewId="0">
      <pane xSplit="2" ySplit="23" topLeftCell="AI24" activePane="bottomRight" state="frozen"/>
      <selection pane="topRight" activeCell="C1" sqref="C1"/>
      <selection pane="bottomLeft" activeCell="A6" sqref="A6"/>
      <selection pane="bottomRight" activeCell="AU78" sqref="AU78"/>
    </sheetView>
  </sheetViews>
  <sheetFormatPr defaultRowHeight="15" outlineLevelCol="1"/>
  <cols>
    <col min="1" max="1" width="12.28515625" bestFit="1" customWidth="1"/>
    <col min="2" max="2" width="39.5703125" customWidth="1"/>
    <col min="3" max="3" width="1.42578125" bestFit="1" customWidth="1"/>
    <col min="4" max="6" width="17.140625" customWidth="1"/>
    <col min="7" max="7" width="2.42578125" bestFit="1" customWidth="1"/>
    <col min="8" max="8" width="19" customWidth="1" outlineLevel="1"/>
    <col min="9" max="9" width="17.140625" customWidth="1" outlineLevel="1"/>
    <col min="10" max="10" width="18" customWidth="1" outlineLevel="1"/>
    <col min="11" max="11" width="19.5703125" customWidth="1" outlineLevel="1"/>
    <col min="12" max="12" width="16.85546875" customWidth="1" outlineLevel="1"/>
    <col min="13" max="13" width="13.5703125" customWidth="1" outlineLevel="1"/>
    <col min="14" max="14" width="16.140625" customWidth="1" outlineLevel="1"/>
    <col min="15" max="15" width="13.5703125" customWidth="1" outlineLevel="1"/>
    <col min="16" max="16" width="16.5703125" customWidth="1" outlineLevel="1"/>
    <col min="17" max="17" width="14.7109375" customWidth="1" outlineLevel="1"/>
    <col min="18" max="18" width="15.85546875" customWidth="1" outlineLevel="1"/>
    <col min="19" max="19" width="16.28515625" customWidth="1" outlineLevel="1"/>
    <col min="20" max="20" width="13.5703125" customWidth="1" outlineLevel="1"/>
    <col min="21" max="21" width="14.42578125" customWidth="1" outlineLevel="1"/>
    <col min="22" max="22" width="13.5703125" customWidth="1" outlineLevel="1"/>
    <col min="23" max="23" width="16.85546875" bestFit="1" customWidth="1" outlineLevel="1"/>
    <col min="24" max="24" width="2.42578125" bestFit="1" customWidth="1"/>
    <col min="26" max="26" width="9.85546875" customWidth="1"/>
    <col min="27" max="27" width="2.140625" bestFit="1" customWidth="1"/>
    <col min="28" max="28" width="11.85546875" customWidth="1"/>
    <col min="29" max="29" width="14.7109375" customWidth="1"/>
    <col min="30" max="30" width="11.85546875" customWidth="1"/>
    <col min="31" max="31" width="2.140625" bestFit="1" customWidth="1"/>
    <col min="32" max="32" width="9.85546875" customWidth="1"/>
    <col min="34" max="34" width="2.140625" bestFit="1" customWidth="1"/>
    <col min="35" max="35" width="11.140625" customWidth="1"/>
    <col min="36" max="36" width="10.7109375" customWidth="1"/>
    <col min="37" max="37" width="2.140625" bestFit="1" customWidth="1"/>
    <col min="38" max="38" width="12.85546875" customWidth="1"/>
    <col min="40" max="40" width="2.42578125" bestFit="1" customWidth="1"/>
    <col min="41" max="41" width="15.140625" customWidth="1"/>
    <col min="43" max="43" width="2.42578125" bestFit="1" customWidth="1"/>
    <col min="44" max="44" width="14.5703125" customWidth="1"/>
    <col min="46" max="46" width="2.42578125" bestFit="1" customWidth="1"/>
    <col min="47" max="47" width="9.28515625" customWidth="1"/>
    <col min="49" max="49" width="1.140625" customWidth="1"/>
    <col min="50" max="50" width="15" customWidth="1"/>
    <col min="52" max="52" width="2.42578125" bestFit="1" customWidth="1"/>
    <col min="53" max="53" width="12.42578125" customWidth="1"/>
    <col min="55" max="55" width="1.7109375" customWidth="1"/>
    <col min="56" max="56" width="10.7109375" customWidth="1"/>
    <col min="57" max="57" width="9.28515625" customWidth="1"/>
    <col min="58" max="58" width="1.5703125" customWidth="1"/>
    <col min="60" max="60" width="12" bestFit="1" customWidth="1"/>
    <col min="61" max="61" width="8.7109375" customWidth="1"/>
    <col min="63" max="63" width="3.42578125" bestFit="1" customWidth="1"/>
    <col min="64" max="64" width="11.5703125" customWidth="1"/>
    <col min="65" max="65" width="19.7109375" bestFit="1" customWidth="1"/>
    <col min="66" max="66" width="3.42578125" bestFit="1" customWidth="1"/>
    <col min="67" max="67" width="17.140625" customWidth="1"/>
    <col min="68" max="68" width="16" customWidth="1"/>
  </cols>
  <sheetData>
    <row r="1" spans="1:60">
      <c r="A1" s="1" t="s">
        <v>20</v>
      </c>
      <c r="B1" t="s" vm="7">
        <v>21</v>
      </c>
    </row>
    <row r="2" spans="1:60">
      <c r="A2" s="1" t="s">
        <v>20</v>
      </c>
      <c r="B2" t="s" vm="9">
        <v>365</v>
      </c>
      <c r="AB2" s="21">
        <f>AB3*$Z24</f>
        <v>2782947092.0900564</v>
      </c>
      <c r="AF2" s="21">
        <f>-AF3*$AB24</f>
        <v>-3672231756.8507595</v>
      </c>
      <c r="AI2" s="21">
        <f>-AI3*$AB24</f>
        <v>-11060665.611701936</v>
      </c>
      <c r="AL2" s="21">
        <f>-AL3*$AB24</f>
        <v>-1784016725.4710453</v>
      </c>
      <c r="AO2" s="21">
        <f>-AO3*$AB24</f>
        <v>-48912044.190338284</v>
      </c>
      <c r="AR2" s="21">
        <f>-AR3*$AB24</f>
        <v>1913290782.2130587</v>
      </c>
      <c r="AU2" s="21">
        <f>-AU3*$AB24</f>
        <v>5296756013.6409063</v>
      </c>
      <c r="AX2" s="21">
        <f>-AX3*$AB24</f>
        <v>1602200838.9988341</v>
      </c>
      <c r="BA2" s="21">
        <f>-BA3*$AB24</f>
        <v>1030236979.0708032</v>
      </c>
      <c r="BH2" s="33"/>
    </row>
    <row r="3" spans="1:60">
      <c r="A3" s="1"/>
      <c r="B3" s="98" t="s">
        <v>445</v>
      </c>
      <c r="AB3" s="3">
        <f>AB24-AC24</f>
        <v>1795400</v>
      </c>
      <c r="AF3" s="3">
        <f>AF24-AG24</f>
        <v>805.17272339299234</v>
      </c>
      <c r="AI3" s="3">
        <f>AI24-AJ24</f>
        <v>2.4251590974613961</v>
      </c>
      <c r="AL3" s="3">
        <f>AL24-AM24</f>
        <v>391.16311293436354</v>
      </c>
      <c r="AO3" s="3">
        <f>AO24-AP24</f>
        <v>10.724443998934021</v>
      </c>
      <c r="AR3" s="3">
        <f>AR24-AS24</f>
        <v>-419.5077140442595</v>
      </c>
      <c r="AU3" s="3">
        <f>AU24-AV24</f>
        <v>-1161.3655528944278</v>
      </c>
      <c r="AX3" s="3">
        <f>AX24-AY24</f>
        <v>-351.29820185029689</v>
      </c>
      <c r="BA3" s="3">
        <f>BA24-BB24</f>
        <v>-225.88953233441572</v>
      </c>
      <c r="BH3" s="17"/>
    </row>
    <row r="4" spans="1:60" hidden="1">
      <c r="A4" s="1"/>
    </row>
    <row r="5" spans="1:60" hidden="1">
      <c r="A5" s="1"/>
    </row>
    <row r="6" spans="1:60" hidden="1">
      <c r="A6" s="1"/>
    </row>
    <row r="7" spans="1:60" hidden="1">
      <c r="A7" s="1"/>
    </row>
    <row r="8" spans="1:60" hidden="1">
      <c r="A8" s="1"/>
    </row>
    <row r="9" spans="1:60" hidden="1">
      <c r="A9" s="1"/>
    </row>
    <row r="10" spans="1:60" hidden="1">
      <c r="A10" s="1"/>
    </row>
    <row r="11" spans="1:60" hidden="1">
      <c r="A11" s="1"/>
    </row>
    <row r="12" spans="1:60" hidden="1">
      <c r="A12" s="1"/>
    </row>
    <row r="13" spans="1:60" hidden="1">
      <c r="A13" s="1"/>
    </row>
    <row r="14" spans="1:60" hidden="1">
      <c r="A14" s="1"/>
    </row>
    <row r="15" spans="1:60" hidden="1">
      <c r="A15" s="1"/>
    </row>
    <row r="16" spans="1:60" hidden="1">
      <c r="A16" s="1"/>
    </row>
    <row r="17" spans="1:68" hidden="1">
      <c r="A17" s="1"/>
    </row>
    <row r="18" spans="1:68" hidden="1">
      <c r="A18" s="1"/>
    </row>
    <row r="19" spans="1:68" hidden="1"/>
    <row r="20" spans="1:68">
      <c r="A20" s="111" t="s">
        <v>446</v>
      </c>
      <c r="B20" s="111" t="s">
        <v>447</v>
      </c>
      <c r="D20" s="112" t="s">
        <v>482</v>
      </c>
      <c r="E20" s="112"/>
      <c r="F20" s="112"/>
      <c r="H20" s="113" t="s">
        <v>483</v>
      </c>
      <c r="I20" s="113"/>
      <c r="J20" s="113"/>
      <c r="K20" s="113"/>
      <c r="L20" s="113"/>
      <c r="M20" s="113"/>
      <c r="N20" s="113"/>
      <c r="O20" s="113"/>
      <c r="P20" s="113"/>
      <c r="Q20" s="113"/>
      <c r="R20" s="113"/>
      <c r="S20" s="113"/>
      <c r="T20" s="113"/>
      <c r="U20" s="113"/>
      <c r="V20" s="113"/>
      <c r="W20" s="113"/>
      <c r="Y20" s="110" t="s">
        <v>484</v>
      </c>
      <c r="Z20" s="110"/>
      <c r="AB20" s="110" t="s">
        <v>449</v>
      </c>
      <c r="AC20" s="110"/>
      <c r="AD20" s="110"/>
      <c r="AF20" s="110" t="s">
        <v>123</v>
      </c>
      <c r="AG20" s="110"/>
      <c r="AI20" s="110" t="s">
        <v>124</v>
      </c>
      <c r="AJ20" s="110"/>
      <c r="AL20" s="110" t="s">
        <v>125</v>
      </c>
      <c r="AM20" s="110"/>
      <c r="AO20" s="110" t="s">
        <v>126</v>
      </c>
      <c r="AP20" s="110"/>
      <c r="AR20" s="110" t="s">
        <v>127</v>
      </c>
      <c r="AS20" s="110"/>
      <c r="AU20" s="110" t="s">
        <v>128</v>
      </c>
      <c r="AV20" s="110"/>
      <c r="AX20" s="110" t="s">
        <v>306</v>
      </c>
      <c r="AY20" s="110"/>
      <c r="BA20" s="110" t="s">
        <v>129</v>
      </c>
      <c r="BB20" s="110"/>
      <c r="BD20" s="110" t="s">
        <v>130</v>
      </c>
      <c r="BE20" s="110"/>
      <c r="BG20" s="110" t="s">
        <v>485</v>
      </c>
      <c r="BH20" s="110"/>
      <c r="BI20" s="110"/>
      <c r="BJ20" s="110"/>
      <c r="BL20" s="110" t="s">
        <v>486</v>
      </c>
      <c r="BM20" s="110"/>
      <c r="BO20" s="110" t="s">
        <v>487</v>
      </c>
      <c r="BP20" s="110"/>
    </row>
    <row r="21" spans="1:68" s="28" customFormat="1">
      <c r="A21" s="111"/>
      <c r="B21" s="111"/>
      <c r="C21"/>
      <c r="D21" s="25" t="s">
        <v>453</v>
      </c>
      <c r="E21" s="25" t="s">
        <v>454</v>
      </c>
      <c r="F21" s="26" t="s">
        <v>83</v>
      </c>
      <c r="G21" s="21"/>
      <c r="H21" s="27" t="s">
        <v>455</v>
      </c>
      <c r="I21" s="27" t="s">
        <v>456</v>
      </c>
      <c r="J21" s="27" t="s">
        <v>457</v>
      </c>
      <c r="K21" s="27" t="s">
        <v>458</v>
      </c>
      <c r="L21" s="27" t="s">
        <v>488</v>
      </c>
      <c r="M21" s="27" t="s">
        <v>489</v>
      </c>
      <c r="N21" s="27" t="s">
        <v>490</v>
      </c>
      <c r="O21" s="27" t="s">
        <v>491</v>
      </c>
      <c r="P21" s="27" t="s">
        <v>492</v>
      </c>
      <c r="Q21" s="27" t="s">
        <v>493</v>
      </c>
      <c r="R21" s="27" t="s">
        <v>494</v>
      </c>
      <c r="S21" s="27" t="s">
        <v>495</v>
      </c>
      <c r="T21" s="27" t="s">
        <v>496</v>
      </c>
      <c r="U21" s="27" t="s">
        <v>459</v>
      </c>
      <c r="V21" s="27" t="s">
        <v>460</v>
      </c>
      <c r="W21" s="27" t="s">
        <v>461</v>
      </c>
      <c r="X21" s="31"/>
      <c r="Y21" s="22" t="s">
        <v>453</v>
      </c>
      <c r="Z21" s="22" t="s">
        <v>454</v>
      </c>
      <c r="AB21" s="22" t="s">
        <v>453</v>
      </c>
      <c r="AC21" s="22" t="s">
        <v>454</v>
      </c>
      <c r="AD21" s="23" t="s">
        <v>83</v>
      </c>
      <c r="AE21" s="30"/>
      <c r="AF21" s="22" t="s">
        <v>453</v>
      </c>
      <c r="AG21" s="22" t="s">
        <v>454</v>
      </c>
      <c r="AH21" s="30"/>
      <c r="AI21" s="22" t="s">
        <v>453</v>
      </c>
      <c r="AJ21" s="22" t="s">
        <v>454</v>
      </c>
      <c r="AK21" s="30"/>
      <c r="AL21" s="22" t="s">
        <v>453</v>
      </c>
      <c r="AM21" s="22" t="s">
        <v>454</v>
      </c>
      <c r="AN21" s="30"/>
      <c r="AO21" s="22" t="s">
        <v>453</v>
      </c>
      <c r="AP21" s="22" t="s">
        <v>454</v>
      </c>
      <c r="AQ21" s="30"/>
      <c r="AR21" s="22" t="s">
        <v>453</v>
      </c>
      <c r="AS21" s="22" t="s">
        <v>454</v>
      </c>
      <c r="AT21" s="30"/>
      <c r="AU21" s="22" t="s">
        <v>453</v>
      </c>
      <c r="AV21" s="22" t="s">
        <v>454</v>
      </c>
      <c r="AW21" s="30"/>
      <c r="AX21" s="22" t="s">
        <v>453</v>
      </c>
      <c r="AY21" s="22" t="s">
        <v>454</v>
      </c>
      <c r="AZ21" s="30"/>
      <c r="BA21" s="22" t="s">
        <v>453</v>
      </c>
      <c r="BB21" s="22" t="s">
        <v>454</v>
      </c>
      <c r="BC21" s="30"/>
      <c r="BD21" s="22" t="s">
        <v>453</v>
      </c>
      <c r="BE21" s="22" t="s">
        <v>454</v>
      </c>
      <c r="BF21" s="31"/>
      <c r="BG21" s="22" t="s">
        <v>453</v>
      </c>
      <c r="BH21" s="22" t="s">
        <v>454</v>
      </c>
      <c r="BI21" s="22" t="s">
        <v>83</v>
      </c>
      <c r="BJ21" s="22" t="s">
        <v>88</v>
      </c>
      <c r="BL21" s="22" t="s">
        <v>453</v>
      </c>
      <c r="BM21" s="22" t="s">
        <v>454</v>
      </c>
      <c r="BN21" s="29"/>
      <c r="BO21" s="22" t="s">
        <v>453</v>
      </c>
      <c r="BP21" s="22" t="s">
        <v>454</v>
      </c>
    </row>
    <row r="22" spans="1:68" ht="1.5" customHeight="1"/>
    <row r="23" spans="1:68" hidden="1">
      <c r="A23" s="1" t="s">
        <v>462</v>
      </c>
      <c r="B23" s="1" t="s">
        <v>193</v>
      </c>
      <c r="C23" s="24" t="s">
        <v>89</v>
      </c>
      <c r="D23" t="s">
        <v>142</v>
      </c>
      <c r="E23" t="s">
        <v>143</v>
      </c>
      <c r="F23" t="s">
        <v>144</v>
      </c>
      <c r="G23" s="24" t="s">
        <v>93</v>
      </c>
      <c r="H23" t="s">
        <v>497</v>
      </c>
      <c r="I23" t="s">
        <v>498</v>
      </c>
      <c r="J23" t="s">
        <v>499</v>
      </c>
      <c r="K23" t="s">
        <v>500</v>
      </c>
      <c r="L23" t="s">
        <v>501</v>
      </c>
      <c r="M23" t="s">
        <v>502</v>
      </c>
      <c r="N23" t="s">
        <v>503</v>
      </c>
      <c r="O23" t="s">
        <v>504</v>
      </c>
      <c r="P23" t="s">
        <v>505</v>
      </c>
      <c r="Q23" t="s">
        <v>506</v>
      </c>
      <c r="R23" t="s">
        <v>507</v>
      </c>
      <c r="S23" t="s">
        <v>508</v>
      </c>
      <c r="T23" t="s">
        <v>509</v>
      </c>
      <c r="U23" t="s">
        <v>510</v>
      </c>
      <c r="V23" t="s">
        <v>511</v>
      </c>
      <c r="W23" t="s">
        <v>512</v>
      </c>
      <c r="X23" s="24" t="s">
        <v>99</v>
      </c>
      <c r="Y23" t="s">
        <v>159</v>
      </c>
      <c r="Z23" t="s">
        <v>160</v>
      </c>
      <c r="AA23" s="24" t="s">
        <v>472</v>
      </c>
      <c r="AB23" t="s">
        <v>100</v>
      </c>
      <c r="AC23" t="s">
        <v>101</v>
      </c>
      <c r="AD23" t="s">
        <v>102</v>
      </c>
      <c r="AE23" s="24" t="s">
        <v>473</v>
      </c>
      <c r="AF23" t="s">
        <v>163</v>
      </c>
      <c r="AG23" t="s">
        <v>164</v>
      </c>
      <c r="AH23" s="24" t="s">
        <v>476</v>
      </c>
      <c r="AI23" t="s">
        <v>166</v>
      </c>
      <c r="AJ23" t="s">
        <v>167</v>
      </c>
      <c r="AK23" s="24" t="s">
        <v>478</v>
      </c>
      <c r="AL23" t="s">
        <v>169</v>
      </c>
      <c r="AM23" t="s">
        <v>170</v>
      </c>
      <c r="AN23" s="24" t="s">
        <v>104</v>
      </c>
      <c r="AO23" t="s">
        <v>172</v>
      </c>
      <c r="AP23" t="s">
        <v>173</v>
      </c>
      <c r="AQ23" s="24" t="s">
        <v>161</v>
      </c>
      <c r="AR23" t="s">
        <v>175</v>
      </c>
      <c r="AS23" t="s">
        <v>176</v>
      </c>
      <c r="AT23" s="24" t="s">
        <v>162</v>
      </c>
      <c r="AU23" t="s">
        <v>178</v>
      </c>
      <c r="AV23" t="s">
        <v>179</v>
      </c>
      <c r="AW23" s="24" t="s">
        <v>165</v>
      </c>
      <c r="AX23" t="s">
        <v>334</v>
      </c>
      <c r="AY23" t="s">
        <v>513</v>
      </c>
      <c r="AZ23" s="24" t="s">
        <v>168</v>
      </c>
      <c r="BA23" t="s">
        <v>181</v>
      </c>
      <c r="BB23" t="s">
        <v>182</v>
      </c>
      <c r="BC23" s="24" t="s">
        <v>171</v>
      </c>
      <c r="BD23" t="s">
        <v>184</v>
      </c>
      <c r="BE23" t="s">
        <v>185</v>
      </c>
      <c r="BF23" s="24" t="s">
        <v>174</v>
      </c>
      <c r="BG23" t="s">
        <v>105</v>
      </c>
      <c r="BH23" t="s">
        <v>106</v>
      </c>
      <c r="BI23" t="s">
        <v>107</v>
      </c>
      <c r="BJ23" t="s">
        <v>108</v>
      </c>
      <c r="BK23" s="24" t="s">
        <v>177</v>
      </c>
      <c r="BL23" t="s">
        <v>187</v>
      </c>
      <c r="BM23" t="s">
        <v>188</v>
      </c>
      <c r="BN23" s="24" t="s">
        <v>180</v>
      </c>
      <c r="BO23" t="s">
        <v>90</v>
      </c>
      <c r="BP23" t="s">
        <v>91</v>
      </c>
    </row>
    <row r="24" spans="1:68">
      <c r="A24" t="s">
        <v>109</v>
      </c>
      <c r="C24" s="116"/>
      <c r="D24" s="34">
        <v>11352029357.024057</v>
      </c>
      <c r="E24" s="34">
        <v>4286488742.6010032</v>
      </c>
      <c r="F24" s="34">
        <v>7065540614.4230537</v>
      </c>
      <c r="G24" s="40"/>
      <c r="H24" s="34">
        <v>2742436006.428616</v>
      </c>
      <c r="I24" s="34">
        <v>1859888609.128649</v>
      </c>
      <c r="J24" s="34">
        <v>-2583680678.8452125</v>
      </c>
      <c r="K24" s="34">
        <v>1117364243.7479429</v>
      </c>
      <c r="L24" s="34">
        <v>-2743115687.2127724</v>
      </c>
      <c r="M24" s="34">
        <v>22782641.554048397</v>
      </c>
      <c r="N24" s="34">
        <v>-1249707512.6237278</v>
      </c>
      <c r="O24" s="34">
        <v>188295192.52182335</v>
      </c>
      <c r="P24" s="34">
        <v>1458278977.7852707</v>
      </c>
      <c r="Q24" s="34">
        <v>3853539252.7787452</v>
      </c>
      <c r="R24" s="34">
        <v>1472385789.3378813</v>
      </c>
      <c r="S24" s="34">
        <v>1033555843.2734171</v>
      </c>
      <c r="T24" s="34">
        <v>-1698796.1252477749</v>
      </c>
      <c r="U24" s="34">
        <v>-12733825.134588882</v>
      </c>
      <c r="V24" s="34">
        <v>-92049442.191780806</v>
      </c>
      <c r="W24" s="34">
        <v>-8.7171792984008789E-6</v>
      </c>
      <c r="X24" s="116"/>
      <c r="Y24" s="3">
        <v>2489.0434478652992</v>
      </c>
      <c r="Z24" s="3">
        <v>1550.0429386710796</v>
      </c>
      <c r="AA24" s="116"/>
      <c r="AB24" s="3">
        <v>4560800</v>
      </c>
      <c r="AC24" s="3">
        <v>2765400</v>
      </c>
      <c r="AD24" s="3">
        <v>1795400</v>
      </c>
      <c r="AE24" s="116"/>
      <c r="AF24" s="3">
        <v>18815.021918084545</v>
      </c>
      <c r="AG24" s="3">
        <v>18009.849194691553</v>
      </c>
      <c r="AH24" s="116"/>
      <c r="AI24" s="3">
        <v>39.371444264164197</v>
      </c>
      <c r="AJ24" s="3">
        <v>36.9462851667028</v>
      </c>
      <c r="AK24" s="116"/>
      <c r="AL24" s="3">
        <v>775.72845465707996</v>
      </c>
      <c r="AM24" s="3">
        <v>384.56534172271643</v>
      </c>
      <c r="AN24" s="116"/>
      <c r="AO24" s="3">
        <v>824.06339677249298</v>
      </c>
      <c r="AP24" s="3">
        <v>813.33895277355896</v>
      </c>
      <c r="AQ24" s="116"/>
      <c r="AR24" s="3">
        <v>1217.0192939835126</v>
      </c>
      <c r="AS24" s="3">
        <v>1636.5270080277721</v>
      </c>
      <c r="AT24" s="116"/>
      <c r="AU24" s="3">
        <v>3380.2241433520435</v>
      </c>
      <c r="AV24" s="3">
        <v>4541.5896962464712</v>
      </c>
      <c r="AW24" s="116"/>
      <c r="AX24" s="3">
        <v>1223.926016707597</v>
      </c>
      <c r="AY24" s="3">
        <v>1575.2242185578939</v>
      </c>
      <c r="AZ24" s="116"/>
      <c r="BA24" s="3">
        <v>346.0679696544467</v>
      </c>
      <c r="BB24" s="3">
        <v>571.95750198886242</v>
      </c>
      <c r="BC24" s="116"/>
      <c r="BD24" s="3">
        <v>1.0121794422031258</v>
      </c>
      <c r="BE24" s="3">
        <v>0.12369205178274387</v>
      </c>
      <c r="BF24" s="116"/>
      <c r="BG24" s="3">
        <v>1110.7366506218775</v>
      </c>
      <c r="BH24" s="3">
        <v>1120.7517161898124</v>
      </c>
      <c r="BI24" s="3">
        <v>-10.015065567934926</v>
      </c>
      <c r="BJ24" s="8">
        <v>-8.9360251902917964E-3</v>
      </c>
      <c r="BK24" s="116"/>
      <c r="BL24" s="8">
        <v>8.5500414139955724E-2</v>
      </c>
      <c r="BM24" s="8">
        <v>5.3229195223497221E-2</v>
      </c>
      <c r="BN24" s="116"/>
      <c r="BO24" s="3">
        <v>132771630070.02408</v>
      </c>
      <c r="BP24" s="3">
        <v>80528903820.601028</v>
      </c>
    </row>
    <row r="25" spans="1:68">
      <c r="B25" t="s">
        <v>196</v>
      </c>
      <c r="C25" s="116"/>
      <c r="D25" s="34">
        <v>6305709173.4406519</v>
      </c>
      <c r="E25" s="34">
        <v>1063904961.9339499</v>
      </c>
      <c r="F25" s="34">
        <v>5241804211.5067024</v>
      </c>
      <c r="G25" s="40"/>
      <c r="H25" s="34">
        <v>695609368.99028826</v>
      </c>
      <c r="I25" s="34">
        <v>-605187066.61977172</v>
      </c>
      <c r="J25" s="34">
        <v>532313966.75493008</v>
      </c>
      <c r="K25" s="34">
        <v>537586258.86228001</v>
      </c>
      <c r="L25" s="34">
        <v>-70659425.148306325</v>
      </c>
      <c r="M25" s="34">
        <v>-9902425.0632911678</v>
      </c>
      <c r="N25" s="34">
        <v>71501929.714285761</v>
      </c>
      <c r="O25" s="34">
        <v>29227417.433995482</v>
      </c>
      <c r="P25" s="34">
        <v>969838379.86799634</v>
      </c>
      <c r="Q25" s="34">
        <v>2289569245.3887997</v>
      </c>
      <c r="R25" s="34">
        <v>345475259.54249489</v>
      </c>
      <c r="S25" s="34">
        <v>456394054.61121082</v>
      </c>
      <c r="T25" s="34">
        <v>37247.171790235145</v>
      </c>
      <c r="U25" s="34"/>
      <c r="V25" s="34"/>
      <c r="W25" s="34">
        <v>7.2230614023283124E-7</v>
      </c>
      <c r="X25" s="116"/>
      <c r="Y25" s="3">
        <v>3184.7016027478039</v>
      </c>
      <c r="Z25" s="3">
        <v>582.99356783053861</v>
      </c>
      <c r="AA25" s="116"/>
      <c r="AB25" s="3">
        <v>1980000</v>
      </c>
      <c r="AC25" s="3">
        <v>1824900</v>
      </c>
      <c r="AD25" s="3">
        <v>155100</v>
      </c>
      <c r="AE25" s="116"/>
      <c r="AF25" s="3">
        <v>18190.092534848493</v>
      </c>
      <c r="AG25" s="3">
        <v>18154.405956490762</v>
      </c>
      <c r="AH25" s="116"/>
      <c r="AI25" s="3">
        <v>14.650818181818181</v>
      </c>
      <c r="AJ25" s="3">
        <v>9.6495934023781977</v>
      </c>
      <c r="AK25" s="116"/>
      <c r="AL25" s="3">
        <v>343.84886666666705</v>
      </c>
      <c r="AM25" s="3">
        <v>379.96095238095279</v>
      </c>
      <c r="AN25" s="116"/>
      <c r="AO25" s="3">
        <v>721.33176919191931</v>
      </c>
      <c r="AP25" s="3">
        <v>736.09309112828066</v>
      </c>
      <c r="AQ25" s="116"/>
      <c r="AR25" s="3">
        <v>1160.2779095959584</v>
      </c>
      <c r="AS25" s="3">
        <v>1650.0952731656535</v>
      </c>
      <c r="AT25" s="116"/>
      <c r="AU25" s="3">
        <v>3439.3116666666638</v>
      </c>
      <c r="AV25" s="3">
        <v>4595.6597703983807</v>
      </c>
      <c r="AW25" s="116"/>
      <c r="AX25" s="3">
        <v>1278.550727777777</v>
      </c>
      <c r="AY25" s="3">
        <v>1453.0331820921683</v>
      </c>
      <c r="AZ25" s="116"/>
      <c r="BA25" s="3">
        <v>315.51272727272726</v>
      </c>
      <c r="BB25" s="3">
        <v>546.01477505616708</v>
      </c>
      <c r="BC25" s="116"/>
      <c r="BD25" s="3">
        <v>9.6231313131313084E-2</v>
      </c>
      <c r="BE25" s="3">
        <v>0.11504301605567427</v>
      </c>
      <c r="BF25" s="116"/>
      <c r="BG25" s="3">
        <v>1092.7694329633728</v>
      </c>
      <c r="BH25" s="3">
        <v>1082.4164197054504</v>
      </c>
      <c r="BI25" s="3">
        <v>10.353013257922385</v>
      </c>
      <c r="BJ25" s="8">
        <v>9.5647230302914939E-3</v>
      </c>
      <c r="BK25" s="116"/>
      <c r="BL25" s="8">
        <v>0.11116517495141312</v>
      </c>
      <c r="BM25" s="8">
        <v>2.0741181443524562E-2</v>
      </c>
      <c r="BN25" s="116"/>
      <c r="BO25" s="3">
        <v>56723782211.44062</v>
      </c>
      <c r="BP25" s="3">
        <v>51294327896.933914</v>
      </c>
    </row>
    <row r="26" spans="1:68">
      <c r="B26" t="s">
        <v>13</v>
      </c>
      <c r="C26" s="116"/>
      <c r="D26" s="34">
        <v>3331221525.3091464</v>
      </c>
      <c r="E26" s="34">
        <v>1592854036.3307014</v>
      </c>
      <c r="F26" s="34">
        <v>1738367488.9784451</v>
      </c>
      <c r="G26" s="40"/>
      <c r="H26" s="34">
        <v>1041450346.3650739</v>
      </c>
      <c r="I26" s="34">
        <v>811115179.04673898</v>
      </c>
      <c r="J26" s="34">
        <v>-469600919.94867694</v>
      </c>
      <c r="K26" s="34">
        <v>205327203.12826335</v>
      </c>
      <c r="L26" s="34">
        <v>-2480686976.7917895</v>
      </c>
      <c r="M26" s="34">
        <v>22420030.920353077</v>
      </c>
      <c r="N26" s="34">
        <v>-1269569685.0076101</v>
      </c>
      <c r="O26" s="34">
        <v>77289931.409090579</v>
      </c>
      <c r="P26" s="34">
        <v>443847070.08705384</v>
      </c>
      <c r="Q26" s="34">
        <v>1739235072.5881679</v>
      </c>
      <c r="R26" s="34">
        <v>1064324740.7045454</v>
      </c>
      <c r="S26" s="34">
        <v>554591693.82589281</v>
      </c>
      <c r="T26" s="34">
        <v>-1376197.3486201295</v>
      </c>
      <c r="U26" s="34"/>
      <c r="V26" s="34"/>
      <c r="W26" s="34">
        <v>-3.7955353036522865E-5</v>
      </c>
      <c r="X26" s="116"/>
      <c r="Y26" s="3">
        <v>3125.119869889907</v>
      </c>
      <c r="Z26" s="3">
        <v>3232.252508787949</v>
      </c>
      <c r="AA26" s="116"/>
      <c r="AB26" s="3">
        <v>1065950</v>
      </c>
      <c r="AC26" s="3">
        <v>492800</v>
      </c>
      <c r="AD26" s="3">
        <v>573150</v>
      </c>
      <c r="AE26" s="116"/>
      <c r="AF26" s="3">
        <v>20931.023404474883</v>
      </c>
      <c r="AG26" s="3">
        <v>18603.815771103909</v>
      </c>
      <c r="AH26" s="116"/>
      <c r="AI26" s="3">
        <v>5.45545194427506</v>
      </c>
      <c r="AJ26" s="3">
        <v>26.488362418831162</v>
      </c>
      <c r="AK26" s="116"/>
      <c r="AL26" s="3">
        <v>1651.7732970589618</v>
      </c>
      <c r="AM26" s="3">
        <v>460.75149959415586</v>
      </c>
      <c r="AN26" s="116"/>
      <c r="AO26" s="3">
        <v>441.44015479150056</v>
      </c>
      <c r="AP26" s="3">
        <v>513.94818181818152</v>
      </c>
      <c r="AQ26" s="116"/>
      <c r="AR26" s="3">
        <v>691.1036568319339</v>
      </c>
      <c r="AS26" s="3">
        <v>1107.4900446428574</v>
      </c>
      <c r="AT26" s="116"/>
      <c r="AU26" s="3">
        <v>1761.7164266616633</v>
      </c>
      <c r="AV26" s="3">
        <v>3393.3455580357127</v>
      </c>
      <c r="AW26" s="116"/>
      <c r="AX26" s="3">
        <v>723.74879590975183</v>
      </c>
      <c r="AY26" s="3">
        <v>1722.2240909090908</v>
      </c>
      <c r="AZ26" s="116"/>
      <c r="BA26" s="3">
        <v>170.92063511421736</v>
      </c>
      <c r="BB26" s="3">
        <v>691.19991071428569</v>
      </c>
      <c r="BC26" s="116"/>
      <c r="BD26" s="3">
        <v>1.3506871804493641</v>
      </c>
      <c r="BE26" s="3">
        <v>5.9634740259740276E-2</v>
      </c>
      <c r="BF26" s="116"/>
      <c r="BG26" s="3">
        <v>1126.2133484373842</v>
      </c>
      <c r="BH26" s="3">
        <v>1143.1404154984273</v>
      </c>
      <c r="BI26" s="3">
        <v>-16.92706706104309</v>
      </c>
      <c r="BJ26" s="8">
        <v>-1.4807513435401216E-2</v>
      </c>
      <c r="BK26" s="116"/>
      <c r="BL26" s="8">
        <v>0.10592315248479059</v>
      </c>
      <c r="BM26" s="8">
        <v>0.10864138949445043</v>
      </c>
      <c r="BN26" s="116"/>
      <c r="BO26" s="3">
        <v>31449418254.309166</v>
      </c>
      <c r="BP26" s="3">
        <v>14661576437.330698</v>
      </c>
    </row>
    <row r="27" spans="1:68">
      <c r="B27" t="s">
        <v>12</v>
      </c>
      <c r="C27" s="116"/>
      <c r="D27" s="34">
        <v>1192379485.2669444</v>
      </c>
      <c r="E27" s="34">
        <v>1497063896.3397574</v>
      </c>
      <c r="F27" s="34">
        <v>-304684411.07281303</v>
      </c>
      <c r="G27" s="40"/>
      <c r="H27" s="34">
        <v>978820204.37055933</v>
      </c>
      <c r="I27" s="34">
        <v>427261908.21374333</v>
      </c>
      <c r="J27" s="34">
        <v>-1876779947.7673669</v>
      </c>
      <c r="K27" s="34">
        <v>193458624.93898904</v>
      </c>
      <c r="L27" s="34">
        <v>-246377991.37570304</v>
      </c>
      <c r="M27" s="34">
        <v>8248990.9060773952</v>
      </c>
      <c r="N27" s="34">
        <v>-13354600.436464105</v>
      </c>
      <c r="O27" s="34">
        <v>131928264.28176743</v>
      </c>
      <c r="P27" s="34">
        <v>70606774.469614521</v>
      </c>
      <c r="Q27" s="34">
        <v>-47432616.955798186</v>
      </c>
      <c r="R27" s="34">
        <v>77870017.375689596</v>
      </c>
      <c r="S27" s="34">
        <v>-8926561.7182320934</v>
      </c>
      <c r="T27" s="34">
        <v>-7477.3756906077397</v>
      </c>
      <c r="U27" s="34"/>
      <c r="V27" s="34"/>
      <c r="W27" s="34">
        <v>1.4867764548398554E-6</v>
      </c>
      <c r="X27" s="116"/>
      <c r="Y27" s="3">
        <v>1544.1329775536706</v>
      </c>
      <c r="Z27" s="3">
        <v>3759.5778411344991</v>
      </c>
      <c r="AA27" s="116"/>
      <c r="AB27" s="3">
        <v>772200</v>
      </c>
      <c r="AC27" s="3">
        <v>398200</v>
      </c>
      <c r="AD27" s="3">
        <v>374000</v>
      </c>
      <c r="AE27" s="116"/>
      <c r="AF27" s="3">
        <v>16730.180453250468</v>
      </c>
      <c r="AG27" s="3">
        <v>16411.120635359115</v>
      </c>
      <c r="AH27" s="116"/>
      <c r="AI27" s="3">
        <v>167.43168220668218</v>
      </c>
      <c r="AJ27" s="3">
        <v>178.11413611250632</v>
      </c>
      <c r="AK27" s="116"/>
      <c r="AL27" s="3">
        <v>324.09895363895362</v>
      </c>
      <c r="AM27" s="3">
        <v>306.80472877950774</v>
      </c>
      <c r="AN27" s="116"/>
      <c r="AO27" s="3">
        <v>1307.915318570319</v>
      </c>
      <c r="AP27" s="3">
        <v>1478.7625916624809</v>
      </c>
      <c r="AQ27" s="116"/>
      <c r="AR27" s="3">
        <v>2107.6052732452722</v>
      </c>
      <c r="AS27" s="3">
        <v>2199.0411376192874</v>
      </c>
      <c r="AT27" s="116"/>
      <c r="AU27" s="3">
        <v>5793.3364555814533</v>
      </c>
      <c r="AV27" s="3">
        <v>5731.9111551983942</v>
      </c>
      <c r="AW27" s="116"/>
      <c r="AX27" s="3">
        <v>1827.6989549339564</v>
      </c>
      <c r="AY27" s="3">
        <v>1928.5407282772478</v>
      </c>
      <c r="AZ27" s="116"/>
      <c r="BA27" s="3">
        <v>505.98113701113715</v>
      </c>
      <c r="BB27" s="3">
        <v>494.4212280261176</v>
      </c>
      <c r="BC27" s="116"/>
      <c r="BD27" s="3">
        <v>0.11213675213675214</v>
      </c>
      <c r="BE27" s="3">
        <v>0.10245354093420392</v>
      </c>
      <c r="BF27" s="116"/>
      <c r="BG27" s="3">
        <v>1156.4084054163484</v>
      </c>
      <c r="BH27" s="3">
        <v>1249.913491542598</v>
      </c>
      <c r="BI27" s="3">
        <v>-93.50508612624958</v>
      </c>
      <c r="BJ27" s="8">
        <v>-7.4809246206990684E-2</v>
      </c>
      <c r="BK27" s="116"/>
      <c r="BL27" s="8">
        <v>5.0947203481605648E-2</v>
      </c>
      <c r="BM27" s="8">
        <v>0.11572063353234568</v>
      </c>
      <c r="BN27" s="116"/>
      <c r="BO27" s="3">
        <v>23404218559.266945</v>
      </c>
      <c r="BP27" s="3">
        <v>12936879540.339754</v>
      </c>
    </row>
    <row r="28" spans="1:68">
      <c r="B28" t="s">
        <v>197</v>
      </c>
      <c r="C28" s="116"/>
      <c r="D28" s="34">
        <v>499237111.99666673</v>
      </c>
      <c r="E28" s="34">
        <v>10188285.595890414</v>
      </c>
      <c r="F28" s="34">
        <v>489048826.40077633</v>
      </c>
      <c r="G28" s="40"/>
      <c r="H28" s="34">
        <v>6661372.1789279124</v>
      </c>
      <c r="I28" s="34">
        <v>1206022476.0664649</v>
      </c>
      <c r="J28" s="34">
        <v>-746653942.67971599</v>
      </c>
      <c r="K28" s="34">
        <v>158537493.28964105</v>
      </c>
      <c r="L28" s="34">
        <v>67679799.436360061</v>
      </c>
      <c r="M28" s="34">
        <v>1967494.790909094</v>
      </c>
      <c r="N28" s="34">
        <v>-37477377.227272719</v>
      </c>
      <c r="O28" s="34">
        <v>-54470297.936363444</v>
      </c>
      <c r="P28" s="34">
        <v>-19177629.972727291</v>
      </c>
      <c r="Q28" s="34">
        <v>-104199839.90909049</v>
      </c>
      <c r="R28" s="34">
        <v>-17579437.618182033</v>
      </c>
      <c r="S28" s="34">
        <v>28091091.554545552</v>
      </c>
      <c r="T28" s="34">
        <v>-352375.57272727269</v>
      </c>
      <c r="U28" s="34"/>
      <c r="V28" s="34"/>
      <c r="W28" s="34">
        <v>7.0728710852563381E-6</v>
      </c>
      <c r="X28" s="116"/>
      <c r="Y28" s="3">
        <v>756.24799211795312</v>
      </c>
      <c r="Z28" s="3">
        <v>1852.4155628891663</v>
      </c>
      <c r="AA28" s="116"/>
      <c r="AB28" s="3">
        <v>660150</v>
      </c>
      <c r="AC28" s="3">
        <v>5500</v>
      </c>
      <c r="AD28" s="3">
        <v>654650</v>
      </c>
      <c r="AE28" s="116"/>
      <c r="AF28" s="3">
        <v>19599.321058850266</v>
      </c>
      <c r="AG28" s="3">
        <v>19701.842909090909</v>
      </c>
      <c r="AH28" s="116"/>
      <c r="AI28" s="3">
        <v>22.104897371809432</v>
      </c>
      <c r="AJ28" s="3">
        <v>25.085272727272727</v>
      </c>
      <c r="AK28" s="116"/>
      <c r="AL28" s="3">
        <v>1237.6828205710824</v>
      </c>
      <c r="AM28" s="3">
        <v>1180.9118181818183</v>
      </c>
      <c r="AN28" s="116"/>
      <c r="AO28" s="3">
        <v>1097.7390926304624</v>
      </c>
      <c r="AP28" s="3">
        <v>1015.2270909090909</v>
      </c>
      <c r="AQ28" s="116"/>
      <c r="AR28" s="3">
        <v>1043.6905945618421</v>
      </c>
      <c r="AS28" s="3">
        <v>1014.6401818181819</v>
      </c>
      <c r="AT28" s="116"/>
      <c r="AU28" s="3">
        <v>2712.389944709535</v>
      </c>
      <c r="AV28" s="3">
        <v>2554.5472727272727</v>
      </c>
      <c r="AW28" s="116"/>
      <c r="AX28" s="3">
        <v>1060.0120048473834</v>
      </c>
      <c r="AY28" s="3">
        <v>1033.3825454545454</v>
      </c>
      <c r="AZ28" s="116"/>
      <c r="BA28" s="3">
        <v>434.41777474816314</v>
      </c>
      <c r="BB28" s="3">
        <v>476.97036363636363</v>
      </c>
      <c r="BC28" s="116"/>
      <c r="BD28" s="3">
        <v>4.3499628872226008</v>
      </c>
      <c r="BE28" s="3">
        <v>3.8161818181818181</v>
      </c>
      <c r="BF28" s="116"/>
      <c r="BG28" s="3">
        <v>1067.1696617744296</v>
      </c>
      <c r="BH28" s="3">
        <v>1110.7002719727043</v>
      </c>
      <c r="BI28" s="3">
        <v>-43.530610198274644</v>
      </c>
      <c r="BJ28" s="8">
        <v>-3.9192040640235314E-2</v>
      </c>
      <c r="BK28" s="116"/>
      <c r="BL28" s="8">
        <v>2.703980184477069E-2</v>
      </c>
      <c r="BM28" s="8">
        <v>6.4188845230376698E-2</v>
      </c>
      <c r="BN28" s="116"/>
      <c r="BO28" s="3">
        <v>18463046247.996662</v>
      </c>
      <c r="BP28" s="3">
        <v>158723615.5958904</v>
      </c>
    </row>
    <row r="29" spans="1:68">
      <c r="B29" t="s">
        <v>218</v>
      </c>
      <c r="C29" s="116"/>
      <c r="D29" s="34">
        <v>36215886.145222962</v>
      </c>
      <c r="E29" s="34">
        <v>30428120.208929896</v>
      </c>
      <c r="F29" s="34">
        <v>5787765.9362930655</v>
      </c>
      <c r="G29" s="40"/>
      <c r="H29" s="34">
        <v>19894714.523766283</v>
      </c>
      <c r="I29" s="34">
        <v>20676112.421473578</v>
      </c>
      <c r="J29" s="34">
        <v>-22959835.204382394</v>
      </c>
      <c r="K29" s="34">
        <v>22454663.52876943</v>
      </c>
      <c r="L29" s="34">
        <v>-13071093.33333317</v>
      </c>
      <c r="M29" s="34">
        <v>48550.000000000218</v>
      </c>
      <c r="N29" s="34">
        <v>-807779.66666666779</v>
      </c>
      <c r="O29" s="34">
        <v>4319877.3333333228</v>
      </c>
      <c r="P29" s="34">
        <v>-6835616.6666666651</v>
      </c>
      <c r="Q29" s="34">
        <v>-23632608.333333377</v>
      </c>
      <c r="R29" s="34">
        <v>2295209.3333333279</v>
      </c>
      <c r="S29" s="34">
        <v>3405564.9999999977</v>
      </c>
      <c r="T29" s="34">
        <v>6.9999999999999929</v>
      </c>
      <c r="U29" s="34"/>
      <c r="V29" s="34"/>
      <c r="W29" s="34">
        <v>-5.9697776322309437E-7</v>
      </c>
      <c r="X29" s="116"/>
      <c r="Y29" s="3">
        <v>470.3361837041943</v>
      </c>
      <c r="Z29" s="3">
        <v>922.06424875545144</v>
      </c>
      <c r="AA29" s="116"/>
      <c r="AB29" s="3">
        <v>77000</v>
      </c>
      <c r="AC29" s="3">
        <v>33000</v>
      </c>
      <c r="AD29" s="3">
        <v>44000</v>
      </c>
      <c r="AE29" s="116"/>
      <c r="AF29" s="3">
        <v>19746.81161038961</v>
      </c>
      <c r="AG29" s="3">
        <v>19577.057151515153</v>
      </c>
      <c r="AH29" s="116"/>
      <c r="AI29" s="3">
        <v>9.1303896103896101</v>
      </c>
      <c r="AJ29" s="3">
        <v>9.7609090909090934</v>
      </c>
      <c r="AK29" s="116"/>
      <c r="AL29" s="3">
        <v>276.05012987012987</v>
      </c>
      <c r="AM29" s="3">
        <v>265.55948484848483</v>
      </c>
      <c r="AN29" s="116"/>
      <c r="AO29" s="3">
        <v>1559.5505454545455</v>
      </c>
      <c r="AP29" s="3">
        <v>1615.6528484848484</v>
      </c>
      <c r="AQ29" s="116"/>
      <c r="AR29" s="3">
        <v>2515.5496363636362</v>
      </c>
      <c r="AS29" s="3">
        <v>2426.7753939393938</v>
      </c>
      <c r="AT29" s="116"/>
      <c r="AU29" s="3">
        <v>5861.5965064935071</v>
      </c>
      <c r="AV29" s="3">
        <v>5554.6795151515153</v>
      </c>
      <c r="AW29" s="116"/>
      <c r="AX29" s="3">
        <v>2110.3311168831169</v>
      </c>
      <c r="AY29" s="3">
        <v>2140.1390303030303</v>
      </c>
      <c r="AZ29" s="116"/>
      <c r="BA29" s="3">
        <v>1180.388974025974</v>
      </c>
      <c r="BB29" s="3">
        <v>1224.6170909090908</v>
      </c>
      <c r="BC29" s="116"/>
      <c r="BD29" s="3">
        <v>2.7272727272727274E-4</v>
      </c>
      <c r="BE29" s="3">
        <v>3.6363636363636356E-4</v>
      </c>
      <c r="BF29" s="116"/>
      <c r="BG29" s="3">
        <v>1286.9449039300803</v>
      </c>
      <c r="BH29" s="3">
        <v>1298.421049839531</v>
      </c>
      <c r="BI29" s="3">
        <v>-11.476145909450679</v>
      </c>
      <c r="BJ29" s="8">
        <v>-8.8385396330943576E-3</v>
      </c>
      <c r="BK29" s="116"/>
      <c r="BL29" s="8">
        <v>1.3944255392599528E-2</v>
      </c>
      <c r="BM29" s="8">
        <v>2.7331511866005197E-2</v>
      </c>
      <c r="BN29" s="116"/>
      <c r="BO29" s="3">
        <v>2597190393.1452227</v>
      </c>
      <c r="BP29" s="3">
        <v>1113298099.2089298</v>
      </c>
    </row>
    <row r="30" spans="1:68">
      <c r="B30" t="s">
        <v>217</v>
      </c>
      <c r="C30" s="116"/>
      <c r="D30" s="34"/>
      <c r="E30" s="34">
        <v>92049442.191780806</v>
      </c>
      <c r="F30" s="34">
        <v>-92049442.191780806</v>
      </c>
      <c r="G30" s="40"/>
      <c r="H30" s="34"/>
      <c r="I30" s="34"/>
      <c r="J30" s="34"/>
      <c r="K30" s="34"/>
      <c r="L30" s="34"/>
      <c r="M30" s="34"/>
      <c r="N30" s="34"/>
      <c r="O30" s="34"/>
      <c r="P30" s="34"/>
      <c r="Q30" s="34"/>
      <c r="R30" s="34"/>
      <c r="S30" s="34"/>
      <c r="T30" s="34"/>
      <c r="U30" s="34"/>
      <c r="V30" s="34">
        <v>-92049442.191780806</v>
      </c>
      <c r="W30" s="34">
        <v>0</v>
      </c>
      <c r="X30" s="116"/>
      <c r="Y30" s="3"/>
      <c r="Z30" s="3">
        <v>8368.1311083437104</v>
      </c>
      <c r="AA30" s="116"/>
      <c r="AB30" s="3"/>
      <c r="AC30" s="3">
        <v>11000</v>
      </c>
      <c r="AD30" s="3">
        <v>-11000</v>
      </c>
      <c r="AE30" s="116"/>
      <c r="AF30" s="3"/>
      <c r="AG30" s="3">
        <v>19744.532909090911</v>
      </c>
      <c r="AH30" s="116"/>
      <c r="AI30" s="3"/>
      <c r="AJ30" s="3">
        <v>11.192818181818183</v>
      </c>
      <c r="AK30" s="116"/>
      <c r="AL30" s="3"/>
      <c r="AM30" s="3">
        <v>509.07218181818183</v>
      </c>
      <c r="AN30" s="116"/>
      <c r="AO30" s="3"/>
      <c r="AP30" s="3">
        <v>444.91245454545452</v>
      </c>
      <c r="AQ30" s="116"/>
      <c r="AR30" s="3"/>
      <c r="AS30" s="3">
        <v>663.59454545454548</v>
      </c>
      <c r="AT30" s="116"/>
      <c r="AU30" s="3"/>
      <c r="AV30" s="3">
        <v>1877.3167272727273</v>
      </c>
      <c r="AW30" s="116"/>
      <c r="AX30" s="3"/>
      <c r="AY30" s="3">
        <v>1047.2416363636364</v>
      </c>
      <c r="AZ30" s="116"/>
      <c r="BA30" s="3"/>
      <c r="BB30" s="3">
        <v>430.12390909090908</v>
      </c>
      <c r="BC30" s="116"/>
      <c r="BD30" s="3"/>
      <c r="BE30" s="3">
        <v>3.7209090909090907</v>
      </c>
      <c r="BF30" s="116"/>
      <c r="BG30" s="3"/>
      <c r="BH30" s="3">
        <v>1273.9251273077796</v>
      </c>
      <c r="BI30" s="3">
        <v>-1273.9251273077796</v>
      </c>
      <c r="BJ30" s="8">
        <v>-1</v>
      </c>
      <c r="BK30" s="116"/>
      <c r="BL30" s="8"/>
      <c r="BM30" s="8">
        <v>0.25281485683267646</v>
      </c>
      <c r="BN30" s="116"/>
      <c r="BO30" s="3"/>
      <c r="BP30" s="3">
        <v>364098231.19178081</v>
      </c>
    </row>
    <row r="31" spans="1:68">
      <c r="B31" t="s">
        <v>208</v>
      </c>
      <c r="C31" s="116"/>
      <c r="D31" s="34">
        <v>-12733825.134588882</v>
      </c>
      <c r="E31" s="34"/>
      <c r="F31" s="34">
        <v>-12733825.134588882</v>
      </c>
      <c r="G31" s="40"/>
      <c r="H31" s="34"/>
      <c r="I31" s="34"/>
      <c r="J31" s="34"/>
      <c r="K31" s="34"/>
      <c r="L31" s="34"/>
      <c r="M31" s="34"/>
      <c r="N31" s="34"/>
      <c r="O31" s="34"/>
      <c r="P31" s="34"/>
      <c r="Q31" s="34"/>
      <c r="R31" s="34"/>
      <c r="S31" s="34"/>
      <c r="T31" s="34"/>
      <c r="U31" s="34">
        <v>-12733825.134588882</v>
      </c>
      <c r="V31" s="34"/>
      <c r="W31" s="34">
        <v>0</v>
      </c>
      <c r="X31" s="116"/>
      <c r="Y31" s="3">
        <v>-2315.2409335616148</v>
      </c>
      <c r="Z31" s="3"/>
      <c r="AA31" s="116"/>
      <c r="AB31" s="3">
        <v>5500</v>
      </c>
      <c r="AC31" s="3"/>
      <c r="AD31" s="3">
        <v>5500</v>
      </c>
      <c r="AE31" s="116"/>
      <c r="AF31" s="3">
        <v>19218.674545454545</v>
      </c>
      <c r="AG31" s="3"/>
      <c r="AH31" s="116"/>
      <c r="AI31" s="3">
        <v>28.198363636363638</v>
      </c>
      <c r="AJ31" s="3"/>
      <c r="AK31" s="116"/>
      <c r="AL31" s="3">
        <v>1424.0814545454546</v>
      </c>
      <c r="AM31" s="3"/>
      <c r="AN31" s="116"/>
      <c r="AO31" s="3">
        <v>885.13472727272722</v>
      </c>
      <c r="AP31" s="3"/>
      <c r="AQ31" s="116"/>
      <c r="AR31" s="3">
        <v>1157.624</v>
      </c>
      <c r="AS31" s="3"/>
      <c r="AT31" s="116"/>
      <c r="AU31" s="3">
        <v>2408.3607272727268</v>
      </c>
      <c r="AV31" s="3"/>
      <c r="AW31" s="116"/>
      <c r="AX31" s="3">
        <v>992.68236363636368</v>
      </c>
      <c r="AY31" s="3"/>
      <c r="AZ31" s="116"/>
      <c r="BA31" s="3">
        <v>554.41200000000003</v>
      </c>
      <c r="BB31" s="3"/>
      <c r="BC31" s="116"/>
      <c r="BD31" s="3">
        <v>5.0552727272727269</v>
      </c>
      <c r="BE31" s="3"/>
      <c r="BF31" s="116"/>
      <c r="BG31" s="3">
        <v>929.40720662379533</v>
      </c>
      <c r="BH31" s="3"/>
      <c r="BI31" s="3">
        <v>929.40720662379533</v>
      </c>
      <c r="BJ31" s="8"/>
      <c r="BK31" s="116"/>
      <c r="BL31" s="8">
        <v>-9.5046701214517901E-2</v>
      </c>
      <c r="BM31" s="8"/>
      <c r="BN31" s="116"/>
      <c r="BO31" s="3">
        <v>133974403.86541112</v>
      </c>
      <c r="BP31" s="3"/>
    </row>
    <row r="32" spans="1:68">
      <c r="A32" t="s">
        <v>110</v>
      </c>
      <c r="C32" s="116"/>
      <c r="D32" s="34">
        <v>2209876769.0000019</v>
      </c>
      <c r="E32" s="34">
        <v>1373279277.8017147</v>
      </c>
      <c r="F32" s="34">
        <v>836597491.19828725</v>
      </c>
      <c r="G32" s="40"/>
      <c r="H32" s="34">
        <v>1661051004.54054</v>
      </c>
      <c r="I32" s="34">
        <v>-1176299952.0403845</v>
      </c>
      <c r="J32" s="34">
        <v>258197013.6487965</v>
      </c>
      <c r="K32" s="34">
        <v>150645732.62019476</v>
      </c>
      <c r="L32" s="34">
        <v>39571506.023351058</v>
      </c>
      <c r="M32" s="34">
        <v>-13960478.568181798</v>
      </c>
      <c r="N32" s="34">
        <v>-17043847.278642636</v>
      </c>
      <c r="O32" s="34">
        <v>-15487328.045454916</v>
      </c>
      <c r="P32" s="34">
        <v>-2296374.4087797925</v>
      </c>
      <c r="Q32" s="34">
        <v>-32250339.524439663</v>
      </c>
      <c r="R32" s="34">
        <v>-22167562.252801687</v>
      </c>
      <c r="S32" s="34">
        <v>-9290726.4315068908</v>
      </c>
      <c r="T32" s="34">
        <v>17357960.717310067</v>
      </c>
      <c r="U32" s="34"/>
      <c r="V32" s="34">
        <v>-1429117.8017148981</v>
      </c>
      <c r="W32" s="34">
        <v>1.6996636986732483E-6</v>
      </c>
      <c r="X32" s="116"/>
      <c r="Y32" s="3">
        <v>3929.5430433429683</v>
      </c>
      <c r="Z32" s="3">
        <v>5395.4592979146046</v>
      </c>
      <c r="AA32" s="116"/>
      <c r="AB32" s="3">
        <v>562375</v>
      </c>
      <c r="AC32" s="3">
        <v>254525</v>
      </c>
      <c r="AD32" s="3">
        <v>307850</v>
      </c>
      <c r="AE32" s="116"/>
      <c r="AF32" s="3">
        <v>19453.567681707045</v>
      </c>
      <c r="AG32" s="3">
        <v>21150.857181023483</v>
      </c>
      <c r="AH32" s="116"/>
      <c r="AI32" s="3">
        <v>380.36463925316764</v>
      </c>
      <c r="AJ32" s="3">
        <v>365.39193006580888</v>
      </c>
      <c r="AK32" s="116"/>
      <c r="AL32" s="3">
        <v>272.03468504112038</v>
      </c>
      <c r="AM32" s="3">
        <v>279.94661035261771</v>
      </c>
      <c r="AN32" s="116"/>
      <c r="AO32" s="3">
        <v>1375.3821453656365</v>
      </c>
      <c r="AP32" s="3">
        <v>1444.2282879874269</v>
      </c>
      <c r="AQ32" s="116"/>
      <c r="AR32" s="3">
        <v>1265.0446588130696</v>
      </c>
      <c r="AS32" s="3">
        <v>1359.68019251547</v>
      </c>
      <c r="AT32" s="116"/>
      <c r="AU32" s="3">
        <v>2025.7551206934879</v>
      </c>
      <c r="AV32" s="3">
        <v>2058.670998919556</v>
      </c>
      <c r="AW32" s="116"/>
      <c r="AX32" s="3">
        <v>1249.6954132029339</v>
      </c>
      <c r="AY32" s="3">
        <v>1361.0743188291929</v>
      </c>
      <c r="AZ32" s="116"/>
      <c r="BA32" s="3">
        <v>376.14943587463881</v>
      </c>
      <c r="BB32" s="3">
        <v>394.33660740595207</v>
      </c>
      <c r="BC32" s="116"/>
      <c r="BD32" s="3">
        <v>561.7228450766836</v>
      </c>
      <c r="BE32" s="3">
        <v>795.04385816717365</v>
      </c>
      <c r="BF32" s="116"/>
      <c r="BG32" s="3">
        <v>1178.53601018976</v>
      </c>
      <c r="BH32" s="3">
        <v>1331.8449898624904</v>
      </c>
      <c r="BI32" s="3">
        <v>-153.3089796727304</v>
      </c>
      <c r="BJ32" s="8">
        <v>-0.11511022742110488</v>
      </c>
      <c r="BK32" s="116"/>
      <c r="BL32" s="8">
        <v>0.12721389523513407</v>
      </c>
      <c r="BM32" s="8">
        <v>0.15591699881371074</v>
      </c>
      <c r="BN32" s="116"/>
      <c r="BO32" s="3">
        <v>17371347406</v>
      </c>
      <c r="BP32" s="3">
        <v>8807758539.8017159</v>
      </c>
    </row>
    <row r="33" spans="1:68">
      <c r="B33" t="s">
        <v>220</v>
      </c>
      <c r="C33" s="116"/>
      <c r="D33" s="34">
        <v>1425165216.9999998</v>
      </c>
      <c r="E33" s="34">
        <v>1110115383.9999993</v>
      </c>
      <c r="F33" s="34">
        <v>315049833.00000048</v>
      </c>
      <c r="G33" s="40"/>
      <c r="H33" s="34">
        <v>1344139708.1945939</v>
      </c>
      <c r="I33" s="34">
        <v>-918342026.66034758</v>
      </c>
      <c r="J33" s="34">
        <v>-57843023.605754308</v>
      </c>
      <c r="K33" s="34">
        <v>84864397.783835635</v>
      </c>
      <c r="L33" s="34">
        <v>-95047931.863012642</v>
      </c>
      <c r="M33" s="34">
        <v>845015.00000002037</v>
      </c>
      <c r="N33" s="34">
        <v>-1216956.3013699057</v>
      </c>
      <c r="O33" s="34">
        <v>-6031046.0000003418</v>
      </c>
      <c r="P33" s="34">
        <v>4359708.0684929267</v>
      </c>
      <c r="Q33" s="34">
        <v>-23717092.876712393</v>
      </c>
      <c r="R33" s="34">
        <v>-17669039.616438065</v>
      </c>
      <c r="S33" s="34">
        <v>-16724477.931506891</v>
      </c>
      <c r="T33" s="34">
        <v>17432598.80821918</v>
      </c>
      <c r="U33" s="34"/>
      <c r="V33" s="34"/>
      <c r="W33" s="34">
        <v>9.275972843170166E-7</v>
      </c>
      <c r="X33" s="116"/>
      <c r="Y33" s="3">
        <v>5131.1078919891979</v>
      </c>
      <c r="Z33" s="3">
        <v>5529.8400199252765</v>
      </c>
      <c r="AA33" s="116"/>
      <c r="AB33" s="3">
        <v>277750</v>
      </c>
      <c r="AC33" s="3">
        <v>200750</v>
      </c>
      <c r="AD33" s="3">
        <v>77000</v>
      </c>
      <c r="AE33" s="116"/>
      <c r="AF33" s="3">
        <v>21744.898855085514</v>
      </c>
      <c r="AG33" s="3">
        <v>21402.69207970113</v>
      </c>
      <c r="AH33" s="116"/>
      <c r="AI33" s="3">
        <v>411.8921872187218</v>
      </c>
      <c r="AJ33" s="3">
        <v>414.93454545454546</v>
      </c>
      <c r="AK33" s="116"/>
      <c r="AL33" s="3">
        <v>295.21345094509473</v>
      </c>
      <c r="AM33" s="3">
        <v>290.83197011207977</v>
      </c>
      <c r="AN33" s="116"/>
      <c r="AO33" s="3">
        <v>1561.4128460846089</v>
      </c>
      <c r="AP33" s="3">
        <v>1539.6989090909083</v>
      </c>
      <c r="AQ33" s="116"/>
      <c r="AR33" s="3">
        <v>1413.662430243025</v>
      </c>
      <c r="AS33" s="3">
        <v>1429.3589489414694</v>
      </c>
      <c r="AT33" s="116"/>
      <c r="AU33" s="3">
        <v>2208.1411269126916</v>
      </c>
      <c r="AV33" s="3">
        <v>2122.7510535491906</v>
      </c>
      <c r="AW33" s="116"/>
      <c r="AX33" s="3">
        <v>1342.4432727272726</v>
      </c>
      <c r="AY33" s="3">
        <v>1278.8283686176846</v>
      </c>
      <c r="AZ33" s="116"/>
      <c r="BA33" s="3">
        <v>440.93527272727272</v>
      </c>
      <c r="BB33" s="3">
        <v>380.72113075965115</v>
      </c>
      <c r="BC33" s="116"/>
      <c r="BD33" s="3">
        <v>790.46818361836154</v>
      </c>
      <c r="BE33" s="3">
        <v>853.23181569115786</v>
      </c>
      <c r="BF33" s="116"/>
      <c r="BG33" s="3">
        <v>1348.3902203660602</v>
      </c>
      <c r="BH33" s="3">
        <v>1356.4054309832534</v>
      </c>
      <c r="BI33" s="3">
        <v>-8.0152106171931337</v>
      </c>
      <c r="BJ33" s="8">
        <v>-5.9091555032944219E-3</v>
      </c>
      <c r="BK33" s="116"/>
      <c r="BL33" s="8">
        <v>0.1451919187396459</v>
      </c>
      <c r="BM33" s="8">
        <v>0.15690654772204207</v>
      </c>
      <c r="BN33" s="116"/>
      <c r="BO33" s="3">
        <v>9815733750</v>
      </c>
      <c r="BP33" s="3">
        <v>7075009935</v>
      </c>
    </row>
    <row r="34" spans="1:68">
      <c r="B34" t="s">
        <v>221</v>
      </c>
      <c r="C34" s="116"/>
      <c r="D34" s="34">
        <v>550459606.00000012</v>
      </c>
      <c r="E34" s="34">
        <v>53209963</v>
      </c>
      <c r="F34" s="34">
        <v>497249643.00000012</v>
      </c>
      <c r="G34" s="40"/>
      <c r="H34" s="34">
        <v>64427198.44324325</v>
      </c>
      <c r="I34" s="34">
        <v>520882394.55675679</v>
      </c>
      <c r="J34" s="34">
        <v>-19423321.214965183</v>
      </c>
      <c r="K34" s="34">
        <v>19423321.214965295</v>
      </c>
      <c r="L34" s="34">
        <v>6101939.9999999879</v>
      </c>
      <c r="M34" s="34">
        <v>-15280008.000000002</v>
      </c>
      <c r="N34" s="34">
        <v>-4237591.0000000009</v>
      </c>
      <c r="O34" s="34">
        <v>-19388292.000000004</v>
      </c>
      <c r="P34" s="34">
        <v>-15802001</v>
      </c>
      <c r="Q34" s="34">
        <v>-27857313</v>
      </c>
      <c r="R34" s="34">
        <v>-7134424.9999999981</v>
      </c>
      <c r="S34" s="34">
        <v>-1720444.9999999998</v>
      </c>
      <c r="T34" s="34">
        <v>-2741814.9999999995</v>
      </c>
      <c r="U34" s="34"/>
      <c r="V34" s="34"/>
      <c r="W34" s="34">
        <v>-4.7031790018081665E-8</v>
      </c>
      <c r="X34" s="116"/>
      <c r="Y34" s="3">
        <v>8340.2970606060626</v>
      </c>
      <c r="Z34" s="3">
        <v>9674.5387272727276</v>
      </c>
      <c r="AA34" s="116"/>
      <c r="AB34" s="3">
        <v>66000</v>
      </c>
      <c r="AC34" s="3">
        <v>5500</v>
      </c>
      <c r="AD34" s="3">
        <v>60500</v>
      </c>
      <c r="AE34" s="116"/>
      <c r="AF34" s="3">
        <v>21570.164181818182</v>
      </c>
      <c r="AG34" s="3">
        <v>21662.617818181818</v>
      </c>
      <c r="AH34" s="116"/>
      <c r="AI34" s="3">
        <v>717.30472727272729</v>
      </c>
      <c r="AJ34" s="3">
        <v>485.78945454545453</v>
      </c>
      <c r="AK34" s="116"/>
      <c r="AL34" s="3">
        <v>194.93210606060609</v>
      </c>
      <c r="AM34" s="3">
        <v>130.72618181818183</v>
      </c>
      <c r="AN34" s="116"/>
      <c r="AO34" s="3">
        <v>759.35127272727277</v>
      </c>
      <c r="AP34" s="3">
        <v>465.58927272727271</v>
      </c>
      <c r="AQ34" s="116"/>
      <c r="AR34" s="3">
        <v>583.44098484848485</v>
      </c>
      <c r="AS34" s="3">
        <v>344.01672727272728</v>
      </c>
      <c r="AT34" s="116"/>
      <c r="AU34" s="3">
        <v>825.88595454545452</v>
      </c>
      <c r="AV34" s="3">
        <v>403.80545454545455</v>
      </c>
      <c r="AW34" s="116"/>
      <c r="AX34" s="3">
        <v>594.96243939393935</v>
      </c>
      <c r="AY34" s="3">
        <v>486.8650909090909</v>
      </c>
      <c r="AZ34" s="116"/>
      <c r="BA34" s="3">
        <v>268.75371212121212</v>
      </c>
      <c r="BB34" s="3">
        <v>242.68636363636364</v>
      </c>
      <c r="BC34" s="116"/>
      <c r="BD34" s="3">
        <v>183.9075606060606</v>
      </c>
      <c r="BE34" s="3">
        <v>142.36490909090909</v>
      </c>
      <c r="BF34" s="116"/>
      <c r="BG34" s="3">
        <v>1298.7443904528736</v>
      </c>
      <c r="BH34" s="3">
        <v>1310.070938634904</v>
      </c>
      <c r="BI34" s="3">
        <v>-11.326548182030365</v>
      </c>
      <c r="BJ34" s="8">
        <v>-8.6457518047325325E-3</v>
      </c>
      <c r="BK34" s="116"/>
      <c r="BL34" s="8">
        <v>0.24502180030571</v>
      </c>
      <c r="BM34" s="8">
        <v>0.2842192404968632</v>
      </c>
      <c r="BN34" s="116"/>
      <c r="BO34" s="3">
        <v>2246574000</v>
      </c>
      <c r="BP34" s="3">
        <v>187214500</v>
      </c>
    </row>
    <row r="35" spans="1:68">
      <c r="B35" t="s">
        <v>222</v>
      </c>
      <c r="C35" s="116"/>
      <c r="D35" s="34">
        <v>351754328</v>
      </c>
      <c r="E35" s="34">
        <v>161673194</v>
      </c>
      <c r="F35" s="34">
        <v>190081134</v>
      </c>
      <c r="G35" s="40"/>
      <c r="H35" s="34">
        <v>195755651.11351353</v>
      </c>
      <c r="I35" s="34">
        <v>-3768733.2385135307</v>
      </c>
      <c r="J35" s="34">
        <v>-16554191.313517187</v>
      </c>
      <c r="K35" s="34">
        <v>14700191.313517416</v>
      </c>
      <c r="L35" s="34">
        <v>-2.7500000055624696</v>
      </c>
      <c r="M35" s="34">
        <v>2.2499999984582075</v>
      </c>
      <c r="N35" s="34">
        <v>-30085.250000001728</v>
      </c>
      <c r="O35" s="34">
        <v>-21702.50000000621</v>
      </c>
      <c r="P35" s="34">
        <v>2.2500000025615918</v>
      </c>
      <c r="Q35" s="34">
        <v>-2.3749999978406322</v>
      </c>
      <c r="R35" s="34">
        <v>0</v>
      </c>
      <c r="S35" s="34">
        <v>-1.4999999994280699</v>
      </c>
      <c r="T35" s="34">
        <v>5.9999999812987426</v>
      </c>
      <c r="U35" s="34"/>
      <c r="V35" s="34"/>
      <c r="W35" s="34">
        <v>-1.9879493606822507E-7</v>
      </c>
      <c r="X35" s="116"/>
      <c r="Y35" s="3">
        <v>7309.1808415584419</v>
      </c>
      <c r="Z35" s="3">
        <v>7348.7815454545453</v>
      </c>
      <c r="AA35" s="116"/>
      <c r="AB35" s="3">
        <v>48125</v>
      </c>
      <c r="AC35" s="3">
        <v>22000</v>
      </c>
      <c r="AD35" s="3">
        <v>26125</v>
      </c>
      <c r="AE35" s="116"/>
      <c r="AF35" s="3">
        <v>20541.514057142856</v>
      </c>
      <c r="AG35" s="3">
        <v>20541.513999999999</v>
      </c>
      <c r="AH35" s="116"/>
      <c r="AI35" s="3">
        <v>152.86304415584419</v>
      </c>
      <c r="AJ35" s="3">
        <v>152.86309090909091</v>
      </c>
      <c r="AK35" s="116"/>
      <c r="AL35" s="3">
        <v>262.0733298701299</v>
      </c>
      <c r="AM35" s="3">
        <v>261.44818181818181</v>
      </c>
      <c r="AN35" s="116"/>
      <c r="AO35" s="3">
        <v>1378.4855064935066</v>
      </c>
      <c r="AP35" s="3">
        <v>1378.0345454545454</v>
      </c>
      <c r="AQ35" s="116"/>
      <c r="AR35" s="3">
        <v>1212.9626805194805</v>
      </c>
      <c r="AS35" s="3">
        <v>1212.9627272727273</v>
      </c>
      <c r="AT35" s="116"/>
      <c r="AU35" s="3">
        <v>1962.9846857142857</v>
      </c>
      <c r="AV35" s="3">
        <v>1962.9846363636364</v>
      </c>
      <c r="AW35" s="116"/>
      <c r="AX35" s="3">
        <v>1167.2690909090909</v>
      </c>
      <c r="AY35" s="3">
        <v>1167.2690909090909</v>
      </c>
      <c r="AZ35" s="116"/>
      <c r="BA35" s="3">
        <v>150.39094025974026</v>
      </c>
      <c r="BB35" s="3">
        <v>150.3909090909091</v>
      </c>
      <c r="BC35" s="116"/>
      <c r="BD35" s="3">
        <v>1192.7511480519483</v>
      </c>
      <c r="BE35" s="3">
        <v>1192.7512727272726</v>
      </c>
      <c r="BF35" s="116"/>
      <c r="BG35" s="3">
        <v>1348.0201133980365</v>
      </c>
      <c r="BH35" s="3">
        <v>1361.2591153846447</v>
      </c>
      <c r="BI35" s="3">
        <v>-13.239001986608173</v>
      </c>
      <c r="BJ35" s="8">
        <v>-9.7255561685383376E-3</v>
      </c>
      <c r="BK35" s="116"/>
      <c r="BL35" s="8">
        <v>0.20688034266138508</v>
      </c>
      <c r="BM35" s="8">
        <v>0.20777464857515185</v>
      </c>
      <c r="BN35" s="116"/>
      <c r="BO35" s="3">
        <v>1700279125</v>
      </c>
      <c r="BP35" s="3">
        <v>778118000</v>
      </c>
    </row>
    <row r="36" spans="1:68">
      <c r="B36" t="s">
        <v>224</v>
      </c>
      <c r="C36" s="116"/>
      <c r="D36" s="34">
        <v>124851429.0000001</v>
      </c>
      <c r="E36" s="34">
        <v>70433418</v>
      </c>
      <c r="F36" s="34">
        <v>54418011.000000104</v>
      </c>
      <c r="G36" s="40"/>
      <c r="H36" s="34">
        <v>85281543.956756756</v>
      </c>
      <c r="I36" s="34">
        <v>-46863315.956756763</v>
      </c>
      <c r="J36" s="34">
        <v>-12358315.40419258</v>
      </c>
      <c r="K36" s="34">
        <v>9280315.4041925855</v>
      </c>
      <c r="L36" s="34">
        <v>12405886.818181723</v>
      </c>
      <c r="M36" s="34">
        <v>33912.272727272808</v>
      </c>
      <c r="N36" s="34">
        <v>87945.727272726916</v>
      </c>
      <c r="O36" s="34">
        <v>363008.36363636359</v>
      </c>
      <c r="P36" s="34">
        <v>612369.09090909828</v>
      </c>
      <c r="Q36" s="34">
        <v>5316.6363636319147</v>
      </c>
      <c r="R36" s="34">
        <v>4182273.2727272734</v>
      </c>
      <c r="S36" s="34">
        <v>983248.63636363694</v>
      </c>
      <c r="T36" s="34">
        <v>403822.18181818002</v>
      </c>
      <c r="U36" s="34"/>
      <c r="V36" s="34"/>
      <c r="W36" s="34">
        <v>2.016313374042511E-7</v>
      </c>
      <c r="X36" s="116"/>
      <c r="Y36" s="3">
        <v>3672.1008529411797</v>
      </c>
      <c r="Z36" s="3">
        <v>3201.5189999999998</v>
      </c>
      <c r="AA36" s="116"/>
      <c r="AB36" s="3">
        <v>34000</v>
      </c>
      <c r="AC36" s="3">
        <v>22000</v>
      </c>
      <c r="AD36" s="3">
        <v>12000</v>
      </c>
      <c r="AE36" s="116"/>
      <c r="AF36" s="3">
        <v>20302.94529411765</v>
      </c>
      <c r="AG36" s="3">
        <v>20667.824318181818</v>
      </c>
      <c r="AH36" s="116"/>
      <c r="AI36" s="3">
        <v>107.30035294117647</v>
      </c>
      <c r="AJ36" s="3">
        <v>108.29777272727273</v>
      </c>
      <c r="AK36" s="116"/>
      <c r="AL36" s="3">
        <v>251.60108823529413</v>
      </c>
      <c r="AM36" s="3">
        <v>254.18772727272727</v>
      </c>
      <c r="AN36" s="116"/>
      <c r="AO36" s="3">
        <v>865.54964705882355</v>
      </c>
      <c r="AP36" s="3">
        <v>876.22636363636366</v>
      </c>
      <c r="AQ36" s="116"/>
      <c r="AR36" s="3">
        <v>1097.1227352941173</v>
      </c>
      <c r="AS36" s="3">
        <v>1115.1335909090908</v>
      </c>
      <c r="AT36" s="116"/>
      <c r="AU36" s="3">
        <v>1914.0467647058824</v>
      </c>
      <c r="AV36" s="3">
        <v>1914.2031363636363</v>
      </c>
      <c r="AW36" s="116"/>
      <c r="AX36" s="3">
        <v>2447.0867352941177</v>
      </c>
      <c r="AY36" s="3">
        <v>2570.0947727272728</v>
      </c>
      <c r="AZ36" s="116"/>
      <c r="BA36" s="3">
        <v>781.53055882352942</v>
      </c>
      <c r="BB36" s="3">
        <v>810.44963636363639</v>
      </c>
      <c r="BC36" s="116"/>
      <c r="BD36" s="3">
        <v>131.18655882352945</v>
      </c>
      <c r="BE36" s="3">
        <v>143.06368181818181</v>
      </c>
      <c r="BF36" s="116"/>
      <c r="BG36" s="3">
        <v>1204.558640983226</v>
      </c>
      <c r="BH36" s="3">
        <v>1218.5480181004054</v>
      </c>
      <c r="BI36" s="3">
        <v>-13.989377117179401</v>
      </c>
      <c r="BJ36" s="8">
        <v>-1.1480365902188608E-2</v>
      </c>
      <c r="BK36" s="116"/>
      <c r="BL36" s="8">
        <v>0.11631441611483563</v>
      </c>
      <c r="BM36" s="8">
        <v>0.10111869492435488</v>
      </c>
      <c r="BN36" s="116"/>
      <c r="BO36" s="3">
        <v>1073396000</v>
      </c>
      <c r="BP36" s="3">
        <v>696542000</v>
      </c>
    </row>
    <row r="37" spans="1:68">
      <c r="B37" t="s">
        <v>210</v>
      </c>
      <c r="C37" s="116"/>
      <c r="D37" s="34"/>
      <c r="E37" s="34">
        <v>1429117.8017148981</v>
      </c>
      <c r="F37" s="34">
        <v>-1429117.8017148981</v>
      </c>
      <c r="G37" s="40"/>
      <c r="H37" s="34"/>
      <c r="I37" s="34"/>
      <c r="J37" s="34"/>
      <c r="K37" s="34"/>
      <c r="L37" s="34"/>
      <c r="M37" s="34"/>
      <c r="N37" s="34"/>
      <c r="O37" s="34"/>
      <c r="P37" s="34"/>
      <c r="Q37" s="34"/>
      <c r="R37" s="34"/>
      <c r="S37" s="34"/>
      <c r="T37" s="34"/>
      <c r="U37" s="34"/>
      <c r="V37" s="34">
        <v>-1429117.8017148981</v>
      </c>
      <c r="W37" s="34">
        <v>0</v>
      </c>
      <c r="X37" s="116"/>
      <c r="Y37" s="3"/>
      <c r="Z37" s="3">
        <v>9527.4520114326533</v>
      </c>
      <c r="AA37" s="116"/>
      <c r="AB37" s="3"/>
      <c r="AC37" s="3">
        <v>150</v>
      </c>
      <c r="AD37" s="3">
        <v>-150</v>
      </c>
      <c r="AE37" s="116"/>
      <c r="AF37" s="3"/>
      <c r="AG37" s="3">
        <v>21571.386666666665</v>
      </c>
      <c r="AH37" s="116"/>
      <c r="AI37" s="3"/>
      <c r="AJ37" s="3">
        <v>192</v>
      </c>
      <c r="AK37" s="116"/>
      <c r="AL37" s="3"/>
      <c r="AM37" s="3">
        <v>273.52666666666664</v>
      </c>
      <c r="AN37" s="116"/>
      <c r="AO37" s="3"/>
      <c r="AP37" s="3">
        <v>1288.9466666666667</v>
      </c>
      <c r="AQ37" s="116"/>
      <c r="AR37" s="3"/>
      <c r="AS37" s="3">
        <v>1213.8533333333332</v>
      </c>
      <c r="AT37" s="116"/>
      <c r="AU37" s="3"/>
      <c r="AV37" s="3">
        <v>2090.04</v>
      </c>
      <c r="AW37" s="116"/>
      <c r="AX37" s="3"/>
      <c r="AY37" s="3">
        <v>1850.98</v>
      </c>
      <c r="AZ37" s="116"/>
      <c r="BA37" s="3"/>
      <c r="BB37" s="3">
        <v>564.82000000000005</v>
      </c>
      <c r="BC37" s="116"/>
      <c r="BD37" s="3"/>
      <c r="BE37" s="3">
        <v>1050.6466666666668</v>
      </c>
      <c r="BF37" s="116"/>
      <c r="BG37" s="3"/>
      <c r="BH37" s="3">
        <v>1528.6902782188522</v>
      </c>
      <c r="BI37" s="3">
        <v>-1528.6902782188522</v>
      </c>
      <c r="BJ37" s="8">
        <v>-1</v>
      </c>
      <c r="BK37" s="116"/>
      <c r="BL37" s="8"/>
      <c r="BM37" s="8">
        <v>0.24044860904501403</v>
      </c>
      <c r="BN37" s="116"/>
      <c r="BO37" s="3"/>
      <c r="BP37" s="3">
        <v>5943547.8017148981</v>
      </c>
    </row>
    <row r="38" spans="1:68">
      <c r="B38" t="s">
        <v>209</v>
      </c>
      <c r="C38" s="116"/>
      <c r="D38" s="34">
        <v>-242353810.99999982</v>
      </c>
      <c r="E38" s="34">
        <v>-23581799.000000004</v>
      </c>
      <c r="F38" s="34">
        <v>-218772011.99999982</v>
      </c>
      <c r="G38" s="40"/>
      <c r="H38" s="34">
        <v>-28553097.167567573</v>
      </c>
      <c r="I38" s="34">
        <v>-728208270.74152339</v>
      </c>
      <c r="J38" s="34">
        <v>364375865.18722576</v>
      </c>
      <c r="K38" s="34">
        <v>22377506.903683815</v>
      </c>
      <c r="L38" s="34">
        <v>116111613.81818199</v>
      </c>
      <c r="M38" s="34">
        <v>440599.90909091139</v>
      </c>
      <c r="N38" s="34">
        <v>-11647160.454545453</v>
      </c>
      <c r="O38" s="34">
        <v>9590704.090909075</v>
      </c>
      <c r="P38" s="34">
        <v>8533547.1818181816</v>
      </c>
      <c r="Q38" s="34">
        <v>19318752.090909101</v>
      </c>
      <c r="R38" s="34">
        <v>-1546370.9090909001</v>
      </c>
      <c r="S38" s="34">
        <v>8170949.3636363642</v>
      </c>
      <c r="T38" s="34">
        <v>2263348.7272727266</v>
      </c>
      <c r="U38" s="34"/>
      <c r="V38" s="34"/>
      <c r="W38" s="34">
        <v>-4.4982880353927612E-7</v>
      </c>
      <c r="X38" s="116"/>
      <c r="Y38" s="3">
        <v>-1775.4857948717936</v>
      </c>
      <c r="Z38" s="3">
        <v>-5716.7997575757581</v>
      </c>
      <c r="AA38" s="116"/>
      <c r="AB38" s="3">
        <v>136500</v>
      </c>
      <c r="AC38" s="3">
        <v>4125</v>
      </c>
      <c r="AD38" s="3">
        <v>132375</v>
      </c>
      <c r="AE38" s="116"/>
      <c r="AF38" s="3">
        <v>13172.623648351648</v>
      </c>
      <c r="AG38" s="3">
        <v>14023.258181818182</v>
      </c>
      <c r="AH38" s="116"/>
      <c r="AI38" s="3">
        <v>301.52125274725273</v>
      </c>
      <c r="AJ38" s="3">
        <v>304.74909090909091</v>
      </c>
      <c r="AK38" s="116"/>
      <c r="AL38" s="3">
        <v>270.75263736263736</v>
      </c>
      <c r="AM38" s="3">
        <v>185.42545454545456</v>
      </c>
      <c r="AN38" s="116"/>
      <c r="AO38" s="3">
        <v>1420.6053406593408</v>
      </c>
      <c r="AP38" s="3">
        <v>1490.8669090909091</v>
      </c>
      <c r="AQ38" s="116"/>
      <c r="AR38" s="3">
        <v>1352.3929890109887</v>
      </c>
      <c r="AS38" s="3">
        <v>1414.9098181818179</v>
      </c>
      <c r="AT38" s="116"/>
      <c r="AU38" s="3">
        <v>2284.7482564102565</v>
      </c>
      <c r="AV38" s="3">
        <v>2426.277575757576</v>
      </c>
      <c r="AW38" s="116"/>
      <c r="AX38" s="3">
        <v>1108.3556336996337</v>
      </c>
      <c r="AY38" s="3">
        <v>1097.0269090909092</v>
      </c>
      <c r="AZ38" s="116"/>
      <c r="BA38" s="3">
        <v>274.87120146520147</v>
      </c>
      <c r="BB38" s="3">
        <v>334.73163636363637</v>
      </c>
      <c r="BC38" s="116"/>
      <c r="BD38" s="3">
        <v>163.71396336996338</v>
      </c>
      <c r="BE38" s="3">
        <v>180.29527272727273</v>
      </c>
      <c r="BF38" s="116"/>
      <c r="BG38" s="3">
        <v>708.55834068273464</v>
      </c>
      <c r="BH38" s="3">
        <v>605.81942641606031</v>
      </c>
      <c r="BI38" s="3">
        <v>102.73891426667433</v>
      </c>
      <c r="BJ38" s="8">
        <v>0.1695866949570482</v>
      </c>
      <c r="BK38" s="116"/>
      <c r="BL38" s="8">
        <v>-9.5589335591284963E-2</v>
      </c>
      <c r="BM38" s="8">
        <v>-0.36318491769599331</v>
      </c>
      <c r="BN38" s="116"/>
      <c r="BO38" s="3">
        <v>2535364531</v>
      </c>
      <c r="BP38" s="3">
        <v>64930557</v>
      </c>
    </row>
    <row r="39" spans="1:68">
      <c r="A39" t="s">
        <v>111</v>
      </c>
      <c r="C39" s="116"/>
      <c r="D39" s="34">
        <v>-3273353777.1722565</v>
      </c>
      <c r="E39" s="34">
        <v>-981932239.53835654</v>
      </c>
      <c r="F39" s="34">
        <v>-2291421537.6338997</v>
      </c>
      <c r="G39" s="40"/>
      <c r="H39" s="34">
        <v>-1436484892.1659296</v>
      </c>
      <c r="I39" s="34">
        <v>-294336027.2754671</v>
      </c>
      <c r="J39" s="34">
        <v>62311757.448531747</v>
      </c>
      <c r="K39" s="34">
        <v>25498944.932391729</v>
      </c>
      <c r="L39" s="34">
        <v>178881581.28881237</v>
      </c>
      <c r="M39" s="34">
        <v>2903530.1664335681</v>
      </c>
      <c r="N39" s="34">
        <v>-1592073.8385780926</v>
      </c>
      <c r="O39" s="34">
        <v>12532430.095920688</v>
      </c>
      <c r="P39" s="34">
        <v>10556957.142424332</v>
      </c>
      <c r="Q39" s="34">
        <v>-3330058.3107227129</v>
      </c>
      <c r="R39" s="34">
        <v>-2221731.7332167099</v>
      </c>
      <c r="S39" s="34">
        <v>25375242.213869441</v>
      </c>
      <c r="T39" s="34">
        <v>1114316.4016317006</v>
      </c>
      <c r="U39" s="34">
        <v>-872631513.99999976</v>
      </c>
      <c r="V39" s="34"/>
      <c r="W39" s="34">
        <v>-1.3113021850585938E-6</v>
      </c>
      <c r="X39" s="116"/>
      <c r="Y39" s="3">
        <v>-14631.148853155688</v>
      </c>
      <c r="Z39" s="3">
        <v>-14072.837542649324</v>
      </c>
      <c r="AA39" s="116"/>
      <c r="AB39" s="3">
        <v>223725</v>
      </c>
      <c r="AC39" s="3">
        <v>69775</v>
      </c>
      <c r="AD39" s="3">
        <v>153950</v>
      </c>
      <c r="AE39" s="116"/>
      <c r="AF39" s="3">
        <v>16216.007933847355</v>
      </c>
      <c r="AG39" s="3">
        <v>17618.417671085637</v>
      </c>
      <c r="AH39" s="116"/>
      <c r="AI39" s="3">
        <v>516.1472030394458</v>
      </c>
      <c r="AJ39" s="3">
        <v>300.59757792905776</v>
      </c>
      <c r="AK39" s="116"/>
      <c r="AL39" s="3">
        <v>346.11456028606545</v>
      </c>
      <c r="AM39" s="3">
        <v>245.91246148333931</v>
      </c>
      <c r="AN39" s="116"/>
      <c r="AO39" s="3">
        <v>3659.5646843222703</v>
      </c>
      <c r="AP39" s="3">
        <v>2976.9491078466499</v>
      </c>
      <c r="AQ39" s="116"/>
      <c r="AR39" s="3">
        <v>3436.9759392110846</v>
      </c>
      <c r="AS39" s="3">
        <v>2868.0142027946972</v>
      </c>
      <c r="AT39" s="116"/>
      <c r="AU39" s="3">
        <v>4161.2231266063227</v>
      </c>
      <c r="AV39" s="3">
        <v>3437.2516660695087</v>
      </c>
      <c r="AW39" s="116"/>
      <c r="AX39" s="3">
        <v>2058.2102938875851</v>
      </c>
      <c r="AY39" s="3">
        <v>1580.9047079899678</v>
      </c>
      <c r="AZ39" s="116"/>
      <c r="BA39" s="3">
        <v>1824.1767705888929</v>
      </c>
      <c r="BB39" s="3">
        <v>1479.9962880687929</v>
      </c>
      <c r="BC39" s="116"/>
      <c r="BD39" s="3">
        <v>75.253181361045904</v>
      </c>
      <c r="BE39" s="3">
        <v>52.166864922966674</v>
      </c>
      <c r="BF39" s="116"/>
      <c r="BG39" s="3">
        <v>673.90655005074348</v>
      </c>
      <c r="BH39" s="3">
        <v>634.55531093725631</v>
      </c>
      <c r="BI39" s="3">
        <v>39.351239113487168</v>
      </c>
      <c r="BJ39" s="8">
        <v>6.2013883479068617E-2</v>
      </c>
      <c r="BK39" s="116"/>
      <c r="BL39" s="8">
        <v>-0.82837244310764879</v>
      </c>
      <c r="BM39" s="8">
        <v>-0.8535524451299511</v>
      </c>
      <c r="BN39" s="116"/>
      <c r="BO39" s="3">
        <v>3951548369.8277454</v>
      </c>
      <c r="BP39" s="3">
        <v>1150406451.4616439</v>
      </c>
    </row>
    <row r="40" spans="1:68">
      <c r="B40" t="s">
        <v>233</v>
      </c>
      <c r="C40" s="116"/>
      <c r="D40" s="34">
        <v>50354781.542689435</v>
      </c>
      <c r="E40" s="34">
        <v>206739</v>
      </c>
      <c r="F40" s="34">
        <v>50148042.542689435</v>
      </c>
      <c r="G40" s="40"/>
      <c r="H40" s="34">
        <v>302441.89788606227</v>
      </c>
      <c r="I40" s="34">
        <v>25126455.102113936</v>
      </c>
      <c r="J40" s="34">
        <v>23988152.632316653</v>
      </c>
      <c r="K40" s="34">
        <v>730990.91037277796</v>
      </c>
      <c r="L40" s="34">
        <v>-102.99999999920146</v>
      </c>
      <c r="M40" s="34">
        <v>-3.0000000000853788</v>
      </c>
      <c r="N40" s="34">
        <v>-13.999999999987267</v>
      </c>
      <c r="O40" s="34">
        <v>-60.999999999239662</v>
      </c>
      <c r="P40" s="34">
        <v>43.999999999959982</v>
      </c>
      <c r="Q40" s="34">
        <v>155.99999999985812</v>
      </c>
      <c r="R40" s="34">
        <v>29.999999999972715</v>
      </c>
      <c r="S40" s="34">
        <v>-52.999999999951797</v>
      </c>
      <c r="T40" s="34">
        <v>5.9999999999725162</v>
      </c>
      <c r="U40" s="34"/>
      <c r="V40" s="34"/>
      <c r="W40" s="34">
        <v>6.9677241754106944E-9</v>
      </c>
      <c r="X40" s="116"/>
      <c r="Y40" s="3">
        <v>16243.477916996591</v>
      </c>
      <c r="Z40" s="3">
        <v>8269.56</v>
      </c>
      <c r="AA40" s="116"/>
      <c r="AB40" s="3">
        <v>3100</v>
      </c>
      <c r="AC40" s="3">
        <v>25</v>
      </c>
      <c r="AD40" s="3">
        <v>3075</v>
      </c>
      <c r="AE40" s="116"/>
      <c r="AF40" s="3">
        <v>1234.3932258064513</v>
      </c>
      <c r="AG40" s="3">
        <v>1234.3599999999999</v>
      </c>
      <c r="AH40" s="116"/>
      <c r="AI40" s="3">
        <v>163.12096774193552</v>
      </c>
      <c r="AJ40" s="3">
        <v>163.12</v>
      </c>
      <c r="AK40" s="116"/>
      <c r="AL40" s="3">
        <v>442.00451612903225</v>
      </c>
      <c r="AM40" s="3">
        <v>442</v>
      </c>
      <c r="AN40" s="116"/>
      <c r="AO40" s="3">
        <v>1954.1396774193545</v>
      </c>
      <c r="AP40" s="3">
        <v>1954.12</v>
      </c>
      <c r="AQ40" s="116"/>
      <c r="AR40" s="3">
        <v>2142.6258064516128</v>
      </c>
      <c r="AS40" s="3">
        <v>2142.64</v>
      </c>
      <c r="AT40" s="116"/>
      <c r="AU40" s="3">
        <v>2499.349677419355</v>
      </c>
      <c r="AV40" s="3">
        <v>2499.4</v>
      </c>
      <c r="AW40" s="116"/>
      <c r="AX40" s="3">
        <v>1625.3503225806451</v>
      </c>
      <c r="AY40" s="3">
        <v>1625.36</v>
      </c>
      <c r="AZ40" s="116"/>
      <c r="BA40" s="3">
        <v>917.85709677419356</v>
      </c>
      <c r="BB40" s="3">
        <v>917.84</v>
      </c>
      <c r="BC40" s="116"/>
      <c r="BD40" s="3">
        <v>51.598064516129043</v>
      </c>
      <c r="BE40" s="3">
        <v>51.6</v>
      </c>
      <c r="BF40" s="116"/>
      <c r="BG40" s="3">
        <v>1040.6253727333897</v>
      </c>
      <c r="BH40" s="3">
        <v>742.80587313533442</v>
      </c>
      <c r="BI40" s="3">
        <v>297.81949959805524</v>
      </c>
      <c r="BJ40" s="8">
        <v>0.40093853639172083</v>
      </c>
      <c r="BK40" s="116"/>
      <c r="BL40" s="8">
        <v>0.59556820368339947</v>
      </c>
      <c r="BM40" s="8">
        <v>0.42847461139896376</v>
      </c>
      <c r="BN40" s="116"/>
      <c r="BO40" s="3">
        <v>84549143.542689428</v>
      </c>
      <c r="BP40" s="3">
        <v>482500</v>
      </c>
    </row>
    <row r="41" spans="1:68">
      <c r="B41" t="s">
        <v>229</v>
      </c>
      <c r="C41" s="116"/>
      <c r="D41" s="34">
        <v>6885299.2034399994</v>
      </c>
      <c r="E41" s="34">
        <v>8810343.5958904102</v>
      </c>
      <c r="F41" s="34">
        <v>-1925044.3924504109</v>
      </c>
      <c r="G41" s="40"/>
      <c r="H41" s="34">
        <v>12888797.170197254</v>
      </c>
      <c r="I41" s="34">
        <v>-14650865.889375336</v>
      </c>
      <c r="J41" s="34">
        <v>-462859.44543011318</v>
      </c>
      <c r="K41" s="34">
        <v>402378.77215777745</v>
      </c>
      <c r="L41" s="34">
        <v>-171186.39999999868</v>
      </c>
      <c r="M41" s="34">
        <v>1.6</v>
      </c>
      <c r="N41" s="34">
        <v>1066.0000000000005</v>
      </c>
      <c r="O41" s="34">
        <v>20987.599999999995</v>
      </c>
      <c r="P41" s="34">
        <v>12436.399999999998</v>
      </c>
      <c r="Q41" s="34">
        <v>15017.799999999994</v>
      </c>
      <c r="R41" s="34">
        <v>8484.7999999999975</v>
      </c>
      <c r="S41" s="34">
        <v>10693.999999999998</v>
      </c>
      <c r="T41" s="34">
        <v>3.2000000000000015</v>
      </c>
      <c r="U41" s="34"/>
      <c r="V41" s="34"/>
      <c r="W41" s="34">
        <v>5.9779252659097892E-9</v>
      </c>
      <c r="X41" s="116"/>
      <c r="Y41" s="3">
        <v>2295.0997344799998</v>
      </c>
      <c r="Z41" s="3">
        <v>2349.4249589041092</v>
      </c>
      <c r="AA41" s="116"/>
      <c r="AB41" s="3">
        <v>3000</v>
      </c>
      <c r="AC41" s="3">
        <v>3750</v>
      </c>
      <c r="AD41" s="3">
        <v>-750</v>
      </c>
      <c r="AE41" s="116"/>
      <c r="AF41" s="3">
        <v>13143.009333333333</v>
      </c>
      <c r="AG41" s="3">
        <v>13085.947200000001</v>
      </c>
      <c r="AH41" s="116"/>
      <c r="AI41" s="3">
        <v>0</v>
      </c>
      <c r="AJ41" s="3">
        <v>5.3333333333333336E-4</v>
      </c>
      <c r="AK41" s="116"/>
      <c r="AL41" s="3">
        <v>1.17</v>
      </c>
      <c r="AM41" s="3">
        <v>1.5253333333333334</v>
      </c>
      <c r="AN41" s="116"/>
      <c r="AO41" s="3">
        <v>23.044666666666668</v>
      </c>
      <c r="AP41" s="3">
        <v>30.040533333333332</v>
      </c>
      <c r="AQ41" s="116"/>
      <c r="AR41" s="3">
        <v>13.657999999999999</v>
      </c>
      <c r="AS41" s="3">
        <v>17.803466666666665</v>
      </c>
      <c r="AT41" s="116"/>
      <c r="AU41" s="3">
        <v>16.495666666666668</v>
      </c>
      <c r="AV41" s="3">
        <v>21.5016</v>
      </c>
      <c r="AW41" s="116"/>
      <c r="AX41" s="3">
        <v>9.3173333333333339</v>
      </c>
      <c r="AY41" s="3">
        <v>12.1456</v>
      </c>
      <c r="AZ41" s="116"/>
      <c r="BA41" s="3">
        <v>11.744666666666667</v>
      </c>
      <c r="BB41" s="3">
        <v>15.309333333333333</v>
      </c>
      <c r="BC41" s="116"/>
      <c r="BD41" s="3">
        <v>5.3333333333333332E-3</v>
      </c>
      <c r="BE41" s="3">
        <v>6.4000000000000003E-3</v>
      </c>
      <c r="BF41" s="116"/>
      <c r="BG41" s="3">
        <v>591.91307617572841</v>
      </c>
      <c r="BH41" s="3">
        <v>597.85115414639597</v>
      </c>
      <c r="BI41" s="3">
        <v>-5.9380779706675639</v>
      </c>
      <c r="BJ41" s="8">
        <v>-9.9323684992226428E-3</v>
      </c>
      <c r="BK41" s="116"/>
      <c r="BL41" s="8">
        <v>0.14794167121450788</v>
      </c>
      <c r="BM41" s="8">
        <v>0.15124691534439055</v>
      </c>
      <c r="BN41" s="116"/>
      <c r="BO41" s="3">
        <v>46540634.203439996</v>
      </c>
      <c r="BP41" s="3">
        <v>58251393.59589041</v>
      </c>
    </row>
    <row r="42" spans="1:68">
      <c r="B42" t="s">
        <v>231</v>
      </c>
      <c r="C42" s="116"/>
      <c r="D42" s="34">
        <v>2798944.1924666539</v>
      </c>
      <c r="E42" s="34">
        <v>-3394453.0465753376</v>
      </c>
      <c r="F42" s="34">
        <v>6193397.2390419915</v>
      </c>
      <c r="G42" s="40"/>
      <c r="H42" s="34">
        <v>-4965801.4292967049</v>
      </c>
      <c r="I42" s="34">
        <v>-4368944.4487854736</v>
      </c>
      <c r="J42" s="34">
        <v>2973487.2783414298</v>
      </c>
      <c r="K42" s="34">
        <v>3056242.3387827319</v>
      </c>
      <c r="L42" s="34">
        <v>5173044.9999999972</v>
      </c>
      <c r="M42" s="34">
        <v>0</v>
      </c>
      <c r="N42" s="34">
        <v>29548.750000000015</v>
      </c>
      <c r="O42" s="34">
        <v>1153151.2499999995</v>
      </c>
      <c r="P42" s="34">
        <v>873317.49999999953</v>
      </c>
      <c r="Q42" s="34">
        <v>1126223.5000000005</v>
      </c>
      <c r="R42" s="34">
        <v>604533.74999999965</v>
      </c>
      <c r="S42" s="34">
        <v>538593.75</v>
      </c>
      <c r="T42" s="34">
        <v>0</v>
      </c>
      <c r="U42" s="34"/>
      <c r="V42" s="34"/>
      <c r="W42" s="34">
        <v>1.2922100722789764E-8</v>
      </c>
      <c r="X42" s="116"/>
      <c r="Y42" s="3">
        <v>124.39751966518462</v>
      </c>
      <c r="Z42" s="3">
        <v>-565.74217442922293</v>
      </c>
      <c r="AA42" s="116"/>
      <c r="AB42" s="3">
        <v>22500</v>
      </c>
      <c r="AC42" s="3">
        <v>6000</v>
      </c>
      <c r="AD42" s="3">
        <v>16500</v>
      </c>
      <c r="AE42" s="116"/>
      <c r="AF42" s="3">
        <v>14693.849555555556</v>
      </c>
      <c r="AG42" s="3">
        <v>14923.762666666667</v>
      </c>
      <c r="AH42" s="116"/>
      <c r="AI42" s="3">
        <v>0</v>
      </c>
      <c r="AJ42" s="3">
        <v>0</v>
      </c>
      <c r="AK42" s="116"/>
      <c r="AL42" s="3">
        <v>6.0975555555555552</v>
      </c>
      <c r="AM42" s="3">
        <v>7.4108333333333336</v>
      </c>
      <c r="AN42" s="116"/>
      <c r="AO42" s="3">
        <v>237.99600000000001</v>
      </c>
      <c r="AP42" s="3">
        <v>289.24716666666666</v>
      </c>
      <c r="AQ42" s="116"/>
      <c r="AR42" s="3">
        <v>180.2428888888889</v>
      </c>
      <c r="AS42" s="3">
        <v>219.05699999999999</v>
      </c>
      <c r="AT42" s="116"/>
      <c r="AU42" s="3">
        <v>232.43928888888888</v>
      </c>
      <c r="AV42" s="3">
        <v>282.49366666666668</v>
      </c>
      <c r="AW42" s="116"/>
      <c r="AX42" s="3">
        <v>124.76933333333334</v>
      </c>
      <c r="AY42" s="3">
        <v>151.63749999999999</v>
      </c>
      <c r="AZ42" s="116"/>
      <c r="BA42" s="3">
        <v>111.16</v>
      </c>
      <c r="BB42" s="3">
        <v>135.0975</v>
      </c>
      <c r="BC42" s="116"/>
      <c r="BD42" s="3">
        <v>0</v>
      </c>
      <c r="BE42" s="3">
        <v>0</v>
      </c>
      <c r="BF42" s="116"/>
      <c r="BG42" s="3">
        <v>599.44507661652312</v>
      </c>
      <c r="BH42" s="3">
        <v>594.3587811322509</v>
      </c>
      <c r="BI42" s="3">
        <v>5.0862954842722274</v>
      </c>
      <c r="BJ42" s="8">
        <v>8.5576181352664746E-3</v>
      </c>
      <c r="BK42" s="116"/>
      <c r="BL42" s="8">
        <v>7.9178854687950422E-3</v>
      </c>
      <c r="BM42" s="8">
        <v>-3.6634299517105798E-2</v>
      </c>
      <c r="BN42" s="116"/>
      <c r="BO42" s="3">
        <v>353496423.19246662</v>
      </c>
      <c r="BP42" s="3">
        <v>92657784.953424662</v>
      </c>
    </row>
    <row r="43" spans="1:68">
      <c r="B43" t="s">
        <v>236</v>
      </c>
      <c r="C43" s="116"/>
      <c r="D43" s="34">
        <v>338596</v>
      </c>
      <c r="E43" s="34"/>
      <c r="F43" s="34">
        <v>338596</v>
      </c>
      <c r="G43" s="40"/>
      <c r="H43" s="34"/>
      <c r="I43" s="34"/>
      <c r="J43" s="34"/>
      <c r="K43" s="34"/>
      <c r="L43" s="34"/>
      <c r="M43" s="34"/>
      <c r="N43" s="34"/>
      <c r="O43" s="34"/>
      <c r="P43" s="34"/>
      <c r="Q43" s="34"/>
      <c r="R43" s="34"/>
      <c r="S43" s="34"/>
      <c r="T43" s="34"/>
      <c r="U43" s="34">
        <v>338596</v>
      </c>
      <c r="V43" s="34"/>
      <c r="W43" s="34">
        <v>0</v>
      </c>
      <c r="X43" s="116"/>
      <c r="Y43" s="3">
        <v>246.25163636363635</v>
      </c>
      <c r="Z43" s="3"/>
      <c r="AA43" s="116"/>
      <c r="AB43" s="3">
        <v>1375</v>
      </c>
      <c r="AC43" s="3"/>
      <c r="AD43" s="3">
        <v>1375</v>
      </c>
      <c r="AE43" s="116"/>
      <c r="AF43" s="3">
        <v>14522.55490909091</v>
      </c>
      <c r="AG43" s="3"/>
      <c r="AH43" s="116"/>
      <c r="AI43" s="3">
        <v>3.6312727272727274</v>
      </c>
      <c r="AJ43" s="3"/>
      <c r="AK43" s="116"/>
      <c r="AL43" s="3">
        <v>287.32945454545455</v>
      </c>
      <c r="AM43" s="3"/>
      <c r="AN43" s="116"/>
      <c r="AO43" s="3">
        <v>541.72509090909091</v>
      </c>
      <c r="AP43" s="3"/>
      <c r="AQ43" s="116"/>
      <c r="AR43" s="3">
        <v>564.09963636363636</v>
      </c>
      <c r="AS43" s="3"/>
      <c r="AT43" s="116"/>
      <c r="AU43" s="3">
        <v>1147.0538181818181</v>
      </c>
      <c r="AV43" s="3"/>
      <c r="AW43" s="116"/>
      <c r="AX43" s="3">
        <v>938.22981818181813</v>
      </c>
      <c r="AY43" s="3"/>
      <c r="AZ43" s="116"/>
      <c r="BA43" s="3">
        <v>648.06690909090912</v>
      </c>
      <c r="BB43" s="3"/>
      <c r="BC43" s="116"/>
      <c r="BD43" s="3">
        <v>1.0574545454545454</v>
      </c>
      <c r="BE43" s="3"/>
      <c r="BF43" s="116"/>
      <c r="BG43" s="3">
        <v>721.12191837478531</v>
      </c>
      <c r="BH43" s="3"/>
      <c r="BI43" s="3">
        <v>721.12191837478531</v>
      </c>
      <c r="BJ43" s="8"/>
      <c r="BK43" s="116"/>
      <c r="BL43" s="8">
        <v>1.3029187109187108E-2</v>
      </c>
      <c r="BM43" s="8"/>
      <c r="BN43" s="116"/>
      <c r="BO43" s="3">
        <v>25987500</v>
      </c>
      <c r="BP43" s="3"/>
    </row>
    <row r="44" spans="1:68">
      <c r="B44" t="s">
        <v>227</v>
      </c>
      <c r="C44" s="116"/>
      <c r="D44" s="34">
        <v>-37875611</v>
      </c>
      <c r="E44" s="34">
        <v>-13850306</v>
      </c>
      <c r="F44" s="34">
        <v>-24025305</v>
      </c>
      <c r="G44" s="40"/>
      <c r="H44" s="34">
        <v>-20261841.418129701</v>
      </c>
      <c r="I44" s="34">
        <v>6411535.4181297012</v>
      </c>
      <c r="J44" s="34">
        <v>-11934410.492263075</v>
      </c>
      <c r="K44" s="34">
        <v>1759410.4922630806</v>
      </c>
      <c r="L44" s="34">
        <v>0</v>
      </c>
      <c r="M44" s="34">
        <v>0</v>
      </c>
      <c r="N44" s="34">
        <v>-2.0000000001232365</v>
      </c>
      <c r="O44" s="34">
        <v>1.9999999994979589</v>
      </c>
      <c r="P44" s="34">
        <v>0</v>
      </c>
      <c r="Q44" s="34">
        <v>-3.0000000042491592</v>
      </c>
      <c r="R44" s="34">
        <v>1.9999999994979589</v>
      </c>
      <c r="S44" s="34">
        <v>2.0000000007485141</v>
      </c>
      <c r="T44" s="34">
        <v>0</v>
      </c>
      <c r="U44" s="34"/>
      <c r="V44" s="34"/>
      <c r="W44" s="34">
        <v>-9.5997165772132576E-10</v>
      </c>
      <c r="X44" s="116"/>
      <c r="Y44" s="3">
        <v>-3443.2373636363636</v>
      </c>
      <c r="Z44" s="3">
        <v>-2518.2374545454545</v>
      </c>
      <c r="AA44" s="116"/>
      <c r="AB44" s="3">
        <v>11000</v>
      </c>
      <c r="AC44" s="3">
        <v>5500</v>
      </c>
      <c r="AD44" s="3">
        <v>5500</v>
      </c>
      <c r="AE44" s="116"/>
      <c r="AF44" s="3">
        <v>17891.736000000001</v>
      </c>
      <c r="AG44" s="3">
        <v>17891.736000000001</v>
      </c>
      <c r="AH44" s="116"/>
      <c r="AI44" s="3">
        <v>1.4545454545454545E-3</v>
      </c>
      <c r="AJ44" s="3">
        <v>1.4545454545454545E-3</v>
      </c>
      <c r="AK44" s="116"/>
      <c r="AL44" s="3">
        <v>229.964</v>
      </c>
      <c r="AM44" s="3">
        <v>229.96381818181817</v>
      </c>
      <c r="AN44" s="116"/>
      <c r="AO44" s="3">
        <v>677.30418181818186</v>
      </c>
      <c r="AP44" s="3">
        <v>677.30436363636363</v>
      </c>
      <c r="AQ44" s="116"/>
      <c r="AR44" s="3">
        <v>755.61072727272722</v>
      </c>
      <c r="AS44" s="3">
        <v>755.61072727272722</v>
      </c>
      <c r="AT44" s="116"/>
      <c r="AU44" s="3">
        <v>1094.0537272727274</v>
      </c>
      <c r="AV44" s="3">
        <v>1094.0534545454543</v>
      </c>
      <c r="AW44" s="116"/>
      <c r="AX44" s="3">
        <v>568.39218181818183</v>
      </c>
      <c r="AY44" s="3">
        <v>568.3923636363636</v>
      </c>
      <c r="AZ44" s="116"/>
      <c r="BA44" s="3">
        <v>726.15872727272722</v>
      </c>
      <c r="BB44" s="3">
        <v>726.15890909090911</v>
      </c>
      <c r="BC44" s="116"/>
      <c r="BD44" s="3">
        <v>1.6363636363636365E-2</v>
      </c>
      <c r="BE44" s="3">
        <v>1.6363636363636365E-2</v>
      </c>
      <c r="BF44" s="116"/>
      <c r="BG44" s="3">
        <v>705.8600788324618</v>
      </c>
      <c r="BH44" s="3">
        <v>747.61679200279139</v>
      </c>
      <c r="BI44" s="3">
        <v>-41.75671317032959</v>
      </c>
      <c r="BJ44" s="8">
        <v>-5.585309695688815E-2</v>
      </c>
      <c r="BK44" s="116"/>
      <c r="BL44" s="8">
        <v>-0.18612093857493858</v>
      </c>
      <c r="BM44" s="8">
        <v>-0.1296389937989938</v>
      </c>
      <c r="BN44" s="116"/>
      <c r="BO44" s="3">
        <v>203500000</v>
      </c>
      <c r="BP44" s="3">
        <v>106837500</v>
      </c>
    </row>
    <row r="45" spans="1:68">
      <c r="B45" t="s">
        <v>235</v>
      </c>
      <c r="C45" s="116"/>
      <c r="D45" s="34">
        <v>-83343792.999999881</v>
      </c>
      <c r="E45" s="34"/>
      <c r="F45" s="34">
        <v>-83343792.999999881</v>
      </c>
      <c r="G45" s="40"/>
      <c r="H45" s="34"/>
      <c r="I45" s="34"/>
      <c r="J45" s="34"/>
      <c r="K45" s="34"/>
      <c r="L45" s="34"/>
      <c r="M45" s="34"/>
      <c r="N45" s="34"/>
      <c r="O45" s="34"/>
      <c r="P45" s="34"/>
      <c r="Q45" s="34"/>
      <c r="R45" s="34"/>
      <c r="S45" s="34"/>
      <c r="T45" s="34"/>
      <c r="U45" s="34">
        <v>-83343792.999999881</v>
      </c>
      <c r="V45" s="34"/>
      <c r="W45" s="34">
        <v>0</v>
      </c>
      <c r="X45" s="116"/>
      <c r="Y45" s="3">
        <v>-3623.6431739130385</v>
      </c>
      <c r="Z45" s="3"/>
      <c r="AA45" s="116"/>
      <c r="AB45" s="3">
        <v>23000</v>
      </c>
      <c r="AC45" s="3"/>
      <c r="AD45" s="3">
        <v>23000</v>
      </c>
      <c r="AE45" s="116"/>
      <c r="AF45" s="3">
        <v>17263.402739130433</v>
      </c>
      <c r="AG45" s="3"/>
      <c r="AH45" s="116"/>
      <c r="AI45" s="3">
        <v>1656.3477391304348</v>
      </c>
      <c r="AJ45" s="3"/>
      <c r="AK45" s="116"/>
      <c r="AL45" s="3">
        <v>242.01465217391305</v>
      </c>
      <c r="AM45" s="3"/>
      <c r="AN45" s="116"/>
      <c r="AO45" s="3">
        <v>908.34565217391309</v>
      </c>
      <c r="AP45" s="3"/>
      <c r="AQ45" s="116"/>
      <c r="AR45" s="3">
        <v>872.15665217391302</v>
      </c>
      <c r="AS45" s="3"/>
      <c r="AT45" s="116"/>
      <c r="AU45" s="3">
        <v>989.44360869565219</v>
      </c>
      <c r="AV45" s="3"/>
      <c r="AW45" s="116"/>
      <c r="AX45" s="3">
        <v>781.00765217391302</v>
      </c>
      <c r="AY45" s="3"/>
      <c r="AZ45" s="116"/>
      <c r="BA45" s="3">
        <v>548.67226086956521</v>
      </c>
      <c r="BB45" s="3"/>
      <c r="BC45" s="116"/>
      <c r="BD45" s="3">
        <v>3.5565652173913045</v>
      </c>
      <c r="BE45" s="3"/>
      <c r="BF45" s="116"/>
      <c r="BG45" s="3">
        <v>749.40608839615652</v>
      </c>
      <c r="BH45" s="3"/>
      <c r="BI45" s="3">
        <v>749.40608839615652</v>
      </c>
      <c r="BJ45" s="8"/>
      <c r="BK45" s="116"/>
      <c r="BL45" s="8">
        <v>-0.18449096402877671</v>
      </c>
      <c r="BM45" s="8"/>
      <c r="BN45" s="116"/>
      <c r="BO45" s="3">
        <v>451750000</v>
      </c>
      <c r="BP45" s="3"/>
    </row>
    <row r="46" spans="1:68">
      <c r="B46" t="s">
        <v>232</v>
      </c>
      <c r="C46" s="116"/>
      <c r="D46" s="34">
        <v>-151883351.43474269</v>
      </c>
      <c r="E46" s="34">
        <v>-113231872.18630141</v>
      </c>
      <c r="F46" s="34">
        <v>-38651479.248441279</v>
      </c>
      <c r="G46" s="40"/>
      <c r="H46" s="34">
        <v>-165648776.11489382</v>
      </c>
      <c r="I46" s="34">
        <v>104314845.3473139</v>
      </c>
      <c r="J46" s="34">
        <v>1894130.8355339624</v>
      </c>
      <c r="K46" s="34">
        <v>5178366.1836046381</v>
      </c>
      <c r="L46" s="34">
        <v>40100414.500000179</v>
      </c>
      <c r="M46" s="34">
        <v>0</v>
      </c>
      <c r="N46" s="34">
        <v>-1309738.1666666686</v>
      </c>
      <c r="O46" s="34">
        <v>-4404054.1666666642</v>
      </c>
      <c r="P46" s="34">
        <v>-6050573.4999999916</v>
      </c>
      <c r="Q46" s="34">
        <v>-8895743.166666666</v>
      </c>
      <c r="R46" s="34">
        <v>-3579497.333333334</v>
      </c>
      <c r="S46" s="34">
        <v>-250853.66666666709</v>
      </c>
      <c r="T46" s="34">
        <v>0</v>
      </c>
      <c r="U46" s="34"/>
      <c r="V46" s="34"/>
      <c r="W46" s="34">
        <v>-1.3865064829587936E-7</v>
      </c>
      <c r="X46" s="116"/>
      <c r="Y46" s="3">
        <v>-4104.9554441822347</v>
      </c>
      <c r="Z46" s="3">
        <v>-4717.9946744292256</v>
      </c>
      <c r="AA46" s="116"/>
      <c r="AB46" s="3">
        <v>37000</v>
      </c>
      <c r="AC46" s="3">
        <v>24000</v>
      </c>
      <c r="AD46" s="3">
        <v>13000</v>
      </c>
      <c r="AE46" s="116"/>
      <c r="AF46" s="3">
        <v>15470.634513513511</v>
      </c>
      <c r="AG46" s="3">
        <v>16554.429500000002</v>
      </c>
      <c r="AH46" s="116"/>
      <c r="AI46" s="3">
        <v>0</v>
      </c>
      <c r="AJ46" s="3">
        <v>0</v>
      </c>
      <c r="AK46" s="116"/>
      <c r="AL46" s="3">
        <v>195.06816216216222</v>
      </c>
      <c r="AM46" s="3">
        <v>159.66983333333334</v>
      </c>
      <c r="AN46" s="116"/>
      <c r="AO46" s="3">
        <v>1051.7793243243243</v>
      </c>
      <c r="AP46" s="3">
        <v>932.75083333333339</v>
      </c>
      <c r="AQ46" s="116"/>
      <c r="AR46" s="3">
        <v>1286.3065135135132</v>
      </c>
      <c r="AS46" s="3">
        <v>1122.7774999999999</v>
      </c>
      <c r="AT46" s="116"/>
      <c r="AU46" s="3">
        <v>1310.1223243243242</v>
      </c>
      <c r="AV46" s="3">
        <v>1069.6968333333332</v>
      </c>
      <c r="AW46" s="116"/>
      <c r="AX46" s="3">
        <v>708.40183783783789</v>
      </c>
      <c r="AY46" s="3">
        <v>611.6586666666667</v>
      </c>
      <c r="AZ46" s="116"/>
      <c r="BA46" s="3">
        <v>270.45916216216216</v>
      </c>
      <c r="BB46" s="3">
        <v>263.67933333333332</v>
      </c>
      <c r="BC46" s="116"/>
      <c r="BD46" s="3">
        <v>0</v>
      </c>
      <c r="BE46" s="3">
        <v>0</v>
      </c>
      <c r="BF46" s="116"/>
      <c r="BG46" s="3">
        <v>617.63964085141413</v>
      </c>
      <c r="BH46" s="3">
        <v>615.66936846782448</v>
      </c>
      <c r="BI46" s="3">
        <v>1.970272383589645</v>
      </c>
      <c r="BJ46" s="8">
        <v>3.2002118092912938E-3</v>
      </c>
      <c r="BK46" s="116"/>
      <c r="BL46" s="8">
        <v>-0.25358302468707677</v>
      </c>
      <c r="BM46" s="8">
        <v>-0.29493609080807942</v>
      </c>
      <c r="BN46" s="116"/>
      <c r="BO46" s="3">
        <v>598949206.56525731</v>
      </c>
      <c r="BP46" s="3">
        <v>383920027.81369865</v>
      </c>
    </row>
    <row r="47" spans="1:68">
      <c r="B47" t="s">
        <v>226</v>
      </c>
      <c r="C47" s="116"/>
      <c r="D47" s="34">
        <v>-226874402.00000015</v>
      </c>
      <c r="E47" s="34">
        <v>-96145316</v>
      </c>
      <c r="F47" s="34">
        <v>-130729086.00000015</v>
      </c>
      <c r="G47" s="40"/>
      <c r="H47" s="34">
        <v>-140652570.84485847</v>
      </c>
      <c r="I47" s="34">
        <v>-108451202.42786881</v>
      </c>
      <c r="J47" s="34">
        <v>22431390.066354606</v>
      </c>
      <c r="K47" s="34">
        <v>6568609.9336453695</v>
      </c>
      <c r="L47" s="34">
        <v>102772171.72727296</v>
      </c>
      <c r="M47" s="34">
        <v>2897627.1818181835</v>
      </c>
      <c r="N47" s="34">
        <v>-811768.90909091011</v>
      </c>
      <c r="O47" s="34">
        <v>-6576491.8181818174</v>
      </c>
      <c r="P47" s="34">
        <v>-3737206.590909095</v>
      </c>
      <c r="Q47" s="34">
        <v>-4969651.1363636376</v>
      </c>
      <c r="R47" s="34">
        <v>-7997483.5909090871</v>
      </c>
      <c r="S47" s="34">
        <v>7573285.1818181807</v>
      </c>
      <c r="T47" s="34">
        <v>224205.22727272732</v>
      </c>
      <c r="U47" s="34"/>
      <c r="V47" s="34"/>
      <c r="W47" s="34">
        <v>-3.40660335496068E-7</v>
      </c>
      <c r="X47" s="116"/>
      <c r="Y47" s="3">
        <v>-5743.6557468354467</v>
      </c>
      <c r="Z47" s="3">
        <v>-8740.4832727272733</v>
      </c>
      <c r="AA47" s="116"/>
      <c r="AB47" s="3">
        <v>39500</v>
      </c>
      <c r="AC47" s="3">
        <v>11000</v>
      </c>
      <c r="AD47" s="3">
        <v>28500</v>
      </c>
      <c r="AE47" s="116"/>
      <c r="AF47" s="3">
        <v>16526.765594936707</v>
      </c>
      <c r="AG47" s="3">
        <v>19128.592727272731</v>
      </c>
      <c r="AH47" s="116"/>
      <c r="AI47" s="3">
        <v>1830.8765316455697</v>
      </c>
      <c r="AJ47" s="3">
        <v>1904.2341818181819</v>
      </c>
      <c r="AK47" s="116"/>
      <c r="AL47" s="3">
        <v>310.8122025316456</v>
      </c>
      <c r="AM47" s="3">
        <v>290.26109090909091</v>
      </c>
      <c r="AN47" s="116"/>
      <c r="AO47" s="3">
        <v>1358.6296455696202</v>
      </c>
      <c r="AP47" s="3">
        <v>1192.1361818181817</v>
      </c>
      <c r="AQ47" s="116"/>
      <c r="AR47" s="3">
        <v>1539.7967341772153</v>
      </c>
      <c r="AS47" s="3">
        <v>1445.1839090909091</v>
      </c>
      <c r="AT47" s="116"/>
      <c r="AU47" s="3">
        <v>1646.5633164556962</v>
      </c>
      <c r="AV47" s="3">
        <v>1520.7493636363636</v>
      </c>
      <c r="AW47" s="116"/>
      <c r="AX47" s="3">
        <v>1083.8958481012658</v>
      </c>
      <c r="AY47" s="3">
        <v>881.42790909090911</v>
      </c>
      <c r="AZ47" s="116"/>
      <c r="BA47" s="3">
        <v>677.82944303797467</v>
      </c>
      <c r="BB47" s="3">
        <v>869.55818181818177</v>
      </c>
      <c r="BC47" s="116"/>
      <c r="BD47" s="3">
        <v>2.663645569620253</v>
      </c>
      <c r="BE47" s="3">
        <v>8.3397272727272735</v>
      </c>
      <c r="BF47" s="116"/>
      <c r="BG47" s="3">
        <v>733.87231596710626</v>
      </c>
      <c r="BH47" s="3">
        <v>712.01599238361075</v>
      </c>
      <c r="BI47" s="3">
        <v>21.856323583495509</v>
      </c>
      <c r="BJ47" s="8">
        <v>3.0696394206438053E-2</v>
      </c>
      <c r="BK47" s="116"/>
      <c r="BL47" s="8">
        <v>-0.29861717933530785</v>
      </c>
      <c r="BM47" s="8">
        <v>-0.47245855528255526</v>
      </c>
      <c r="BN47" s="116"/>
      <c r="BO47" s="3">
        <v>759750000</v>
      </c>
      <c r="BP47" s="3">
        <v>203500000</v>
      </c>
    </row>
    <row r="48" spans="1:68">
      <c r="B48" t="s">
        <v>211</v>
      </c>
      <c r="C48" s="116"/>
      <c r="D48" s="34">
        <v>-789626316.99999988</v>
      </c>
      <c r="E48" s="34"/>
      <c r="F48" s="34">
        <v>-789626316.99999988</v>
      </c>
      <c r="G48" s="40"/>
      <c r="H48" s="34"/>
      <c r="I48" s="34"/>
      <c r="J48" s="34"/>
      <c r="K48" s="34"/>
      <c r="L48" s="34"/>
      <c r="M48" s="34"/>
      <c r="N48" s="34"/>
      <c r="O48" s="34"/>
      <c r="P48" s="34"/>
      <c r="Q48" s="34"/>
      <c r="R48" s="34"/>
      <c r="S48" s="34"/>
      <c r="T48" s="34"/>
      <c r="U48" s="34">
        <v>-789626316.99999988</v>
      </c>
      <c r="V48" s="34"/>
      <c r="W48" s="34">
        <v>0</v>
      </c>
      <c r="X48" s="116"/>
      <c r="Y48" s="3">
        <v>-28713.684254545449</v>
      </c>
      <c r="Z48" s="3"/>
      <c r="AA48" s="116"/>
      <c r="AB48" s="3">
        <v>27500</v>
      </c>
      <c r="AC48" s="3"/>
      <c r="AD48" s="3">
        <v>27500</v>
      </c>
      <c r="AE48" s="116"/>
      <c r="AF48" s="3">
        <v>12602.901599999992</v>
      </c>
      <c r="AG48" s="3"/>
      <c r="AH48" s="116"/>
      <c r="AI48" s="3">
        <v>163.17654545454545</v>
      </c>
      <c r="AJ48" s="3"/>
      <c r="AK48" s="116"/>
      <c r="AL48" s="3">
        <v>845.6796363636364</v>
      </c>
      <c r="AM48" s="3"/>
      <c r="AN48" s="116"/>
      <c r="AO48" s="3">
        <v>8423.039309090911</v>
      </c>
      <c r="AP48" s="3"/>
      <c r="AQ48" s="116"/>
      <c r="AR48" s="3">
        <v>7506.9845818181821</v>
      </c>
      <c r="AS48" s="3"/>
      <c r="AT48" s="116"/>
      <c r="AU48" s="3">
        <v>8562.0042545454544</v>
      </c>
      <c r="AV48" s="3"/>
      <c r="AW48" s="116"/>
      <c r="AX48" s="3">
        <v>4833.4034545454542</v>
      </c>
      <c r="AY48" s="3"/>
      <c r="AZ48" s="116"/>
      <c r="BA48" s="3">
        <v>4586.3208727272731</v>
      </c>
      <c r="BB48" s="3"/>
      <c r="BC48" s="116"/>
      <c r="BD48" s="3">
        <v>263.17399999999992</v>
      </c>
      <c r="BE48" s="3"/>
      <c r="BF48" s="116"/>
      <c r="BG48" s="3">
        <v>727.72266397684029</v>
      </c>
      <c r="BH48" s="3"/>
      <c r="BI48" s="3">
        <v>727.72266397684029</v>
      </c>
      <c r="BJ48" s="8"/>
      <c r="BK48" s="116"/>
      <c r="BL48" s="8">
        <v>-1.5054623947226682</v>
      </c>
      <c r="BM48" s="8"/>
      <c r="BN48" s="116"/>
      <c r="BO48" s="3">
        <v>524507500</v>
      </c>
      <c r="BP48" s="3"/>
    </row>
    <row r="49" spans="1:68">
      <c r="B49" t="s">
        <v>230</v>
      </c>
      <c r="C49" s="116"/>
      <c r="D49" s="34">
        <v>-2044127923.6761096</v>
      </c>
      <c r="E49" s="34">
        <v>-764327374.90137017</v>
      </c>
      <c r="F49" s="34">
        <v>-1279800548.7747393</v>
      </c>
      <c r="G49" s="40"/>
      <c r="H49" s="34">
        <v>-1118147141.4268341</v>
      </c>
      <c r="I49" s="34">
        <v>-302717850.37699497</v>
      </c>
      <c r="J49" s="34">
        <v>23421866.573678281</v>
      </c>
      <c r="K49" s="34">
        <v>7802946.3015653528</v>
      </c>
      <c r="L49" s="34">
        <v>31007239.461539246</v>
      </c>
      <c r="M49" s="34">
        <v>5904.3846153845998</v>
      </c>
      <c r="N49" s="34">
        <v>498834.4871794862</v>
      </c>
      <c r="O49" s="34">
        <v>22338896.230769169</v>
      </c>
      <c r="P49" s="34">
        <v>19458939.333333418</v>
      </c>
      <c r="Q49" s="34">
        <v>9393941.6923075952</v>
      </c>
      <c r="R49" s="34">
        <v>8742198.6410257127</v>
      </c>
      <c r="S49" s="34">
        <v>17503573.948717926</v>
      </c>
      <c r="T49" s="34">
        <v>890101.97435897333</v>
      </c>
      <c r="U49" s="34"/>
      <c r="V49" s="34"/>
      <c r="W49" s="34">
        <v>-7.3877163231372833E-7</v>
      </c>
      <c r="X49" s="116"/>
      <c r="Y49" s="3">
        <v>-36665.971725132011</v>
      </c>
      <c r="Z49" s="3">
        <v>-39196.275635967701</v>
      </c>
      <c r="AA49" s="116"/>
      <c r="AB49" s="3">
        <v>55750</v>
      </c>
      <c r="AC49" s="3">
        <v>19500</v>
      </c>
      <c r="AD49" s="3">
        <v>36250</v>
      </c>
      <c r="AE49" s="116"/>
      <c r="AF49" s="3">
        <v>19164.533255605391</v>
      </c>
      <c r="AG49" s="3">
        <v>19720.716923076947</v>
      </c>
      <c r="AH49" s="116"/>
      <c r="AI49" s="3">
        <v>1.1008609865470855</v>
      </c>
      <c r="AJ49" s="3">
        <v>1.2067692307692308</v>
      </c>
      <c r="AK49" s="116"/>
      <c r="AL49" s="3">
        <v>442.72193721973093</v>
      </c>
      <c r="AM49" s="3">
        <v>451.669641025641</v>
      </c>
      <c r="AN49" s="116"/>
      <c r="AO49" s="3">
        <v>8142.6327713004503</v>
      </c>
      <c r="AP49" s="3">
        <v>8543.3304615384623</v>
      </c>
      <c r="AQ49" s="116"/>
      <c r="AR49" s="3">
        <v>7429.4980627802679</v>
      </c>
      <c r="AS49" s="3">
        <v>7778.5373333333337</v>
      </c>
      <c r="AT49" s="116"/>
      <c r="AU49" s="3">
        <v>9553.4421883408068</v>
      </c>
      <c r="AV49" s="3">
        <v>9721.9433846153825</v>
      </c>
      <c r="AW49" s="116"/>
      <c r="AX49" s="3">
        <v>4038.5712107623317</v>
      </c>
      <c r="AY49" s="3">
        <v>4195.3819487179499</v>
      </c>
      <c r="AZ49" s="116"/>
      <c r="BA49" s="3">
        <v>3916.2131121076241</v>
      </c>
      <c r="BB49" s="3">
        <v>4230.1785641025645</v>
      </c>
      <c r="BC49" s="116"/>
      <c r="BD49" s="3">
        <v>165.92132735426009</v>
      </c>
      <c r="BE49" s="3">
        <v>181.88728205128203</v>
      </c>
      <c r="BF49" s="116"/>
      <c r="BG49" s="3">
        <v>617.67194282744344</v>
      </c>
      <c r="BH49" s="3">
        <v>601.50251505196502</v>
      </c>
      <c r="BI49" s="3">
        <v>16.169427775478425</v>
      </c>
      <c r="BJ49" s="8">
        <v>2.6881729287668091E-2</v>
      </c>
      <c r="BK49" s="116"/>
      <c r="BL49" s="8">
        <v>-2.2649166099837945</v>
      </c>
      <c r="BM49" s="8">
        <v>-2.5079875448211477</v>
      </c>
      <c r="BN49" s="116"/>
      <c r="BO49" s="3">
        <v>902517962.32389116</v>
      </c>
      <c r="BP49" s="3">
        <v>304757245.09863013</v>
      </c>
    </row>
    <row r="50" spans="1:68">
      <c r="A50" t="s">
        <v>112</v>
      </c>
      <c r="C50" s="116"/>
      <c r="D50" s="34">
        <v>-85733154.126779974</v>
      </c>
      <c r="E50" s="34">
        <v>-3599733.9999999991</v>
      </c>
      <c r="F50" s="34">
        <v>-82133420.126779974</v>
      </c>
      <c r="G50" s="40"/>
      <c r="H50" s="34">
        <v>-13976414.999999996</v>
      </c>
      <c r="I50" s="34">
        <v>0</v>
      </c>
      <c r="J50" s="34">
        <v>-3365751.3770943298</v>
      </c>
      <c r="K50" s="34">
        <v>316921.18375069473</v>
      </c>
      <c r="L50" s="34">
        <v>7.0000000050640665</v>
      </c>
      <c r="M50" s="34">
        <v>29.999999999745341</v>
      </c>
      <c r="N50" s="34">
        <v>-60665.00000000008</v>
      </c>
      <c r="O50" s="34">
        <v>-116737.00000000009</v>
      </c>
      <c r="P50" s="34">
        <v>-7.0000000000618456</v>
      </c>
      <c r="Q50" s="34">
        <v>-7.9999999998108251</v>
      </c>
      <c r="R50" s="34">
        <v>5.9999999998581188</v>
      </c>
      <c r="S50" s="34">
        <v>0.99999999997635314</v>
      </c>
      <c r="T50" s="34">
        <v>0</v>
      </c>
      <c r="U50" s="34">
        <v>-66977600.933436334</v>
      </c>
      <c r="V50" s="34">
        <v>2046798.9999999995</v>
      </c>
      <c r="W50" s="34">
        <v>-1.4435499906539917E-8</v>
      </c>
      <c r="X50" s="116"/>
      <c r="Y50" s="3">
        <v>-3613.6208272615372</v>
      </c>
      <c r="Z50" s="3">
        <v>-8999.3349999999973</v>
      </c>
      <c r="AA50" s="116"/>
      <c r="AB50" s="3">
        <v>23725</v>
      </c>
      <c r="AC50" s="3">
        <v>400</v>
      </c>
      <c r="AD50" s="3">
        <v>23325</v>
      </c>
      <c r="AE50" s="116"/>
      <c r="AF50" s="3">
        <v>18349.082697576396</v>
      </c>
      <c r="AG50" s="3">
        <v>17690.035</v>
      </c>
      <c r="AH50" s="116"/>
      <c r="AI50" s="3">
        <v>164.90010537407795</v>
      </c>
      <c r="AJ50" s="3">
        <v>2887.125</v>
      </c>
      <c r="AK50" s="116"/>
      <c r="AL50" s="3">
        <v>153.28935721812434</v>
      </c>
      <c r="AM50" s="3">
        <v>388.05</v>
      </c>
      <c r="AN50" s="116"/>
      <c r="AO50" s="3">
        <v>390.14318229715491</v>
      </c>
      <c r="AP50" s="3">
        <v>1374.18</v>
      </c>
      <c r="AQ50" s="116"/>
      <c r="AR50" s="3">
        <v>540.74604847207581</v>
      </c>
      <c r="AS50" s="3">
        <v>1322.62</v>
      </c>
      <c r="AT50" s="116"/>
      <c r="AU50" s="3">
        <v>803.99835616438372</v>
      </c>
      <c r="AV50" s="3">
        <v>2858.8150000000001</v>
      </c>
      <c r="AW50" s="116"/>
      <c r="AX50" s="3">
        <v>251.67481559536355</v>
      </c>
      <c r="AY50" s="3">
        <v>1247.32</v>
      </c>
      <c r="AZ50" s="116"/>
      <c r="BA50" s="3">
        <v>376.93808219178084</v>
      </c>
      <c r="BB50" s="3">
        <v>1083.5174999999999</v>
      </c>
      <c r="BC50" s="116"/>
      <c r="BD50" s="3">
        <v>0.24337197049525816</v>
      </c>
      <c r="BE50" s="3">
        <v>0.23250000000000001</v>
      </c>
      <c r="BF50" s="116"/>
      <c r="BG50" s="3">
        <v>664.55372657221653</v>
      </c>
      <c r="BH50" s="3">
        <v>764.07244377055008</v>
      </c>
      <c r="BI50" s="3">
        <v>-99.518717198333547</v>
      </c>
      <c r="BJ50" s="8">
        <v>-0.13024775073319997</v>
      </c>
      <c r="BK50" s="116"/>
      <c r="BL50" s="8">
        <v>-0.20747194330295698</v>
      </c>
      <c r="BM50" s="8">
        <v>-0.45330854056101566</v>
      </c>
      <c r="BN50" s="116"/>
      <c r="BO50" s="3">
        <v>413227700.87322003</v>
      </c>
      <c r="BP50" s="3">
        <v>7941024.0000000009</v>
      </c>
    </row>
    <row r="51" spans="1:68">
      <c r="B51" t="s">
        <v>240</v>
      </c>
      <c r="C51" s="116"/>
      <c r="D51" s="34"/>
      <c r="E51" s="34">
        <v>-2046798.9999999995</v>
      </c>
      <c r="F51" s="34">
        <v>2046798.9999999995</v>
      </c>
      <c r="G51" s="40"/>
      <c r="H51" s="34"/>
      <c r="I51" s="34"/>
      <c r="J51" s="34"/>
      <c r="K51" s="34"/>
      <c r="L51" s="34"/>
      <c r="M51" s="34"/>
      <c r="N51" s="34"/>
      <c r="O51" s="34"/>
      <c r="P51" s="34"/>
      <c r="Q51" s="34"/>
      <c r="R51" s="34"/>
      <c r="S51" s="34"/>
      <c r="T51" s="34"/>
      <c r="U51" s="34"/>
      <c r="V51" s="34">
        <v>2046798.9999999995</v>
      </c>
      <c r="W51" s="34">
        <v>0</v>
      </c>
      <c r="X51" s="116"/>
      <c r="Y51" s="3"/>
      <c r="Z51" s="3">
        <v>-10233.994999999997</v>
      </c>
      <c r="AA51" s="116"/>
      <c r="AB51" s="3"/>
      <c r="AC51" s="3">
        <v>200</v>
      </c>
      <c r="AD51" s="3">
        <v>-200</v>
      </c>
      <c r="AE51" s="116"/>
      <c r="AF51" s="3"/>
      <c r="AG51" s="3">
        <v>16912.154999999999</v>
      </c>
      <c r="AH51" s="116"/>
      <c r="AI51" s="3"/>
      <c r="AJ51" s="3">
        <v>3946.7750000000001</v>
      </c>
      <c r="AK51" s="116"/>
      <c r="AL51" s="3"/>
      <c r="AM51" s="3">
        <v>406.01499999999999</v>
      </c>
      <c r="AN51" s="116"/>
      <c r="AO51" s="3"/>
      <c r="AP51" s="3">
        <v>1891.325</v>
      </c>
      <c r="AQ51" s="116"/>
      <c r="AR51" s="3"/>
      <c r="AS51" s="3">
        <v>1485.16</v>
      </c>
      <c r="AT51" s="116"/>
      <c r="AU51" s="3"/>
      <c r="AV51" s="3">
        <v>2800.4050000000002</v>
      </c>
      <c r="AW51" s="116"/>
      <c r="AX51" s="3"/>
      <c r="AY51" s="3">
        <v>1433.83</v>
      </c>
      <c r="AZ51" s="116"/>
      <c r="BA51" s="3"/>
      <c r="BB51" s="3">
        <v>1210.6099999999999</v>
      </c>
      <c r="BC51" s="116"/>
      <c r="BD51" s="3"/>
      <c r="BE51" s="3">
        <v>0.28000000000000003</v>
      </c>
      <c r="BF51" s="116"/>
      <c r="BG51" s="3"/>
      <c r="BH51" s="3">
        <v>764.07244377055008</v>
      </c>
      <c r="BI51" s="3">
        <v>-764.07244377055008</v>
      </c>
      <c r="BJ51" s="8">
        <v>-1</v>
      </c>
      <c r="BK51" s="116"/>
      <c r="BL51" s="8"/>
      <c r="BM51" s="8">
        <v>-0.51550001611882779</v>
      </c>
      <c r="BN51" s="116"/>
      <c r="BO51" s="3"/>
      <c r="BP51" s="3">
        <v>3970512.0000000005</v>
      </c>
    </row>
    <row r="52" spans="1:68">
      <c r="B52" t="s">
        <v>242</v>
      </c>
      <c r="C52" s="116"/>
      <c r="D52" s="34">
        <v>-119314</v>
      </c>
      <c r="E52" s="34"/>
      <c r="F52" s="34">
        <v>-119314</v>
      </c>
      <c r="G52" s="40"/>
      <c r="H52" s="34"/>
      <c r="I52" s="34"/>
      <c r="J52" s="34"/>
      <c r="K52" s="34"/>
      <c r="L52" s="34"/>
      <c r="M52" s="34"/>
      <c r="N52" s="34"/>
      <c r="O52" s="34"/>
      <c r="P52" s="34"/>
      <c r="Q52" s="34"/>
      <c r="R52" s="34"/>
      <c r="S52" s="34"/>
      <c r="T52" s="34"/>
      <c r="U52" s="34">
        <v>-119314</v>
      </c>
      <c r="V52" s="34"/>
      <c r="W52" s="34">
        <v>0</v>
      </c>
      <c r="X52" s="116"/>
      <c r="Y52" s="3">
        <v>-4772.5600000000004</v>
      </c>
      <c r="Z52" s="3"/>
      <c r="AA52" s="116"/>
      <c r="AB52" s="3">
        <v>25</v>
      </c>
      <c r="AC52" s="3"/>
      <c r="AD52" s="3">
        <v>25</v>
      </c>
      <c r="AE52" s="116"/>
      <c r="AF52" s="3">
        <v>26048.639999999999</v>
      </c>
      <c r="AG52" s="3"/>
      <c r="AH52" s="116"/>
      <c r="AI52" s="3">
        <v>1.1599999999999999</v>
      </c>
      <c r="AJ52" s="3"/>
      <c r="AK52" s="116"/>
      <c r="AL52" s="3">
        <v>387.96</v>
      </c>
      <c r="AM52" s="3"/>
      <c r="AN52" s="116"/>
      <c r="AO52" s="3">
        <v>1008.32</v>
      </c>
      <c r="AP52" s="3"/>
      <c r="AQ52" s="116"/>
      <c r="AR52" s="3">
        <v>1077.24</v>
      </c>
      <c r="AS52" s="3"/>
      <c r="AT52" s="116"/>
      <c r="AU52" s="3">
        <v>5670.16</v>
      </c>
      <c r="AV52" s="3"/>
      <c r="AW52" s="116"/>
      <c r="AX52" s="3">
        <v>746.2</v>
      </c>
      <c r="AY52" s="3"/>
      <c r="AZ52" s="116"/>
      <c r="BA52" s="3">
        <v>1180.2</v>
      </c>
      <c r="BB52" s="3"/>
      <c r="BC52" s="116"/>
      <c r="BD52" s="3">
        <v>2.04</v>
      </c>
      <c r="BE52" s="3"/>
      <c r="BF52" s="116"/>
      <c r="BG52" s="3">
        <v>1196.1222551863364</v>
      </c>
      <c r="BH52" s="3"/>
      <c r="BI52" s="3">
        <v>1196.1222551863364</v>
      </c>
      <c r="BJ52" s="8"/>
      <c r="BK52" s="116"/>
      <c r="BL52" s="8">
        <v>-0.15223787662650848</v>
      </c>
      <c r="BM52" s="8"/>
      <c r="BN52" s="116"/>
      <c r="BO52" s="3">
        <v>783734</v>
      </c>
      <c r="BP52" s="3"/>
    </row>
    <row r="53" spans="1:68">
      <c r="B53" t="s">
        <v>241</v>
      </c>
      <c r="C53" s="116"/>
      <c r="D53" s="34">
        <v>-403277</v>
      </c>
      <c r="E53" s="34"/>
      <c r="F53" s="34">
        <v>-403277</v>
      </c>
      <c r="G53" s="40"/>
      <c r="H53" s="34"/>
      <c r="I53" s="34"/>
      <c r="J53" s="34"/>
      <c r="K53" s="34"/>
      <c r="L53" s="34"/>
      <c r="M53" s="34"/>
      <c r="N53" s="34"/>
      <c r="O53" s="34"/>
      <c r="P53" s="34"/>
      <c r="Q53" s="34"/>
      <c r="R53" s="34"/>
      <c r="S53" s="34"/>
      <c r="T53" s="34"/>
      <c r="U53" s="34">
        <v>-403277</v>
      </c>
      <c r="V53" s="34"/>
      <c r="W53" s="34">
        <v>0</v>
      </c>
      <c r="X53" s="116"/>
      <c r="Y53" s="3">
        <v>-2016.385</v>
      </c>
      <c r="Z53" s="3"/>
      <c r="AA53" s="116"/>
      <c r="AB53" s="3">
        <v>200</v>
      </c>
      <c r="AC53" s="3"/>
      <c r="AD53" s="3">
        <v>200</v>
      </c>
      <c r="AE53" s="116"/>
      <c r="AF53" s="3">
        <v>14272.045</v>
      </c>
      <c r="AG53" s="3"/>
      <c r="AH53" s="116"/>
      <c r="AI53" s="3">
        <v>1283.93</v>
      </c>
      <c r="AJ53" s="3"/>
      <c r="AK53" s="116"/>
      <c r="AL53" s="3">
        <v>266.27499999999998</v>
      </c>
      <c r="AM53" s="3"/>
      <c r="AN53" s="116"/>
      <c r="AO53" s="3">
        <v>1041.6149999999998</v>
      </c>
      <c r="AP53" s="3"/>
      <c r="AQ53" s="116"/>
      <c r="AR53" s="3">
        <v>903.51499999999999</v>
      </c>
      <c r="AS53" s="3"/>
      <c r="AT53" s="116"/>
      <c r="AU53" s="3">
        <v>2526.9450000000002</v>
      </c>
      <c r="AV53" s="3"/>
      <c r="AW53" s="116"/>
      <c r="AX53" s="3">
        <v>901</v>
      </c>
      <c r="AY53" s="3"/>
      <c r="AZ53" s="116"/>
      <c r="BA53" s="3">
        <v>833.83</v>
      </c>
      <c r="BB53" s="3"/>
      <c r="BC53" s="116"/>
      <c r="BD53" s="3">
        <v>0.01</v>
      </c>
      <c r="BE53" s="3"/>
      <c r="BF53" s="116"/>
      <c r="BG53" s="3">
        <v>763.57959288955215</v>
      </c>
      <c r="BH53" s="3"/>
      <c r="BI53" s="3">
        <v>763.57959288955215</v>
      </c>
      <c r="BJ53" s="8"/>
      <c r="BK53" s="116"/>
      <c r="BL53" s="8">
        <v>-0.1007548676395783</v>
      </c>
      <c r="BM53" s="8"/>
      <c r="BN53" s="116"/>
      <c r="BO53" s="3">
        <v>4002556</v>
      </c>
      <c r="BP53" s="3"/>
    </row>
    <row r="54" spans="1:68">
      <c r="B54" t="s">
        <v>239</v>
      </c>
      <c r="C54" s="116"/>
      <c r="D54" s="34">
        <v>-18755553.193343632</v>
      </c>
      <c r="E54" s="34">
        <v>-1552934.9999999995</v>
      </c>
      <c r="F54" s="34">
        <v>-17202618.193343632</v>
      </c>
      <c r="G54" s="40"/>
      <c r="H54" s="34">
        <v>-13976414.999999996</v>
      </c>
      <c r="I54" s="34">
        <v>0</v>
      </c>
      <c r="J54" s="34">
        <v>-3365751.3770943298</v>
      </c>
      <c r="K54" s="34">
        <v>316921.18375069473</v>
      </c>
      <c r="L54" s="34">
        <v>7.0000000050640665</v>
      </c>
      <c r="M54" s="34">
        <v>29.999999999745341</v>
      </c>
      <c r="N54" s="34">
        <v>-60665.00000000008</v>
      </c>
      <c r="O54" s="34">
        <v>-116737.00000000009</v>
      </c>
      <c r="P54" s="34">
        <v>-7.0000000000618456</v>
      </c>
      <c r="Q54" s="34">
        <v>-7.9999999998108251</v>
      </c>
      <c r="R54" s="34">
        <v>5.9999999998581188</v>
      </c>
      <c r="S54" s="34">
        <v>0.99999999997635314</v>
      </c>
      <c r="T54" s="34">
        <v>0</v>
      </c>
      <c r="U54" s="34"/>
      <c r="V54" s="34"/>
      <c r="W54" s="34">
        <v>-5.17138687428087E-9</v>
      </c>
      <c r="X54" s="116"/>
      <c r="Y54" s="3">
        <v>-9377.7765966718162</v>
      </c>
      <c r="Z54" s="3">
        <v>-7764.6749999999975</v>
      </c>
      <c r="AA54" s="116"/>
      <c r="AB54" s="3">
        <v>2000</v>
      </c>
      <c r="AC54" s="3">
        <v>200</v>
      </c>
      <c r="AD54" s="3">
        <v>1800</v>
      </c>
      <c r="AE54" s="116"/>
      <c r="AF54" s="3">
        <v>18467.911499999998</v>
      </c>
      <c r="AG54" s="3">
        <v>18467.915000000001</v>
      </c>
      <c r="AH54" s="116"/>
      <c r="AI54" s="3">
        <v>1827.46</v>
      </c>
      <c r="AJ54" s="3">
        <v>1827.4749999999999</v>
      </c>
      <c r="AK54" s="116"/>
      <c r="AL54" s="3">
        <v>400.41750000000002</v>
      </c>
      <c r="AM54" s="3">
        <v>370.08499999999998</v>
      </c>
      <c r="AN54" s="116"/>
      <c r="AO54" s="3">
        <v>915.40350000000001</v>
      </c>
      <c r="AP54" s="3">
        <v>857.03499999999997</v>
      </c>
      <c r="AQ54" s="116"/>
      <c r="AR54" s="3">
        <v>1160.0835</v>
      </c>
      <c r="AS54" s="3">
        <v>1160.08</v>
      </c>
      <c r="AT54" s="116"/>
      <c r="AU54" s="3">
        <v>2917.2289999999998</v>
      </c>
      <c r="AV54" s="3">
        <v>2917.2249999999999</v>
      </c>
      <c r="AW54" s="116"/>
      <c r="AX54" s="3">
        <v>1060.807</v>
      </c>
      <c r="AY54" s="3">
        <v>1060.81</v>
      </c>
      <c r="AZ54" s="116"/>
      <c r="BA54" s="3">
        <v>956.42449999999997</v>
      </c>
      <c r="BB54" s="3">
        <v>956.42499999999995</v>
      </c>
      <c r="BC54" s="116"/>
      <c r="BD54" s="3">
        <v>0.185</v>
      </c>
      <c r="BE54" s="3">
        <v>0.185</v>
      </c>
      <c r="BF54" s="116"/>
      <c r="BG54" s="3">
        <v>699.30301655762241</v>
      </c>
      <c r="BH54" s="3">
        <v>764.07244377055008</v>
      </c>
      <c r="BI54" s="3">
        <v>-64.769427212927667</v>
      </c>
      <c r="BJ54" s="8">
        <v>-8.4768699278438886E-2</v>
      </c>
      <c r="BK54" s="116"/>
      <c r="BL54" s="8">
        <v>-0.51165988953791597</v>
      </c>
      <c r="BM54" s="8">
        <v>-0.39111706500320348</v>
      </c>
      <c r="BN54" s="116"/>
      <c r="BO54" s="3">
        <v>36656289.806656368</v>
      </c>
      <c r="BP54" s="3">
        <v>3970512.0000000005</v>
      </c>
    </row>
    <row r="55" spans="1:68">
      <c r="B55" t="s">
        <v>238</v>
      </c>
      <c r="C55" s="116"/>
      <c r="D55" s="34">
        <v>-66455009.933436334</v>
      </c>
      <c r="E55" s="34"/>
      <c r="F55" s="34">
        <v>-66455009.933436334</v>
      </c>
      <c r="G55" s="40"/>
      <c r="H55" s="34"/>
      <c r="I55" s="34"/>
      <c r="J55" s="34"/>
      <c r="K55" s="34"/>
      <c r="L55" s="34"/>
      <c r="M55" s="34"/>
      <c r="N55" s="34"/>
      <c r="O55" s="34"/>
      <c r="P55" s="34"/>
      <c r="Q55" s="34"/>
      <c r="R55" s="34"/>
      <c r="S55" s="34"/>
      <c r="T55" s="34"/>
      <c r="U55" s="34">
        <v>-66455009.933436334</v>
      </c>
      <c r="V55" s="34"/>
      <c r="W55" s="34">
        <v>0</v>
      </c>
      <c r="X55" s="116"/>
      <c r="Y55" s="3">
        <v>-3090.9306945784342</v>
      </c>
      <c r="Z55" s="3"/>
      <c r="AA55" s="116"/>
      <c r="AB55" s="3">
        <v>21500</v>
      </c>
      <c r="AC55" s="3"/>
      <c r="AD55" s="3">
        <v>21500</v>
      </c>
      <c r="AE55" s="116"/>
      <c r="AF55" s="3">
        <v>18367.001813953488</v>
      </c>
      <c r="AG55" s="3"/>
      <c r="AH55" s="116"/>
      <c r="AI55" s="3">
        <v>2.4186046511627906E-2</v>
      </c>
      <c r="AJ55" s="3"/>
      <c r="AK55" s="116"/>
      <c r="AL55" s="3">
        <v>128.97679069767443</v>
      </c>
      <c r="AM55" s="3"/>
      <c r="AN55" s="116"/>
      <c r="AO55" s="3">
        <v>334.50274418604653</v>
      </c>
      <c r="AP55" s="3"/>
      <c r="AQ55" s="116"/>
      <c r="AR55" s="3">
        <v>479.1348372093023</v>
      </c>
      <c r="AS55" s="3"/>
      <c r="AT55" s="116"/>
      <c r="AU55" s="3">
        <v>585.73302325581392</v>
      </c>
      <c r="AV55" s="3"/>
      <c r="AW55" s="116"/>
      <c r="AX55" s="3">
        <v>169.79144186046511</v>
      </c>
      <c r="AY55" s="3"/>
      <c r="AZ55" s="116"/>
      <c r="BA55" s="3">
        <v>317.84818604651161</v>
      </c>
      <c r="BB55" s="3"/>
      <c r="BC55" s="116"/>
      <c r="BD55" s="3">
        <v>0.24888372093023256</v>
      </c>
      <c r="BE55" s="3"/>
      <c r="BF55" s="116"/>
      <c r="BG55" s="3">
        <v>659.78196069083845</v>
      </c>
      <c r="BH55" s="3"/>
      <c r="BI55" s="3">
        <v>659.78196069083845</v>
      </c>
      <c r="BJ55" s="8"/>
      <c r="BK55" s="116"/>
      <c r="BL55" s="8">
        <v>-0.17874574900359813</v>
      </c>
      <c r="BM55" s="8"/>
      <c r="BN55" s="116"/>
      <c r="BO55" s="3">
        <v>371785121.06656367</v>
      </c>
      <c r="BP55" s="3"/>
    </row>
    <row r="56" spans="1:68">
      <c r="A56" t="s">
        <v>113</v>
      </c>
      <c r="C56" s="116"/>
      <c r="D56" s="34">
        <v>-4252037111.544982</v>
      </c>
      <c r="E56" s="34">
        <v>-844756303.29999995</v>
      </c>
      <c r="F56" s="34">
        <v>-3407280808.2449818</v>
      </c>
      <c r="G56" s="40"/>
      <c r="H56" s="34">
        <v>-3151039544.5934153</v>
      </c>
      <c r="I56" s="34">
        <v>0</v>
      </c>
      <c r="J56" s="34">
        <v>-305042161.51542825</v>
      </c>
      <c r="K56" s="34">
        <v>48852996.690740012</v>
      </c>
      <c r="L56" s="34">
        <v>124640739.02231997</v>
      </c>
      <c r="M56" s="34">
        <v>51738.648809523678</v>
      </c>
      <c r="N56" s="34">
        <v>4501743.3541666651</v>
      </c>
      <c r="O56" s="34">
        <v>21867548.614583556</v>
      </c>
      <c r="P56" s="34">
        <v>7226254.4613093976</v>
      </c>
      <c r="Q56" s="34">
        <v>-45968932.526785262</v>
      </c>
      <c r="R56" s="34">
        <v>1383197.0952381033</v>
      </c>
      <c r="S56" s="34">
        <v>-255957.68898811314</v>
      </c>
      <c r="T56" s="34">
        <v>1940813.2886904867</v>
      </c>
      <c r="U56" s="34">
        <v>-191035149.02362204</v>
      </c>
      <c r="V56" s="34">
        <v>75595905.927397251</v>
      </c>
      <c r="W56" s="34">
        <v>2.1457672119140625E-6</v>
      </c>
      <c r="X56" s="116"/>
      <c r="Y56" s="3">
        <v>-11697.488614979318</v>
      </c>
      <c r="Z56" s="3">
        <v>-11020.956337899543</v>
      </c>
      <c r="AA56" s="116"/>
      <c r="AB56" s="3">
        <v>363500</v>
      </c>
      <c r="AC56" s="3">
        <v>76650</v>
      </c>
      <c r="AD56" s="3">
        <v>286850</v>
      </c>
      <c r="AE56" s="116"/>
      <c r="AF56" s="3">
        <v>17990.457755158186</v>
      </c>
      <c r="AG56" s="3">
        <v>19553.4414481409</v>
      </c>
      <c r="AH56" s="116"/>
      <c r="AI56" s="3">
        <v>72.821573590096293</v>
      </c>
      <c r="AJ56" s="3">
        <v>4.4704500978473583</v>
      </c>
      <c r="AK56" s="116"/>
      <c r="AL56" s="3">
        <v>433.65333149931223</v>
      </c>
      <c r="AM56" s="3">
        <v>360.32263535551209</v>
      </c>
      <c r="AN56" s="116"/>
      <c r="AO56" s="3">
        <v>1820.8516423658866</v>
      </c>
      <c r="AP56" s="3">
        <v>1820.3090019569472</v>
      </c>
      <c r="AQ56" s="116"/>
      <c r="AR56" s="3">
        <v>1868.6209656121048</v>
      </c>
      <c r="AS56" s="3">
        <v>1762.7126810176126</v>
      </c>
      <c r="AT56" s="116"/>
      <c r="AU56" s="3">
        <v>4125.5317991746888</v>
      </c>
      <c r="AV56" s="3">
        <v>3894.2349119373775</v>
      </c>
      <c r="AW56" s="116"/>
      <c r="AX56" s="3">
        <v>1537.5607565337002</v>
      </c>
      <c r="AY56" s="3">
        <v>1466.7101630789302</v>
      </c>
      <c r="AZ56" s="116"/>
      <c r="BA56" s="3">
        <v>300.64961760660253</v>
      </c>
      <c r="BB56" s="3">
        <v>288.26016960208739</v>
      </c>
      <c r="BC56" s="116"/>
      <c r="BD56" s="3">
        <v>70.59072352132047</v>
      </c>
      <c r="BE56" s="3">
        <v>70.470580560991522</v>
      </c>
      <c r="BF56" s="116"/>
      <c r="BG56" s="3">
        <v>630.48668190682054</v>
      </c>
      <c r="BH56" s="3">
        <v>700.46885200721147</v>
      </c>
      <c r="BI56" s="3">
        <v>-69.982170100390931</v>
      </c>
      <c r="BJ56" s="8">
        <v>-9.9907611737274582E-2</v>
      </c>
      <c r="BK56" s="116"/>
      <c r="BL56" s="8">
        <v>-0.70794116977558186</v>
      </c>
      <c r="BM56" s="8">
        <v>-0.60554785991109839</v>
      </c>
      <c r="BN56" s="116"/>
      <c r="BO56" s="3">
        <v>6006201211.4550171</v>
      </c>
      <c r="BP56" s="3">
        <v>1395028137.6999998</v>
      </c>
    </row>
    <row r="57" spans="1:68">
      <c r="B57" t="s">
        <v>244</v>
      </c>
      <c r="C57" s="116"/>
      <c r="D57" s="34"/>
      <c r="E57" s="34">
        <v>-75595905.927397251</v>
      </c>
      <c r="F57" s="34">
        <v>75595905.927397251</v>
      </c>
      <c r="G57" s="40"/>
      <c r="H57" s="34"/>
      <c r="I57" s="34"/>
      <c r="J57" s="34"/>
      <c r="K57" s="34"/>
      <c r="L57" s="34"/>
      <c r="M57" s="34"/>
      <c r="N57" s="34"/>
      <c r="O57" s="34"/>
      <c r="P57" s="34"/>
      <c r="Q57" s="34"/>
      <c r="R57" s="34"/>
      <c r="S57" s="34"/>
      <c r="T57" s="34"/>
      <c r="U57" s="34"/>
      <c r="V57" s="34">
        <v>75595905.927397251</v>
      </c>
      <c r="W57" s="34">
        <v>0</v>
      </c>
      <c r="X57" s="116"/>
      <c r="Y57" s="3"/>
      <c r="Z57" s="3">
        <v>-7999.5667648039416</v>
      </c>
      <c r="AA57" s="116"/>
      <c r="AB57" s="3"/>
      <c r="AC57" s="3">
        <v>9450</v>
      </c>
      <c r="AD57" s="3">
        <v>-9450</v>
      </c>
      <c r="AE57" s="116"/>
      <c r="AF57" s="3"/>
      <c r="AG57" s="3">
        <v>28423.260952380951</v>
      </c>
      <c r="AH57" s="116"/>
      <c r="AI57" s="3"/>
      <c r="AJ57" s="3">
        <v>-9.3138624338624343</v>
      </c>
      <c r="AK57" s="116"/>
      <c r="AL57" s="3"/>
      <c r="AM57" s="3">
        <v>-27.357883597883596</v>
      </c>
      <c r="AN57" s="116"/>
      <c r="AO57" s="3"/>
      <c r="AP57" s="3">
        <v>869.76338624338621</v>
      </c>
      <c r="AQ57" s="116"/>
      <c r="AR57" s="3"/>
      <c r="AS57" s="3">
        <v>455.9442328042328</v>
      </c>
      <c r="AT57" s="116"/>
      <c r="AU57" s="3"/>
      <c r="AV57" s="3">
        <v>2127.3485714285716</v>
      </c>
      <c r="AW57" s="116"/>
      <c r="AX57" s="3"/>
      <c r="AY57" s="3">
        <v>625.74793650793652</v>
      </c>
      <c r="AZ57" s="116"/>
      <c r="BA57" s="3"/>
      <c r="BB57" s="3">
        <v>518.92031746031751</v>
      </c>
      <c r="BC57" s="116"/>
      <c r="BD57" s="3"/>
      <c r="BE57" s="3">
        <v>0</v>
      </c>
      <c r="BF57" s="116"/>
      <c r="BG57" s="3"/>
      <c r="BH57" s="3">
        <v>961.5967215395292</v>
      </c>
      <c r="BI57" s="3">
        <v>-961.5967215395292</v>
      </c>
      <c r="BJ57" s="8">
        <v>-1</v>
      </c>
      <c r="BK57" s="116"/>
      <c r="BL57" s="8"/>
      <c r="BM57" s="8">
        <v>-0.32017801906529336</v>
      </c>
      <c r="BN57" s="116"/>
      <c r="BO57" s="3"/>
      <c r="BP57" s="3">
        <v>236105858.07260275</v>
      </c>
    </row>
    <row r="58" spans="1:68">
      <c r="B58" t="s">
        <v>214</v>
      </c>
      <c r="C58" s="116"/>
      <c r="D58" s="34">
        <v>-191035149.02362204</v>
      </c>
      <c r="E58" s="34"/>
      <c r="F58" s="34">
        <v>-191035149.02362204</v>
      </c>
      <c r="G58" s="40"/>
      <c r="H58" s="34"/>
      <c r="I58" s="34"/>
      <c r="J58" s="34"/>
      <c r="K58" s="34"/>
      <c r="L58" s="34"/>
      <c r="M58" s="34"/>
      <c r="N58" s="34"/>
      <c r="O58" s="34"/>
      <c r="P58" s="34"/>
      <c r="Q58" s="34"/>
      <c r="R58" s="34"/>
      <c r="S58" s="34"/>
      <c r="T58" s="34"/>
      <c r="U58" s="34">
        <v>-191035149.02362204</v>
      </c>
      <c r="V58" s="34"/>
      <c r="W58" s="34">
        <v>0</v>
      </c>
      <c r="X58" s="116"/>
      <c r="Y58" s="3">
        <v>-9096.9118582677165</v>
      </c>
      <c r="Z58" s="3"/>
      <c r="AA58" s="116"/>
      <c r="AB58" s="3">
        <v>21000</v>
      </c>
      <c r="AC58" s="3"/>
      <c r="AD58" s="3">
        <v>21000</v>
      </c>
      <c r="AE58" s="116"/>
      <c r="AF58" s="3">
        <v>18777.379904761903</v>
      </c>
      <c r="AG58" s="3"/>
      <c r="AH58" s="116"/>
      <c r="AI58" s="3">
        <v>1158.4449047619048</v>
      </c>
      <c r="AJ58" s="3"/>
      <c r="AK58" s="116"/>
      <c r="AL58" s="3">
        <v>954.85514285714282</v>
      </c>
      <c r="AM58" s="3"/>
      <c r="AN58" s="116"/>
      <c r="AO58" s="3">
        <v>690.91185714285712</v>
      </c>
      <c r="AP58" s="3"/>
      <c r="AQ58" s="116"/>
      <c r="AR58" s="3">
        <v>942.93357142857144</v>
      </c>
      <c r="AS58" s="3"/>
      <c r="AT58" s="116"/>
      <c r="AU58" s="3">
        <v>1656.4759523809523</v>
      </c>
      <c r="AV58" s="3"/>
      <c r="AW58" s="116"/>
      <c r="AX58" s="3">
        <v>830.19733333333329</v>
      </c>
      <c r="AY58" s="3"/>
      <c r="AZ58" s="116"/>
      <c r="BA58" s="3">
        <v>1019.552380952381</v>
      </c>
      <c r="BB58" s="3"/>
      <c r="BC58" s="116"/>
      <c r="BD58" s="3">
        <v>3.3437142857142859</v>
      </c>
      <c r="BE58" s="3"/>
      <c r="BF58" s="116"/>
      <c r="BG58" s="3">
        <v>647.07480052099504</v>
      </c>
      <c r="BH58" s="3"/>
      <c r="BI58" s="3">
        <v>647.07480052099504</v>
      </c>
      <c r="BJ58" s="8"/>
      <c r="BK58" s="116"/>
      <c r="BL58" s="8">
        <v>-0.53709710227633367</v>
      </c>
      <c r="BM58" s="8"/>
      <c r="BN58" s="116"/>
      <c r="BO58" s="3">
        <v>355680840.97637796</v>
      </c>
      <c r="BP58" s="3"/>
    </row>
    <row r="59" spans="1:68">
      <c r="B59" t="s">
        <v>215</v>
      </c>
      <c r="C59" s="116"/>
      <c r="D59" s="34">
        <v>-4061001962.5213599</v>
      </c>
      <c r="E59" s="34">
        <v>-769160397.3726027</v>
      </c>
      <c r="F59" s="34">
        <v>-3291841565.148757</v>
      </c>
      <c r="G59" s="40"/>
      <c r="H59" s="34">
        <v>-3151039544.5934153</v>
      </c>
      <c r="I59" s="34">
        <v>0</v>
      </c>
      <c r="J59" s="34">
        <v>-305042161.51542825</v>
      </c>
      <c r="K59" s="34">
        <v>48852996.690740012</v>
      </c>
      <c r="L59" s="34">
        <v>124640739.02231997</v>
      </c>
      <c r="M59" s="34">
        <v>51738.648809523678</v>
      </c>
      <c r="N59" s="34">
        <v>4501743.3541666651</v>
      </c>
      <c r="O59" s="34">
        <v>21867548.614583556</v>
      </c>
      <c r="P59" s="34">
        <v>7226254.4613093976</v>
      </c>
      <c r="Q59" s="34">
        <v>-45968932.526785262</v>
      </c>
      <c r="R59" s="34">
        <v>1383197.0952381033</v>
      </c>
      <c r="S59" s="34">
        <v>-255957.68898811314</v>
      </c>
      <c r="T59" s="34">
        <v>1940813.2886904867</v>
      </c>
      <c r="U59" s="34"/>
      <c r="V59" s="34"/>
      <c r="W59" s="34">
        <v>2.1762680262327194E-6</v>
      </c>
      <c r="X59" s="116"/>
      <c r="Y59" s="3">
        <v>-11856.940036558715</v>
      </c>
      <c r="Z59" s="3">
        <v>-11445.839246616111</v>
      </c>
      <c r="AA59" s="116"/>
      <c r="AB59" s="3">
        <v>342500</v>
      </c>
      <c r="AC59" s="3">
        <v>67200</v>
      </c>
      <c r="AD59" s="3">
        <v>275300</v>
      </c>
      <c r="AE59" s="116"/>
      <c r="AF59" s="3">
        <v>17942.208513868616</v>
      </c>
      <c r="AG59" s="3">
        <v>18306.123080357142</v>
      </c>
      <c r="AH59" s="116"/>
      <c r="AI59" s="3">
        <v>6.2578072992700733</v>
      </c>
      <c r="AJ59" s="3">
        <v>6.4088690476190475</v>
      </c>
      <c r="AK59" s="116"/>
      <c r="AL59" s="3">
        <v>401.69643211678834</v>
      </c>
      <c r="AM59" s="3">
        <v>414.84020833333335</v>
      </c>
      <c r="AN59" s="116"/>
      <c r="AO59" s="3">
        <v>1890.1326218978095</v>
      </c>
      <c r="AP59" s="3">
        <v>1953.9794791666666</v>
      </c>
      <c r="AQ59" s="116"/>
      <c r="AR59" s="3">
        <v>1925.3784408759127</v>
      </c>
      <c r="AS59" s="3">
        <v>1946.476994047619</v>
      </c>
      <c r="AT59" s="116"/>
      <c r="AU59" s="3">
        <v>4276.9191649635022</v>
      </c>
      <c r="AV59" s="3">
        <v>4142.7033035714285</v>
      </c>
      <c r="AW59" s="116"/>
      <c r="AX59" s="3">
        <v>1580.9319445255474</v>
      </c>
      <c r="AY59" s="3">
        <v>1584.9704761904761</v>
      </c>
      <c r="AZ59" s="116"/>
      <c r="BA59" s="3">
        <v>256.57090802919714</v>
      </c>
      <c r="BB59" s="3">
        <v>255.82358630952382</v>
      </c>
      <c r="BC59" s="116"/>
      <c r="BD59" s="3">
        <v>74.713897810218953</v>
      </c>
      <c r="BE59" s="3">
        <v>80.380505952380958</v>
      </c>
      <c r="BF59" s="116"/>
      <c r="BG59" s="3">
        <v>629.46960018157199</v>
      </c>
      <c r="BH59" s="3">
        <v>663.74774535422921</v>
      </c>
      <c r="BI59" s="3">
        <v>-34.278145172657219</v>
      </c>
      <c r="BJ59" s="8">
        <v>-5.1643331992583481E-2</v>
      </c>
      <c r="BK59" s="116"/>
      <c r="BL59" s="8">
        <v>-0.7186952167694538</v>
      </c>
      <c r="BM59" s="8">
        <v>-0.66368591828253909</v>
      </c>
      <c r="BN59" s="116"/>
      <c r="BO59" s="3">
        <v>5650520370.4786386</v>
      </c>
      <c r="BP59" s="3">
        <v>1158922279.6273973</v>
      </c>
    </row>
    <row r="60" spans="1:68">
      <c r="A60" t="s">
        <v>114</v>
      </c>
      <c r="C60" s="116"/>
      <c r="D60" s="34">
        <v>-787956466</v>
      </c>
      <c r="E60" s="34"/>
      <c r="F60" s="34">
        <v>-787956466</v>
      </c>
      <c r="G60" s="40"/>
      <c r="H60" s="34"/>
      <c r="I60" s="34"/>
      <c r="J60" s="34"/>
      <c r="K60" s="34"/>
      <c r="L60" s="34"/>
      <c r="M60" s="34"/>
      <c r="N60" s="34"/>
      <c r="O60" s="34"/>
      <c r="P60" s="34"/>
      <c r="Q60" s="34"/>
      <c r="R60" s="34"/>
      <c r="S60" s="34"/>
      <c r="T60" s="34"/>
      <c r="U60" s="34">
        <v>-787956466</v>
      </c>
      <c r="V60" s="34"/>
      <c r="W60" s="34">
        <v>0</v>
      </c>
      <c r="X60" s="116"/>
      <c r="Y60" s="3">
        <v>-5080.3124822695036</v>
      </c>
      <c r="Z60" s="3"/>
      <c r="AA60" s="116"/>
      <c r="AB60" s="3">
        <v>155100</v>
      </c>
      <c r="AC60" s="3"/>
      <c r="AD60" s="3">
        <v>155100</v>
      </c>
      <c r="AE60" s="116"/>
      <c r="AF60" s="3">
        <v>14789.12477111541</v>
      </c>
      <c r="AG60" s="3"/>
      <c r="AH60" s="116"/>
      <c r="AI60" s="3">
        <v>1.2959381044487428E-3</v>
      </c>
      <c r="AJ60" s="3"/>
      <c r="AK60" s="116"/>
      <c r="AL60" s="3">
        <v>6.6344294003868459E-3</v>
      </c>
      <c r="AM60" s="3"/>
      <c r="AN60" s="116"/>
      <c r="AO60" s="3">
        <v>497.0894390715668</v>
      </c>
      <c r="AP60" s="3"/>
      <c r="AQ60" s="116"/>
      <c r="AR60" s="3">
        <v>379.93413926499034</v>
      </c>
      <c r="AS60" s="3"/>
      <c r="AT60" s="116"/>
      <c r="AU60" s="3">
        <v>285.45849774339143</v>
      </c>
      <c r="AV60" s="3"/>
      <c r="AW60" s="116"/>
      <c r="AX60" s="3">
        <v>208.50878143133463</v>
      </c>
      <c r="AY60" s="3"/>
      <c r="AZ60" s="116"/>
      <c r="BA60" s="3">
        <v>86.539503546099297</v>
      </c>
      <c r="BB60" s="3"/>
      <c r="BC60" s="116"/>
      <c r="BD60" s="3">
        <v>4999.9937137330753</v>
      </c>
      <c r="BE60" s="3"/>
      <c r="BF60" s="116"/>
      <c r="BG60" s="3">
        <v>616.8203815026103</v>
      </c>
      <c r="BH60" s="3"/>
      <c r="BI60" s="3">
        <v>616.8203815026103</v>
      </c>
      <c r="BJ60" s="8"/>
      <c r="BK60" s="116"/>
      <c r="BL60" s="8">
        <v>-0.31425239929807769</v>
      </c>
      <c r="BM60" s="8"/>
      <c r="BN60" s="116"/>
      <c r="BO60" s="3">
        <v>2507400000</v>
      </c>
      <c r="BP60" s="3"/>
    </row>
    <row r="61" spans="1:68">
      <c r="B61" t="s">
        <v>246</v>
      </c>
      <c r="C61" s="116"/>
      <c r="D61" s="34">
        <v>-787956466</v>
      </c>
      <c r="E61" s="34"/>
      <c r="F61" s="34">
        <v>-787956466</v>
      </c>
      <c r="G61" s="40"/>
      <c r="H61" s="34"/>
      <c r="I61" s="34"/>
      <c r="J61" s="34"/>
      <c r="K61" s="34"/>
      <c r="L61" s="34"/>
      <c r="M61" s="34"/>
      <c r="N61" s="34"/>
      <c r="O61" s="34"/>
      <c r="P61" s="34"/>
      <c r="Q61" s="34"/>
      <c r="R61" s="34"/>
      <c r="S61" s="34"/>
      <c r="T61" s="34"/>
      <c r="U61" s="34">
        <v>-787956466</v>
      </c>
      <c r="V61" s="34"/>
      <c r="W61" s="34">
        <v>0</v>
      </c>
      <c r="X61" s="116"/>
      <c r="Y61" s="3">
        <v>-5080.3124822695036</v>
      </c>
      <c r="Z61" s="3"/>
      <c r="AA61" s="116"/>
      <c r="AB61" s="3">
        <v>155100</v>
      </c>
      <c r="AC61" s="3"/>
      <c r="AD61" s="3">
        <v>155100</v>
      </c>
      <c r="AE61" s="116"/>
      <c r="AF61" s="3">
        <v>14789.12477111541</v>
      </c>
      <c r="AG61" s="3"/>
      <c r="AH61" s="116"/>
      <c r="AI61" s="3">
        <v>1.2959381044487428E-3</v>
      </c>
      <c r="AJ61" s="3"/>
      <c r="AK61" s="116"/>
      <c r="AL61" s="3">
        <v>6.6344294003868459E-3</v>
      </c>
      <c r="AM61" s="3"/>
      <c r="AN61" s="116"/>
      <c r="AO61" s="3">
        <v>497.0894390715668</v>
      </c>
      <c r="AP61" s="3"/>
      <c r="AQ61" s="116"/>
      <c r="AR61" s="3">
        <v>379.93413926499034</v>
      </c>
      <c r="AS61" s="3"/>
      <c r="AT61" s="116"/>
      <c r="AU61" s="3">
        <v>285.45849774339143</v>
      </c>
      <c r="AV61" s="3"/>
      <c r="AW61" s="116"/>
      <c r="AX61" s="3">
        <v>208.50878143133463</v>
      </c>
      <c r="AY61" s="3"/>
      <c r="AZ61" s="116"/>
      <c r="BA61" s="3">
        <v>86.539503546099297</v>
      </c>
      <c r="BB61" s="3"/>
      <c r="BC61" s="116"/>
      <c r="BD61" s="3">
        <v>4999.9937137330753</v>
      </c>
      <c r="BE61" s="3"/>
      <c r="BF61" s="116"/>
      <c r="BG61" s="3">
        <v>616.8203815026103</v>
      </c>
      <c r="BH61" s="3"/>
      <c r="BI61" s="3">
        <v>616.8203815026103</v>
      </c>
      <c r="BJ61" s="8"/>
      <c r="BK61" s="116"/>
      <c r="BL61" s="8">
        <v>-0.31425239929807769</v>
      </c>
      <c r="BM61" s="8"/>
      <c r="BN61" s="116"/>
      <c r="BO61" s="3">
        <v>2507400000</v>
      </c>
      <c r="BP61" s="3"/>
    </row>
    <row r="62" spans="1:68">
      <c r="A62" t="s">
        <v>115</v>
      </c>
      <c r="C62" s="116"/>
      <c r="D62" s="34">
        <v>-219627079.74506223</v>
      </c>
      <c r="E62" s="34">
        <v>-20936816.564383686</v>
      </c>
      <c r="F62" s="34">
        <v>-198690263.18067855</v>
      </c>
      <c r="G62" s="40"/>
      <c r="H62" s="34"/>
      <c r="I62" s="34"/>
      <c r="J62" s="34"/>
      <c r="K62" s="34"/>
      <c r="L62" s="34"/>
      <c r="M62" s="34"/>
      <c r="N62" s="34"/>
      <c r="O62" s="34"/>
      <c r="P62" s="34"/>
      <c r="Q62" s="34"/>
      <c r="R62" s="34"/>
      <c r="S62" s="34"/>
      <c r="T62" s="34"/>
      <c r="U62" s="34"/>
      <c r="V62" s="34"/>
      <c r="W62" s="34">
        <v>-198690263.18067855</v>
      </c>
      <c r="X62" s="116"/>
      <c r="Y62" s="3">
        <v>-395.62182018550544</v>
      </c>
      <c r="Z62" s="3">
        <v>-207.6035355913107</v>
      </c>
      <c r="AA62" s="116"/>
      <c r="AB62" s="3">
        <v>555144</v>
      </c>
      <c r="AC62" s="3">
        <v>100850</v>
      </c>
      <c r="AD62" s="3">
        <v>454294</v>
      </c>
      <c r="AE62" s="116"/>
      <c r="AF62" s="3">
        <v>8754.7314192353715</v>
      </c>
      <c r="AG62" s="3">
        <v>9188.0060783341596</v>
      </c>
      <c r="AH62" s="116"/>
      <c r="AI62" s="3">
        <v>0</v>
      </c>
      <c r="AJ62" s="3">
        <v>0</v>
      </c>
      <c r="AK62" s="116"/>
      <c r="AL62" s="3">
        <v>5.7282434827720372E-4</v>
      </c>
      <c r="AM62" s="3">
        <v>7.6351016360932077E-4</v>
      </c>
      <c r="AN62" s="116"/>
      <c r="AO62" s="3">
        <v>212.30694378395518</v>
      </c>
      <c r="AP62" s="3">
        <v>175.72966782350025</v>
      </c>
      <c r="AQ62" s="116"/>
      <c r="AR62" s="3">
        <v>228.02484400443848</v>
      </c>
      <c r="AS62" s="3">
        <v>189.33957362419434</v>
      </c>
      <c r="AT62" s="116"/>
      <c r="AU62" s="3">
        <v>430.66056374562277</v>
      </c>
      <c r="AV62" s="3">
        <v>319.0725632126921</v>
      </c>
      <c r="AW62" s="116"/>
      <c r="AX62" s="3">
        <v>101.89349610191229</v>
      </c>
      <c r="AY62" s="3">
        <v>72.841874070401573</v>
      </c>
      <c r="AZ62" s="116"/>
      <c r="BA62" s="3">
        <v>22.068414681596128</v>
      </c>
      <c r="BB62" s="3">
        <v>26.32040654437283</v>
      </c>
      <c r="BC62" s="116"/>
      <c r="BD62" s="3">
        <v>1.801334428544666E-5</v>
      </c>
      <c r="BE62" s="3">
        <v>8.9241447694595935E-5</v>
      </c>
      <c r="BF62" s="116"/>
      <c r="BG62" s="3">
        <v>356.90057684526522</v>
      </c>
      <c r="BH62" s="3">
        <v>375.77923628451168</v>
      </c>
      <c r="BI62" s="3">
        <v>-18.878659439246462</v>
      </c>
      <c r="BJ62" s="8">
        <v>-5.0238697661711587E-2</v>
      </c>
      <c r="BK62" s="116"/>
      <c r="BL62" s="8">
        <v>-4.2294108855775898E-2</v>
      </c>
      <c r="BM62" s="8">
        <v>-2.1262777075224955E-2</v>
      </c>
      <c r="BN62" s="116"/>
      <c r="BO62" s="3">
        <v>5192852756.2549372</v>
      </c>
      <c r="BP62" s="3">
        <v>984669899.43561637</v>
      </c>
    </row>
    <row r="63" spans="1:68">
      <c r="B63" t="s">
        <v>247</v>
      </c>
      <c r="C63" s="116"/>
      <c r="D63" s="34">
        <v>540245038</v>
      </c>
      <c r="E63" s="34">
        <v>157265681.99999991</v>
      </c>
      <c r="F63" s="34">
        <v>382979356.00000012</v>
      </c>
      <c r="G63" s="40"/>
      <c r="H63" s="34"/>
      <c r="I63" s="34"/>
      <c r="J63" s="34"/>
      <c r="K63" s="34"/>
      <c r="L63" s="34"/>
      <c r="M63" s="34"/>
      <c r="N63" s="34"/>
      <c r="O63" s="34"/>
      <c r="P63" s="34"/>
      <c r="Q63" s="34"/>
      <c r="R63" s="34"/>
      <c r="S63" s="34"/>
      <c r="T63" s="34"/>
      <c r="U63" s="34"/>
      <c r="V63" s="34"/>
      <c r="W63" s="34">
        <v>382979356.00000012</v>
      </c>
      <c r="X63" s="116"/>
      <c r="Y63" s="3">
        <v>3482.4187836400556</v>
      </c>
      <c r="Z63" s="3">
        <v>3303.2069313169482</v>
      </c>
      <c r="AA63" s="116"/>
      <c r="AB63" s="3">
        <v>155135</v>
      </c>
      <c r="AC63" s="3">
        <v>47610</v>
      </c>
      <c r="AD63" s="3">
        <v>107525</v>
      </c>
      <c r="AE63" s="116"/>
      <c r="AF63" s="3">
        <v>7628.6923324846121</v>
      </c>
      <c r="AG63" s="3">
        <v>7807.9041587901702</v>
      </c>
      <c r="AH63" s="116"/>
      <c r="AI63" s="3">
        <v>0</v>
      </c>
      <c r="AJ63" s="3">
        <v>0</v>
      </c>
      <c r="AK63" s="116"/>
      <c r="AL63" s="3">
        <v>0</v>
      </c>
      <c r="AM63" s="3">
        <v>0</v>
      </c>
      <c r="AN63" s="116"/>
      <c r="AO63" s="3">
        <v>0</v>
      </c>
      <c r="AP63" s="3">
        <v>0</v>
      </c>
      <c r="AQ63" s="116"/>
      <c r="AR63" s="3">
        <v>0</v>
      </c>
      <c r="AS63" s="3">
        <v>0</v>
      </c>
      <c r="AT63" s="116"/>
      <c r="AU63" s="3">
        <v>0</v>
      </c>
      <c r="AV63" s="3">
        <v>2.1003990758244067E-5</v>
      </c>
      <c r="AW63" s="116"/>
      <c r="AX63" s="3">
        <v>0</v>
      </c>
      <c r="AY63" s="3">
        <v>0</v>
      </c>
      <c r="AZ63" s="116"/>
      <c r="BA63" s="3">
        <v>0</v>
      </c>
      <c r="BB63" s="3">
        <v>0</v>
      </c>
      <c r="BC63" s="116"/>
      <c r="BD63" s="3">
        <v>0</v>
      </c>
      <c r="BE63" s="3">
        <v>0</v>
      </c>
      <c r="BF63" s="116"/>
      <c r="BG63" s="3">
        <v>423.93998747805404</v>
      </c>
      <c r="BH63" s="3">
        <v>427.63723266282921</v>
      </c>
      <c r="BI63" s="3">
        <v>-3.6972451847751699</v>
      </c>
      <c r="BJ63" s="8">
        <v>-8.6457513574134098E-3</v>
      </c>
      <c r="BK63" s="116"/>
      <c r="BL63" s="8">
        <v>0.31341769038618467</v>
      </c>
      <c r="BM63" s="8">
        <v>0.29728862381852544</v>
      </c>
      <c r="BN63" s="116"/>
      <c r="BO63" s="3">
        <v>1723722223</v>
      </c>
      <c r="BP63" s="3">
        <v>528999999.99999988</v>
      </c>
    </row>
    <row r="64" spans="1:68">
      <c r="B64" t="s">
        <v>253</v>
      </c>
      <c r="C64" s="116"/>
      <c r="D64" s="34">
        <v>270390700.48507118</v>
      </c>
      <c r="E64" s="34"/>
      <c r="F64" s="34">
        <v>270390700.48507118</v>
      </c>
      <c r="G64" s="40"/>
      <c r="H64" s="34"/>
      <c r="I64" s="34"/>
      <c r="J64" s="34"/>
      <c r="K64" s="34"/>
      <c r="L64" s="34"/>
      <c r="M64" s="34"/>
      <c r="N64" s="34"/>
      <c r="O64" s="34"/>
      <c r="P64" s="34"/>
      <c r="Q64" s="34"/>
      <c r="R64" s="34"/>
      <c r="S64" s="34"/>
      <c r="T64" s="34"/>
      <c r="U64" s="34"/>
      <c r="V64" s="34"/>
      <c r="W64" s="34">
        <v>270390700.48507118</v>
      </c>
      <c r="X64" s="116"/>
      <c r="Y64" s="3">
        <v>6252.6755268955503</v>
      </c>
      <c r="Z64" s="3"/>
      <c r="AA64" s="116"/>
      <c r="AB64" s="3">
        <v>43244</v>
      </c>
      <c r="AC64" s="3"/>
      <c r="AD64" s="3">
        <v>43244</v>
      </c>
      <c r="AE64" s="116"/>
      <c r="AF64" s="3">
        <v>5012.4035241883266</v>
      </c>
      <c r="AG64" s="3"/>
      <c r="AH64" s="116"/>
      <c r="AI64" s="3">
        <v>0</v>
      </c>
      <c r="AJ64" s="3"/>
      <c r="AK64" s="116"/>
      <c r="AL64" s="3">
        <v>7.3536213116270465E-3</v>
      </c>
      <c r="AM64" s="3"/>
      <c r="AN64" s="116"/>
      <c r="AO64" s="3">
        <v>0.16848580149847378</v>
      </c>
      <c r="AP64" s="3"/>
      <c r="AQ64" s="116"/>
      <c r="AR64" s="3">
        <v>8.7364721117380431E-2</v>
      </c>
      <c r="AS64" s="3"/>
      <c r="AT64" s="116"/>
      <c r="AU64" s="3">
        <v>7.2264360373693451E-2</v>
      </c>
      <c r="AV64" s="3"/>
      <c r="AW64" s="116"/>
      <c r="AX64" s="3">
        <v>5.2515955970770509E-2</v>
      </c>
      <c r="AY64" s="3"/>
      <c r="AZ64" s="116"/>
      <c r="BA64" s="3">
        <v>0.11913791508648598</v>
      </c>
      <c r="BB64" s="3"/>
      <c r="BC64" s="116"/>
      <c r="BD64" s="3">
        <v>0</v>
      </c>
      <c r="BE64" s="3"/>
      <c r="BF64" s="116"/>
      <c r="BG64" s="3">
        <v>429.83392132388263</v>
      </c>
      <c r="BH64" s="3"/>
      <c r="BI64" s="3">
        <v>429.83392132388263</v>
      </c>
      <c r="BJ64" s="8"/>
      <c r="BK64" s="116"/>
      <c r="BL64" s="8">
        <v>0.55502442843376609</v>
      </c>
      <c r="BM64" s="8"/>
      <c r="BN64" s="116"/>
      <c r="BO64" s="3">
        <v>487169008.48507118</v>
      </c>
      <c r="BP64" s="3"/>
    </row>
    <row r="65" spans="1:68">
      <c r="B65" t="s">
        <v>248</v>
      </c>
      <c r="C65" s="116"/>
      <c r="D65" s="34">
        <v>145217234.99999985</v>
      </c>
      <c r="E65" s="34"/>
      <c r="F65" s="34">
        <v>145217234.99999985</v>
      </c>
      <c r="G65" s="40"/>
      <c r="H65" s="34"/>
      <c r="I65" s="34"/>
      <c r="J65" s="34"/>
      <c r="K65" s="34"/>
      <c r="L65" s="34"/>
      <c r="M65" s="34"/>
      <c r="N65" s="34"/>
      <c r="O65" s="34"/>
      <c r="P65" s="34"/>
      <c r="Q65" s="34"/>
      <c r="R65" s="34"/>
      <c r="S65" s="34"/>
      <c r="T65" s="34"/>
      <c r="U65" s="34"/>
      <c r="V65" s="34"/>
      <c r="W65" s="34">
        <v>145217234.99999985</v>
      </c>
      <c r="X65" s="116"/>
      <c r="Y65" s="3">
        <v>883.48310812866077</v>
      </c>
      <c r="Z65" s="3"/>
      <c r="AA65" s="116"/>
      <c r="AB65" s="3">
        <v>164369</v>
      </c>
      <c r="AC65" s="3"/>
      <c r="AD65" s="3">
        <v>164369</v>
      </c>
      <c r="AE65" s="116"/>
      <c r="AF65" s="3">
        <v>8616.5168857874669</v>
      </c>
      <c r="AG65" s="3"/>
      <c r="AH65" s="116"/>
      <c r="AI65" s="3">
        <v>0</v>
      </c>
      <c r="AJ65" s="3"/>
      <c r="AK65" s="116"/>
      <c r="AL65" s="3">
        <v>0</v>
      </c>
      <c r="AM65" s="3"/>
      <c r="AN65" s="116"/>
      <c r="AO65" s="3">
        <v>0</v>
      </c>
      <c r="AP65" s="3"/>
      <c r="AQ65" s="116"/>
      <c r="AR65" s="3">
        <v>0</v>
      </c>
      <c r="AS65" s="3"/>
      <c r="AT65" s="116"/>
      <c r="AU65" s="3">
        <v>6.0838722630179657E-6</v>
      </c>
      <c r="AV65" s="3"/>
      <c r="AW65" s="116"/>
      <c r="AX65" s="3">
        <v>0</v>
      </c>
      <c r="AY65" s="3"/>
      <c r="AZ65" s="116"/>
      <c r="BA65" s="3">
        <v>0</v>
      </c>
      <c r="BB65" s="3"/>
      <c r="BC65" s="116"/>
      <c r="BD65" s="3">
        <v>0</v>
      </c>
      <c r="BE65" s="3"/>
      <c r="BF65" s="116"/>
      <c r="BG65" s="3">
        <v>362.46868913018307</v>
      </c>
      <c r="BH65" s="3"/>
      <c r="BI65" s="3">
        <v>362.46868913018307</v>
      </c>
      <c r="BJ65" s="8"/>
      <c r="BK65" s="116"/>
      <c r="BL65" s="8">
        <v>9.2998221908280082E-2</v>
      </c>
      <c r="BM65" s="8"/>
      <c r="BN65" s="116"/>
      <c r="BO65" s="3">
        <v>1561505500</v>
      </c>
      <c r="BP65" s="3"/>
    </row>
    <row r="66" spans="1:68">
      <c r="B66" t="s">
        <v>254</v>
      </c>
      <c r="C66" s="116"/>
      <c r="D66" s="34"/>
      <c r="E66" s="34">
        <v>45354270.290410914</v>
      </c>
      <c r="F66" s="34">
        <v>-45354270.290410914</v>
      </c>
      <c r="G66" s="40"/>
      <c r="H66" s="34"/>
      <c r="I66" s="34"/>
      <c r="J66" s="34"/>
      <c r="K66" s="34"/>
      <c r="L66" s="34"/>
      <c r="M66" s="34"/>
      <c r="N66" s="34"/>
      <c r="O66" s="34"/>
      <c r="P66" s="34"/>
      <c r="Q66" s="34"/>
      <c r="R66" s="34"/>
      <c r="S66" s="34"/>
      <c r="T66" s="34"/>
      <c r="U66" s="34"/>
      <c r="V66" s="34"/>
      <c r="W66" s="34">
        <v>-45354270.290410914</v>
      </c>
      <c r="X66" s="116"/>
      <c r="Y66" s="3"/>
      <c r="Z66" s="3">
        <v>2452.1123643171991</v>
      </c>
      <c r="AA66" s="116"/>
      <c r="AB66" s="3"/>
      <c r="AC66" s="3">
        <v>18496</v>
      </c>
      <c r="AD66" s="3">
        <v>-18496</v>
      </c>
      <c r="AE66" s="116"/>
      <c r="AF66" s="3"/>
      <c r="AG66" s="3">
        <v>8378.7777897923879</v>
      </c>
      <c r="AH66" s="116"/>
      <c r="AI66" s="3"/>
      <c r="AJ66" s="3">
        <v>0</v>
      </c>
      <c r="AK66" s="116"/>
      <c r="AL66" s="3"/>
      <c r="AM66" s="3">
        <v>4.1630622837370238E-3</v>
      </c>
      <c r="AN66" s="116"/>
      <c r="AO66" s="3"/>
      <c r="AP66" s="3">
        <v>105.91198096885815</v>
      </c>
      <c r="AQ66" s="116"/>
      <c r="AR66" s="3"/>
      <c r="AS66" s="3">
        <v>112.14197664359861</v>
      </c>
      <c r="AT66" s="116"/>
      <c r="AU66" s="3"/>
      <c r="AV66" s="3">
        <v>147.91203503460207</v>
      </c>
      <c r="AW66" s="116"/>
      <c r="AX66" s="3"/>
      <c r="AY66" s="3">
        <v>34.739727508650518</v>
      </c>
      <c r="AZ66" s="116"/>
      <c r="BA66" s="3"/>
      <c r="BB66" s="3">
        <v>40.247891435986162</v>
      </c>
      <c r="BC66" s="116"/>
      <c r="BD66" s="3"/>
      <c r="BE66" s="3">
        <v>3.7846020761245675E-4</v>
      </c>
      <c r="BF66" s="116"/>
      <c r="BG66" s="3"/>
      <c r="BH66" s="3">
        <v>433.82358153867347</v>
      </c>
      <c r="BI66" s="3">
        <v>-433.82358153867347</v>
      </c>
      <c r="BJ66" s="8">
        <v>-1</v>
      </c>
      <c r="BK66" s="116"/>
      <c r="BL66" s="8"/>
      <c r="BM66" s="8">
        <v>0.2175430592643548</v>
      </c>
      <c r="BN66" s="116"/>
      <c r="BO66" s="3"/>
      <c r="BP66" s="3">
        <v>208484106.29041094</v>
      </c>
    </row>
    <row r="67" spans="1:68">
      <c r="B67" t="s">
        <v>255</v>
      </c>
      <c r="C67" s="116"/>
      <c r="D67" s="34"/>
      <c r="E67" s="34">
        <v>21517010.284931511</v>
      </c>
      <c r="F67" s="34">
        <v>-21517010.284931511</v>
      </c>
      <c r="G67" s="40"/>
      <c r="H67" s="34"/>
      <c r="I67" s="34"/>
      <c r="J67" s="34"/>
      <c r="K67" s="34"/>
      <c r="L67" s="34"/>
      <c r="M67" s="34"/>
      <c r="N67" s="34"/>
      <c r="O67" s="34"/>
      <c r="P67" s="34"/>
      <c r="Q67" s="34"/>
      <c r="R67" s="34"/>
      <c r="S67" s="34"/>
      <c r="T67" s="34"/>
      <c r="U67" s="34"/>
      <c r="V67" s="34"/>
      <c r="W67" s="34">
        <v>-21517010.284931511</v>
      </c>
      <c r="X67" s="116"/>
      <c r="Y67" s="3"/>
      <c r="Z67" s="3">
        <v>-6580.1254693980154</v>
      </c>
      <c r="AA67" s="116"/>
      <c r="AB67" s="3"/>
      <c r="AC67" s="3">
        <v>-3270</v>
      </c>
      <c r="AD67" s="3">
        <v>3270</v>
      </c>
      <c r="AE67" s="116"/>
      <c r="AF67" s="3"/>
      <c r="AG67" s="3">
        <v>11710.091131498471</v>
      </c>
      <c r="AH67" s="116"/>
      <c r="AI67" s="3"/>
      <c r="AJ67" s="3">
        <v>0</v>
      </c>
      <c r="AK67" s="116"/>
      <c r="AL67" s="3"/>
      <c r="AM67" s="3">
        <v>0</v>
      </c>
      <c r="AN67" s="116"/>
      <c r="AO67" s="3"/>
      <c r="AP67" s="3">
        <v>1616.9559633027523</v>
      </c>
      <c r="AQ67" s="116"/>
      <c r="AR67" s="3"/>
      <c r="AS67" s="3">
        <v>1072.4406727828746</v>
      </c>
      <c r="AT67" s="116"/>
      <c r="AU67" s="3"/>
      <c r="AV67" s="3">
        <v>1525.3015290519877</v>
      </c>
      <c r="AW67" s="116"/>
      <c r="AX67" s="3"/>
      <c r="AY67" s="3">
        <v>446.99694189602445</v>
      </c>
      <c r="AZ67" s="116"/>
      <c r="BA67" s="3"/>
      <c r="BB67" s="3">
        <v>108.61284403669725</v>
      </c>
      <c r="BC67" s="116"/>
      <c r="BD67" s="3"/>
      <c r="BE67" s="3">
        <v>0</v>
      </c>
      <c r="BF67" s="116"/>
      <c r="BG67" s="3"/>
      <c r="BH67" s="3">
        <v>381.03530494870688</v>
      </c>
      <c r="BI67" s="3">
        <v>-381.03530494870688</v>
      </c>
      <c r="BJ67" s="8">
        <v>-1</v>
      </c>
      <c r="BK67" s="116"/>
      <c r="BL67" s="8"/>
      <c r="BM67" s="8">
        <v>-0.66464076918482029</v>
      </c>
      <c r="BN67" s="116"/>
      <c r="BO67" s="3"/>
      <c r="BP67" s="3">
        <v>-32373894.715068489</v>
      </c>
    </row>
    <row r="68" spans="1:68">
      <c r="B68" t="s">
        <v>251</v>
      </c>
      <c r="C68" s="116"/>
      <c r="D68" s="34">
        <v>-139648765.99999997</v>
      </c>
      <c r="E68" s="34">
        <v>-43869249.000000007</v>
      </c>
      <c r="F68" s="34">
        <v>-95779516.99999997</v>
      </c>
      <c r="G68" s="40"/>
      <c r="H68" s="34"/>
      <c r="I68" s="34"/>
      <c r="J68" s="34"/>
      <c r="K68" s="34"/>
      <c r="L68" s="34"/>
      <c r="M68" s="34"/>
      <c r="N68" s="34"/>
      <c r="O68" s="34"/>
      <c r="P68" s="34"/>
      <c r="Q68" s="34"/>
      <c r="R68" s="34"/>
      <c r="S68" s="34"/>
      <c r="T68" s="34"/>
      <c r="U68" s="34"/>
      <c r="V68" s="34"/>
      <c r="W68" s="34">
        <v>-95779516.99999997</v>
      </c>
      <c r="X68" s="116"/>
      <c r="Y68" s="3">
        <v>-3721.9820362473338</v>
      </c>
      <c r="Z68" s="3">
        <v>-5719.5891786179927</v>
      </c>
      <c r="AA68" s="116"/>
      <c r="AB68" s="3">
        <v>37520</v>
      </c>
      <c r="AC68" s="3">
        <v>7670</v>
      </c>
      <c r="AD68" s="3">
        <v>29850</v>
      </c>
      <c r="AE68" s="116"/>
      <c r="AF68" s="3">
        <v>8108.7041311300636</v>
      </c>
      <c r="AG68" s="3">
        <v>9886.2556714471975</v>
      </c>
      <c r="AH68" s="116"/>
      <c r="AI68" s="3">
        <v>0</v>
      </c>
      <c r="AJ68" s="3">
        <v>0</v>
      </c>
      <c r="AK68" s="116"/>
      <c r="AL68" s="3">
        <v>0</v>
      </c>
      <c r="AM68" s="3">
        <v>0</v>
      </c>
      <c r="AN68" s="116"/>
      <c r="AO68" s="3">
        <v>15.374626865671646</v>
      </c>
      <c r="AP68" s="3">
        <v>0</v>
      </c>
      <c r="AQ68" s="116"/>
      <c r="AR68" s="3">
        <v>0</v>
      </c>
      <c r="AS68" s="3">
        <v>0</v>
      </c>
      <c r="AT68" s="116"/>
      <c r="AU68" s="3">
        <v>-2.6652452025586349E-5</v>
      </c>
      <c r="AV68" s="3">
        <v>1.3037809647979139E-4</v>
      </c>
      <c r="AW68" s="116"/>
      <c r="AX68" s="3">
        <v>0</v>
      </c>
      <c r="AY68" s="3">
        <v>0</v>
      </c>
      <c r="AZ68" s="116"/>
      <c r="BA68" s="3">
        <v>0</v>
      </c>
      <c r="BB68" s="3">
        <v>0</v>
      </c>
      <c r="BC68" s="116"/>
      <c r="BD68" s="3">
        <v>0</v>
      </c>
      <c r="BE68" s="3">
        <v>0</v>
      </c>
      <c r="BF68" s="116"/>
      <c r="BG68" s="3">
        <v>167.96023352586735</v>
      </c>
      <c r="BH68" s="3">
        <v>160.36396057592512</v>
      </c>
      <c r="BI68" s="3">
        <v>7.5962729499422323</v>
      </c>
      <c r="BJ68" s="8">
        <v>4.7368953240249631E-2</v>
      </c>
      <c r="BK68" s="116"/>
      <c r="BL68" s="8">
        <v>-0.84550210820987182</v>
      </c>
      <c r="BM68" s="8">
        <v>-1.3727014171859344</v>
      </c>
      <c r="BN68" s="116"/>
      <c r="BO68" s="3">
        <v>165166668</v>
      </c>
      <c r="BP68" s="3">
        <v>31958332.999999996</v>
      </c>
    </row>
    <row r="69" spans="1:68">
      <c r="B69" t="s">
        <v>249</v>
      </c>
      <c r="C69" s="116"/>
      <c r="D69" s="34">
        <v>-224277050.99999997</v>
      </c>
      <c r="E69" s="34">
        <v>-53361048</v>
      </c>
      <c r="F69" s="34">
        <v>-170916002.99999997</v>
      </c>
      <c r="G69" s="40"/>
      <c r="H69" s="34"/>
      <c r="I69" s="34"/>
      <c r="J69" s="34"/>
      <c r="K69" s="34"/>
      <c r="L69" s="34"/>
      <c r="M69" s="34"/>
      <c r="N69" s="34"/>
      <c r="O69" s="34"/>
      <c r="P69" s="34"/>
      <c r="Q69" s="34"/>
      <c r="R69" s="34"/>
      <c r="S69" s="34"/>
      <c r="T69" s="34"/>
      <c r="U69" s="34"/>
      <c r="V69" s="34"/>
      <c r="W69" s="34">
        <v>-170916002.99999997</v>
      </c>
      <c r="X69" s="116"/>
      <c r="Y69" s="3">
        <v>-5823.8652557777195</v>
      </c>
      <c r="Z69" s="3">
        <v>-7370.3104972375695</v>
      </c>
      <c r="AA69" s="116"/>
      <c r="AB69" s="3">
        <v>38510</v>
      </c>
      <c r="AC69" s="3">
        <v>7240</v>
      </c>
      <c r="AD69" s="3">
        <v>31270</v>
      </c>
      <c r="AE69" s="116"/>
      <c r="AF69" s="3">
        <v>10225.319553362762</v>
      </c>
      <c r="AG69" s="3">
        <v>11535.478729281767</v>
      </c>
      <c r="AH69" s="116"/>
      <c r="AI69" s="3">
        <v>0</v>
      </c>
      <c r="AJ69" s="3">
        <v>0</v>
      </c>
      <c r="AK69" s="116"/>
      <c r="AL69" s="3">
        <v>0</v>
      </c>
      <c r="AM69" s="3">
        <v>0</v>
      </c>
      <c r="AN69" s="116"/>
      <c r="AO69" s="3">
        <v>7.5736951441184122</v>
      </c>
      <c r="AP69" s="3">
        <v>1.4983425414364644</v>
      </c>
      <c r="AQ69" s="116"/>
      <c r="AR69" s="3">
        <v>0</v>
      </c>
      <c r="AS69" s="3">
        <v>0</v>
      </c>
      <c r="AT69" s="116"/>
      <c r="AU69" s="3">
        <v>-5.193456245131135E-5</v>
      </c>
      <c r="AV69" s="3">
        <v>1.38121546961326E-4</v>
      </c>
      <c r="AW69" s="116"/>
      <c r="AX69" s="3">
        <v>0</v>
      </c>
      <c r="AY69" s="3">
        <v>0</v>
      </c>
      <c r="AZ69" s="116"/>
      <c r="BA69" s="3">
        <v>0</v>
      </c>
      <c r="BB69" s="3">
        <v>0</v>
      </c>
      <c r="BC69" s="116"/>
      <c r="BD69" s="3">
        <v>0</v>
      </c>
      <c r="BE69" s="3">
        <v>0</v>
      </c>
      <c r="BF69" s="116"/>
      <c r="BG69" s="3">
        <v>168.22469242507037</v>
      </c>
      <c r="BH69" s="3">
        <v>160.36396402053842</v>
      </c>
      <c r="BI69" s="3">
        <v>7.8607284045319545</v>
      </c>
      <c r="BJ69" s="8">
        <v>4.9018047493046515E-2</v>
      </c>
      <c r="BK69" s="116"/>
      <c r="BL69" s="8">
        <v>-1.3208955202783625</v>
      </c>
      <c r="BM69" s="8">
        <v>-1.7688744997914421</v>
      </c>
      <c r="BN69" s="116"/>
      <c r="BO69" s="3">
        <v>169791666</v>
      </c>
      <c r="BP69" s="3">
        <v>30166667</v>
      </c>
    </row>
    <row r="70" spans="1:68">
      <c r="B70" t="s">
        <v>250</v>
      </c>
      <c r="C70" s="116"/>
      <c r="D70" s="34">
        <v>-228368749.99999994</v>
      </c>
      <c r="E70" s="34">
        <v>-57282136</v>
      </c>
      <c r="F70" s="34">
        <v>-171086613.99999994</v>
      </c>
      <c r="G70" s="40"/>
      <c r="H70" s="34"/>
      <c r="I70" s="34"/>
      <c r="J70" s="34"/>
      <c r="K70" s="34"/>
      <c r="L70" s="34"/>
      <c r="M70" s="34"/>
      <c r="N70" s="34"/>
      <c r="O70" s="34"/>
      <c r="P70" s="34"/>
      <c r="Q70" s="34"/>
      <c r="R70" s="34"/>
      <c r="S70" s="34"/>
      <c r="T70" s="34"/>
      <c r="U70" s="34"/>
      <c r="V70" s="34"/>
      <c r="W70" s="34">
        <v>-171086613.99999994</v>
      </c>
      <c r="X70" s="116"/>
      <c r="Y70" s="3">
        <v>-5940.9144120707579</v>
      </c>
      <c r="Z70" s="3">
        <v>-8000.2983240223466</v>
      </c>
      <c r="AA70" s="116"/>
      <c r="AB70" s="3">
        <v>38440</v>
      </c>
      <c r="AC70" s="3">
        <v>7160</v>
      </c>
      <c r="AD70" s="3">
        <v>31280</v>
      </c>
      <c r="AE70" s="116"/>
      <c r="AF70" s="3">
        <v>10330.45140478668</v>
      </c>
      <c r="AG70" s="3">
        <v>12166.964804469273</v>
      </c>
      <c r="AH70" s="116"/>
      <c r="AI70" s="3">
        <v>0</v>
      </c>
      <c r="AJ70" s="3">
        <v>0</v>
      </c>
      <c r="AK70" s="116"/>
      <c r="AL70" s="3">
        <v>0</v>
      </c>
      <c r="AM70" s="3">
        <v>0</v>
      </c>
      <c r="AN70" s="116"/>
      <c r="AO70" s="3">
        <v>6.9249739854318415</v>
      </c>
      <c r="AP70" s="3">
        <v>0</v>
      </c>
      <c r="AQ70" s="116"/>
      <c r="AR70" s="3">
        <v>0</v>
      </c>
      <c r="AS70" s="3">
        <v>0</v>
      </c>
      <c r="AT70" s="116"/>
      <c r="AU70" s="3">
        <v>0</v>
      </c>
      <c r="AV70" s="3">
        <v>1.396648044692737E-4</v>
      </c>
      <c r="AW70" s="116"/>
      <c r="AX70" s="3">
        <v>0</v>
      </c>
      <c r="AY70" s="3">
        <v>0</v>
      </c>
      <c r="AZ70" s="116"/>
      <c r="BA70" s="3">
        <v>0</v>
      </c>
      <c r="BB70" s="3">
        <v>0</v>
      </c>
      <c r="BC70" s="116"/>
      <c r="BD70" s="3">
        <v>0</v>
      </c>
      <c r="BE70" s="3">
        <v>0</v>
      </c>
      <c r="BF70" s="116"/>
      <c r="BG70" s="3">
        <v>167.74524272431012</v>
      </c>
      <c r="BH70" s="3">
        <v>160.36396045678484</v>
      </c>
      <c r="BI70" s="3">
        <v>7.3812822675252789</v>
      </c>
      <c r="BJ70" s="8">
        <v>4.6028311139861125E-2</v>
      </c>
      <c r="BK70" s="116"/>
      <c r="BL70" s="8">
        <v>-1.3512943946898741</v>
      </c>
      <c r="BM70" s="8">
        <v>-1.9200716192186775</v>
      </c>
      <c r="BN70" s="116"/>
      <c r="BO70" s="3">
        <v>168999998</v>
      </c>
      <c r="BP70" s="3">
        <v>29833332.999999996</v>
      </c>
    </row>
    <row r="71" spans="1:68">
      <c r="B71" t="s">
        <v>252</v>
      </c>
      <c r="C71" s="116"/>
      <c r="D71" s="34">
        <v>-583185486.2301333</v>
      </c>
      <c r="E71" s="34">
        <v>-90561346.139726013</v>
      </c>
      <c r="F71" s="34">
        <v>-492624140.09040725</v>
      </c>
      <c r="G71" s="40"/>
      <c r="H71" s="34"/>
      <c r="I71" s="34"/>
      <c r="J71" s="34"/>
      <c r="K71" s="34"/>
      <c r="L71" s="34"/>
      <c r="M71" s="34"/>
      <c r="N71" s="34"/>
      <c r="O71" s="34"/>
      <c r="P71" s="34"/>
      <c r="Q71" s="34"/>
      <c r="R71" s="34"/>
      <c r="S71" s="34"/>
      <c r="T71" s="34"/>
      <c r="U71" s="34"/>
      <c r="V71" s="34"/>
      <c r="W71" s="34">
        <v>-492624140.09040725</v>
      </c>
      <c r="X71" s="116"/>
      <c r="Y71" s="3">
        <v>-7483.8370534883516</v>
      </c>
      <c r="Z71" s="3">
        <v>-5679.9640077600361</v>
      </c>
      <c r="AA71" s="116"/>
      <c r="AB71" s="3">
        <v>77926</v>
      </c>
      <c r="AC71" s="3">
        <v>15944</v>
      </c>
      <c r="AD71" s="3">
        <v>61982</v>
      </c>
      <c r="AE71" s="116"/>
      <c r="AF71" s="3">
        <v>12171.760452223903</v>
      </c>
      <c r="AG71" s="3">
        <v>12025.483253888609</v>
      </c>
      <c r="AH71" s="116"/>
      <c r="AI71" s="3">
        <v>0</v>
      </c>
      <c r="AJ71" s="3">
        <v>0</v>
      </c>
      <c r="AK71" s="116"/>
      <c r="AL71" s="3">
        <v>0</v>
      </c>
      <c r="AM71" s="3">
        <v>0</v>
      </c>
      <c r="AN71" s="116"/>
      <c r="AO71" s="3">
        <v>1497.8174806868055</v>
      </c>
      <c r="AP71" s="3">
        <v>1319.6178499749121</v>
      </c>
      <c r="AQ71" s="116"/>
      <c r="AR71" s="3">
        <v>1624.3980956291866</v>
      </c>
      <c r="AS71" s="3">
        <v>1287.4811214249874</v>
      </c>
      <c r="AT71" s="116"/>
      <c r="AU71" s="3">
        <v>3067.9812257783024</v>
      </c>
      <c r="AV71" s="3">
        <v>2159.4592950326141</v>
      </c>
      <c r="AW71" s="116"/>
      <c r="AX71" s="3">
        <v>725.85904576136329</v>
      </c>
      <c r="AY71" s="3">
        <v>512.11973156046145</v>
      </c>
      <c r="AZ71" s="116"/>
      <c r="BA71" s="3">
        <v>157.14903883171215</v>
      </c>
      <c r="BB71" s="3">
        <v>142.06924234821878</v>
      </c>
      <c r="BC71" s="116"/>
      <c r="BD71" s="3">
        <v>1.2832687421399791E-4</v>
      </c>
      <c r="BE71" s="3">
        <v>1.2543903662819869E-4</v>
      </c>
      <c r="BF71" s="116"/>
      <c r="BG71" s="3">
        <v>448.74113671827769</v>
      </c>
      <c r="BH71" s="3">
        <v>452.8524323420753</v>
      </c>
      <c r="BI71" s="3">
        <v>-4.1112956237976164</v>
      </c>
      <c r="BJ71" s="8">
        <v>-9.0786652122738943E-3</v>
      </c>
      <c r="BK71" s="116"/>
      <c r="BL71" s="8">
        <v>-0.63631964469829994</v>
      </c>
      <c r="BM71" s="8">
        <v>-0.48273290034166527</v>
      </c>
      <c r="BN71" s="116"/>
      <c r="BO71" s="3">
        <v>916497692.76986682</v>
      </c>
      <c r="BP71" s="3">
        <v>187601354.86027396</v>
      </c>
    </row>
    <row r="72" spans="1:68">
      <c r="A72" t="s">
        <v>31</v>
      </c>
      <c r="C72" s="116"/>
      <c r="D72" s="34">
        <v>-2065109709.4349999</v>
      </c>
      <c r="E72" s="34">
        <v>85433117.999998569</v>
      </c>
      <c r="F72" s="34">
        <v>-2150542827.4349985</v>
      </c>
      <c r="G72" s="40"/>
      <c r="H72" s="34"/>
      <c r="I72" s="34"/>
      <c r="J72" s="34"/>
      <c r="K72" s="34"/>
      <c r="L72" s="34"/>
      <c r="M72" s="34"/>
      <c r="N72" s="34"/>
      <c r="O72" s="34"/>
      <c r="P72" s="34"/>
      <c r="Q72" s="34"/>
      <c r="R72" s="34"/>
      <c r="S72" s="34"/>
      <c r="T72" s="34"/>
      <c r="U72" s="34"/>
      <c r="V72" s="34"/>
      <c r="W72" s="34">
        <v>-2150542827.4349985</v>
      </c>
      <c r="X72" s="116"/>
      <c r="Y72" s="3">
        <v>-1917464.9112674093</v>
      </c>
      <c r="Z72" s="3"/>
      <c r="AA72" s="116"/>
      <c r="AB72" s="3">
        <v>1077</v>
      </c>
      <c r="AC72" s="3">
        <v>0</v>
      </c>
      <c r="AD72" s="3">
        <v>1077</v>
      </c>
      <c r="AE72" s="116"/>
      <c r="AF72" s="3">
        <v>15296.842154131848</v>
      </c>
      <c r="AG72" s="3"/>
      <c r="AH72" s="116"/>
      <c r="AI72" s="3">
        <v>0</v>
      </c>
      <c r="AJ72" s="3"/>
      <c r="AK72" s="116"/>
      <c r="AL72" s="3">
        <v>0</v>
      </c>
      <c r="AM72" s="3"/>
      <c r="AN72" s="116"/>
      <c r="AO72" s="3">
        <v>0</v>
      </c>
      <c r="AP72" s="3"/>
      <c r="AQ72" s="116"/>
      <c r="AR72" s="3">
        <v>0</v>
      </c>
      <c r="AS72" s="3"/>
      <c r="AT72" s="116"/>
      <c r="AU72" s="3">
        <v>0</v>
      </c>
      <c r="AV72" s="3"/>
      <c r="AW72" s="116"/>
      <c r="AX72" s="3">
        <v>0</v>
      </c>
      <c r="AY72" s="3"/>
      <c r="AZ72" s="116"/>
      <c r="BA72" s="3">
        <v>0</v>
      </c>
      <c r="BB72" s="3"/>
      <c r="BC72" s="116"/>
      <c r="BD72" s="3">
        <v>0</v>
      </c>
      <c r="BE72" s="3"/>
      <c r="BF72" s="116"/>
      <c r="BG72" s="3">
        <v>-1332.171943963024</v>
      </c>
      <c r="BH72" s="3"/>
      <c r="BI72" s="3">
        <v>-1332.171943963024</v>
      </c>
      <c r="BJ72" s="8"/>
      <c r="BK72" s="116"/>
      <c r="BL72" s="8">
        <v>54.917914193460909</v>
      </c>
      <c r="BM72" s="8">
        <v>7.3328603446242424E-2</v>
      </c>
      <c r="BN72" s="116"/>
      <c r="BO72" s="3">
        <v>-37603571.434999861</v>
      </c>
      <c r="BP72" s="3">
        <v>1165072208.9999986</v>
      </c>
    </row>
    <row r="73" spans="1:68">
      <c r="B73" t="s">
        <v>261</v>
      </c>
      <c r="C73" s="116"/>
      <c r="D73" s="34">
        <v>890500000</v>
      </c>
      <c r="E73" s="34"/>
      <c r="F73" s="34">
        <v>890500000</v>
      </c>
      <c r="G73" s="40"/>
      <c r="H73" s="34"/>
      <c r="I73" s="34"/>
      <c r="J73" s="34"/>
      <c r="K73" s="34"/>
      <c r="L73" s="34"/>
      <c r="M73" s="34"/>
      <c r="N73" s="34"/>
      <c r="O73" s="34"/>
      <c r="P73" s="34"/>
      <c r="Q73" s="34"/>
      <c r="R73" s="34"/>
      <c r="S73" s="34"/>
      <c r="T73" s="34"/>
      <c r="U73" s="34"/>
      <c r="V73" s="34"/>
      <c r="W73" s="34">
        <v>890500000</v>
      </c>
      <c r="X73" s="116"/>
      <c r="Y73" s="3"/>
      <c r="Z73" s="3"/>
      <c r="AA73" s="116"/>
      <c r="AB73" s="3">
        <v>0</v>
      </c>
      <c r="AC73" s="3"/>
      <c r="AD73" s="3">
        <v>0</v>
      </c>
      <c r="AE73" s="116"/>
      <c r="AF73" s="3"/>
      <c r="AG73" s="3"/>
      <c r="AH73" s="116"/>
      <c r="AI73" s="3"/>
      <c r="AJ73" s="3"/>
      <c r="AK73" s="116"/>
      <c r="AL73" s="3"/>
      <c r="AM73" s="3"/>
      <c r="AN73" s="116"/>
      <c r="AO73" s="3"/>
      <c r="AP73" s="3"/>
      <c r="AQ73" s="116"/>
      <c r="AR73" s="3"/>
      <c r="AS73" s="3"/>
      <c r="AT73" s="116"/>
      <c r="AU73" s="3"/>
      <c r="AV73" s="3"/>
      <c r="AW73" s="116"/>
      <c r="AX73" s="3"/>
      <c r="AY73" s="3"/>
      <c r="AZ73" s="116"/>
      <c r="BA73" s="3"/>
      <c r="BB73" s="3"/>
      <c r="BC73" s="116"/>
      <c r="BD73" s="3"/>
      <c r="BE73" s="3"/>
      <c r="BF73" s="116"/>
      <c r="BG73" s="3"/>
      <c r="BH73" s="3"/>
      <c r="BI73" s="3"/>
      <c r="BJ73" s="8"/>
      <c r="BK73" s="116"/>
      <c r="BL73" s="8">
        <v>1</v>
      </c>
      <c r="BM73" s="8"/>
      <c r="BN73" s="116"/>
      <c r="BO73" s="3">
        <v>890500000</v>
      </c>
      <c r="BP73" s="3"/>
    </row>
    <row r="74" spans="1:68">
      <c r="B74" t="s">
        <v>260</v>
      </c>
      <c r="C74" s="116"/>
      <c r="D74" s="34">
        <v>190015000</v>
      </c>
      <c r="E74" s="34">
        <v>579946890</v>
      </c>
      <c r="F74" s="34">
        <v>-389931890</v>
      </c>
      <c r="G74" s="40"/>
      <c r="H74" s="34"/>
      <c r="I74" s="34"/>
      <c r="J74" s="34"/>
      <c r="K74" s="34"/>
      <c r="L74" s="34"/>
      <c r="M74" s="34"/>
      <c r="N74" s="34"/>
      <c r="O74" s="34"/>
      <c r="P74" s="34"/>
      <c r="Q74" s="34"/>
      <c r="R74" s="34"/>
      <c r="S74" s="34"/>
      <c r="T74" s="34"/>
      <c r="U74" s="34"/>
      <c r="V74" s="34"/>
      <c r="W74" s="34">
        <v>-389931890</v>
      </c>
      <c r="X74" s="116"/>
      <c r="Y74" s="3"/>
      <c r="Z74" s="3"/>
      <c r="AA74" s="116"/>
      <c r="AB74" s="3">
        <v>0</v>
      </c>
      <c r="AC74" s="3">
        <v>0</v>
      </c>
      <c r="AD74" s="3">
        <v>0</v>
      </c>
      <c r="AE74" s="116"/>
      <c r="AF74" s="3"/>
      <c r="AG74" s="3"/>
      <c r="AH74" s="116"/>
      <c r="AI74" s="3"/>
      <c r="AJ74" s="3"/>
      <c r="AK74" s="116"/>
      <c r="AL74" s="3"/>
      <c r="AM74" s="3"/>
      <c r="AN74" s="116"/>
      <c r="AO74" s="3"/>
      <c r="AP74" s="3"/>
      <c r="AQ74" s="116"/>
      <c r="AR74" s="3"/>
      <c r="AS74" s="3"/>
      <c r="AT74" s="116"/>
      <c r="AU74" s="3"/>
      <c r="AV74" s="3"/>
      <c r="AW74" s="116"/>
      <c r="AX74" s="3"/>
      <c r="AY74" s="3"/>
      <c r="AZ74" s="116"/>
      <c r="BA74" s="3"/>
      <c r="BB74" s="3"/>
      <c r="BC74" s="116"/>
      <c r="BD74" s="3"/>
      <c r="BE74" s="3"/>
      <c r="BF74" s="116"/>
      <c r="BG74" s="3"/>
      <c r="BH74" s="3"/>
      <c r="BI74" s="3"/>
      <c r="BJ74" s="8"/>
      <c r="BK74" s="116"/>
      <c r="BL74" s="8">
        <v>1</v>
      </c>
      <c r="BM74" s="8">
        <v>1</v>
      </c>
      <c r="BN74" s="116"/>
      <c r="BO74" s="3">
        <v>190015000</v>
      </c>
      <c r="BP74" s="3">
        <v>579946890</v>
      </c>
    </row>
    <row r="75" spans="1:68">
      <c r="B75" t="s">
        <v>258</v>
      </c>
      <c r="C75" s="116"/>
      <c r="D75" s="34">
        <v>221481</v>
      </c>
      <c r="E75" s="34">
        <v>-141649</v>
      </c>
      <c r="F75" s="34">
        <v>363130</v>
      </c>
      <c r="G75" s="40"/>
      <c r="H75" s="34"/>
      <c r="I75" s="34"/>
      <c r="J75" s="34"/>
      <c r="K75" s="34"/>
      <c r="L75" s="34"/>
      <c r="M75" s="34"/>
      <c r="N75" s="34"/>
      <c r="O75" s="34"/>
      <c r="P75" s="34"/>
      <c r="Q75" s="34"/>
      <c r="R75" s="34"/>
      <c r="S75" s="34"/>
      <c r="T75" s="34"/>
      <c r="U75" s="34"/>
      <c r="V75" s="34"/>
      <c r="W75" s="34">
        <v>363130</v>
      </c>
      <c r="X75" s="116"/>
      <c r="Y75" s="3"/>
      <c r="Z75" s="3"/>
      <c r="AA75" s="116"/>
      <c r="AB75" s="3">
        <v>0</v>
      </c>
      <c r="AC75" s="3">
        <v>0</v>
      </c>
      <c r="AD75" s="3">
        <v>0</v>
      </c>
      <c r="AE75" s="116"/>
      <c r="AF75" s="3"/>
      <c r="AG75" s="3"/>
      <c r="AH75" s="116"/>
      <c r="AI75" s="3"/>
      <c r="AJ75" s="3"/>
      <c r="AK75" s="116"/>
      <c r="AL75" s="3"/>
      <c r="AM75" s="3"/>
      <c r="AN75" s="116"/>
      <c r="AO75" s="3"/>
      <c r="AP75" s="3"/>
      <c r="AQ75" s="116"/>
      <c r="AR75" s="3"/>
      <c r="AS75" s="3"/>
      <c r="AT75" s="116"/>
      <c r="AU75" s="3"/>
      <c r="AV75" s="3"/>
      <c r="AW75" s="116"/>
      <c r="AX75" s="3"/>
      <c r="AY75" s="3"/>
      <c r="AZ75" s="116"/>
      <c r="BA75" s="3"/>
      <c r="BB75" s="3"/>
      <c r="BC75" s="116"/>
      <c r="BD75" s="3"/>
      <c r="BE75" s="3"/>
      <c r="BF75" s="116"/>
      <c r="BG75" s="3"/>
      <c r="BH75" s="3"/>
      <c r="BI75" s="3"/>
      <c r="BJ75" s="8"/>
      <c r="BK75" s="116"/>
      <c r="BL75" s="8">
        <v>1</v>
      </c>
      <c r="BM75" s="8">
        <v>1</v>
      </c>
      <c r="BN75" s="116"/>
      <c r="BO75" s="3">
        <v>221481</v>
      </c>
      <c r="BP75" s="3">
        <v>-141649</v>
      </c>
    </row>
    <row r="76" spans="1:68">
      <c r="B76" t="s">
        <v>270</v>
      </c>
      <c r="C76" s="116"/>
      <c r="D76" s="34">
        <v>8</v>
      </c>
      <c r="E76" s="34"/>
      <c r="F76" s="34">
        <v>8</v>
      </c>
      <c r="G76" s="40"/>
      <c r="H76" s="34"/>
      <c r="I76" s="34"/>
      <c r="J76" s="34"/>
      <c r="K76" s="34"/>
      <c r="L76" s="34"/>
      <c r="M76" s="34"/>
      <c r="N76" s="34"/>
      <c r="O76" s="34"/>
      <c r="P76" s="34"/>
      <c r="Q76" s="34"/>
      <c r="R76" s="34"/>
      <c r="S76" s="34"/>
      <c r="T76" s="34"/>
      <c r="U76" s="34"/>
      <c r="V76" s="34"/>
      <c r="W76" s="34">
        <v>8</v>
      </c>
      <c r="X76" s="116"/>
      <c r="Y76" s="3"/>
      <c r="Z76" s="3"/>
      <c r="AA76" s="116"/>
      <c r="AB76" s="3">
        <v>0</v>
      </c>
      <c r="AC76" s="3"/>
      <c r="AD76" s="3">
        <v>0</v>
      </c>
      <c r="AE76" s="116"/>
      <c r="AF76" s="3"/>
      <c r="AG76" s="3"/>
      <c r="AH76" s="116"/>
      <c r="AI76" s="3"/>
      <c r="AJ76" s="3"/>
      <c r="AK76" s="116"/>
      <c r="AL76" s="3"/>
      <c r="AM76" s="3"/>
      <c r="AN76" s="116"/>
      <c r="AO76" s="3"/>
      <c r="AP76" s="3"/>
      <c r="AQ76" s="116"/>
      <c r="AR76" s="3"/>
      <c r="AS76" s="3"/>
      <c r="AT76" s="116"/>
      <c r="AU76" s="3"/>
      <c r="AV76" s="3"/>
      <c r="AW76" s="116"/>
      <c r="AX76" s="3"/>
      <c r="AY76" s="3"/>
      <c r="AZ76" s="116"/>
      <c r="BA76" s="3"/>
      <c r="BB76" s="3"/>
      <c r="BC76" s="116"/>
      <c r="BD76" s="3"/>
      <c r="BE76" s="3"/>
      <c r="BF76" s="116"/>
      <c r="BG76" s="3"/>
      <c r="BH76" s="3"/>
      <c r="BI76" s="3"/>
      <c r="BJ76" s="8"/>
      <c r="BK76" s="116"/>
      <c r="BL76" s="8"/>
      <c r="BM76" s="8"/>
      <c r="BN76" s="116"/>
      <c r="BO76" s="3">
        <v>0</v>
      </c>
      <c r="BP76" s="3"/>
    </row>
    <row r="77" spans="1:68">
      <c r="B77" t="s">
        <v>257</v>
      </c>
      <c r="C77" s="116"/>
      <c r="D77" s="34"/>
      <c r="E77" s="34">
        <v>392593</v>
      </c>
      <c r="F77" s="34">
        <v>-392593</v>
      </c>
      <c r="G77" s="40"/>
      <c r="H77" s="34"/>
      <c r="I77" s="34"/>
      <c r="J77" s="34"/>
      <c r="K77" s="34"/>
      <c r="L77" s="34"/>
      <c r="M77" s="34"/>
      <c r="N77" s="34"/>
      <c r="O77" s="34"/>
      <c r="P77" s="34"/>
      <c r="Q77" s="34"/>
      <c r="R77" s="34"/>
      <c r="S77" s="34"/>
      <c r="T77" s="34"/>
      <c r="U77" s="34"/>
      <c r="V77" s="34"/>
      <c r="W77" s="34">
        <v>-392593</v>
      </c>
      <c r="X77" s="116"/>
      <c r="Y77" s="3"/>
      <c r="Z77" s="3"/>
      <c r="AA77" s="116"/>
      <c r="AB77" s="3"/>
      <c r="AC77" s="3">
        <v>0</v>
      </c>
      <c r="AD77" s="3">
        <v>0</v>
      </c>
      <c r="AE77" s="116"/>
      <c r="AF77" s="3"/>
      <c r="AG77" s="3"/>
      <c r="AH77" s="116"/>
      <c r="AI77" s="3"/>
      <c r="AJ77" s="3"/>
      <c r="AK77" s="116"/>
      <c r="AL77" s="3"/>
      <c r="AM77" s="3"/>
      <c r="AN77" s="116"/>
      <c r="AO77" s="3"/>
      <c r="AP77" s="3"/>
      <c r="AQ77" s="116"/>
      <c r="AR77" s="3"/>
      <c r="AS77" s="3"/>
      <c r="AT77" s="116"/>
      <c r="AU77" s="3"/>
      <c r="AV77" s="3"/>
      <c r="AW77" s="116"/>
      <c r="AX77" s="3"/>
      <c r="AY77" s="3"/>
      <c r="AZ77" s="116"/>
      <c r="BA77" s="3"/>
      <c r="BB77" s="3"/>
      <c r="BC77" s="116"/>
      <c r="BD77" s="3"/>
      <c r="BE77" s="3"/>
      <c r="BF77" s="116"/>
      <c r="BG77" s="3"/>
      <c r="BH77" s="3"/>
      <c r="BI77" s="3"/>
      <c r="BJ77" s="8"/>
      <c r="BK77" s="116"/>
      <c r="BL77" s="8"/>
      <c r="BM77" s="8">
        <v>1</v>
      </c>
      <c r="BN77" s="116"/>
      <c r="BO77" s="3"/>
      <c r="BP77" s="3">
        <v>392593</v>
      </c>
    </row>
    <row r="78" spans="1:68">
      <c r="B78" t="s">
        <v>259</v>
      </c>
      <c r="C78" s="116"/>
      <c r="D78" s="34">
        <v>-319699</v>
      </c>
      <c r="E78" s="34"/>
      <c r="F78" s="34">
        <v>-319699</v>
      </c>
      <c r="G78" s="40"/>
      <c r="H78" s="34"/>
      <c r="I78" s="34"/>
      <c r="J78" s="34"/>
      <c r="K78" s="34"/>
      <c r="L78" s="34"/>
      <c r="M78" s="34"/>
      <c r="N78" s="34"/>
      <c r="O78" s="34"/>
      <c r="P78" s="34"/>
      <c r="Q78" s="34"/>
      <c r="R78" s="34"/>
      <c r="S78" s="34"/>
      <c r="T78" s="34"/>
      <c r="U78" s="34"/>
      <c r="V78" s="34"/>
      <c r="W78" s="34">
        <v>-319699</v>
      </c>
      <c r="X78" s="116"/>
      <c r="Y78" s="3">
        <v>-296.84215413184774</v>
      </c>
      <c r="Z78" s="3"/>
      <c r="AA78" s="116"/>
      <c r="AB78" s="3">
        <v>1077</v>
      </c>
      <c r="AC78" s="3"/>
      <c r="AD78" s="3">
        <v>1077</v>
      </c>
      <c r="AE78" s="116"/>
      <c r="AF78" s="3">
        <v>15296.842154131848</v>
      </c>
      <c r="AG78" s="3"/>
      <c r="AH78" s="116"/>
      <c r="AI78" s="3">
        <v>0</v>
      </c>
      <c r="AJ78" s="3"/>
      <c r="AK78" s="116"/>
      <c r="AL78" s="3">
        <v>0</v>
      </c>
      <c r="AM78" s="3"/>
      <c r="AN78" s="116"/>
      <c r="AO78" s="3">
        <v>0</v>
      </c>
      <c r="AP78" s="3"/>
      <c r="AQ78" s="116"/>
      <c r="AR78" s="3">
        <v>0</v>
      </c>
      <c r="AS78" s="3"/>
      <c r="AT78" s="116"/>
      <c r="AU78" s="3">
        <v>0</v>
      </c>
      <c r="AV78" s="3"/>
      <c r="AW78" s="116"/>
      <c r="AX78" s="3">
        <v>0</v>
      </c>
      <c r="AY78" s="3"/>
      <c r="AZ78" s="116"/>
      <c r="BA78" s="3">
        <v>0</v>
      </c>
      <c r="BB78" s="3"/>
      <c r="BC78" s="116"/>
      <c r="BD78" s="3">
        <v>0</v>
      </c>
      <c r="BE78" s="3"/>
      <c r="BF78" s="116"/>
      <c r="BG78" s="3">
        <v>572.31898283713122</v>
      </c>
      <c r="BH78" s="3"/>
      <c r="BI78" s="3">
        <v>572.31898283713122</v>
      </c>
      <c r="BJ78" s="8"/>
      <c r="BK78" s="116"/>
      <c r="BL78" s="8">
        <v>-1.9789476942123182E-2</v>
      </c>
      <c r="BM78" s="8"/>
      <c r="BN78" s="116"/>
      <c r="BO78" s="3">
        <v>16155000</v>
      </c>
      <c r="BP78" s="3"/>
    </row>
    <row r="79" spans="1:68">
      <c r="B79" t="s">
        <v>256</v>
      </c>
      <c r="C79" s="116"/>
      <c r="D79" s="34">
        <v>-5085313</v>
      </c>
      <c r="E79" s="34">
        <v>5285313</v>
      </c>
      <c r="F79" s="34">
        <v>-10370626</v>
      </c>
      <c r="G79" s="40"/>
      <c r="H79" s="34"/>
      <c r="I79" s="34"/>
      <c r="J79" s="34"/>
      <c r="K79" s="34"/>
      <c r="L79" s="34"/>
      <c r="M79" s="34"/>
      <c r="N79" s="34"/>
      <c r="O79" s="34"/>
      <c r="P79" s="34"/>
      <c r="Q79" s="34"/>
      <c r="R79" s="34"/>
      <c r="S79" s="34"/>
      <c r="T79" s="34"/>
      <c r="U79" s="34"/>
      <c r="V79" s="34"/>
      <c r="W79" s="34">
        <v>-10370626</v>
      </c>
      <c r="X79" s="116"/>
      <c r="Y79" s="3"/>
      <c r="Z79" s="3"/>
      <c r="AA79" s="116"/>
      <c r="AB79" s="3">
        <v>0</v>
      </c>
      <c r="AC79" s="3">
        <v>0</v>
      </c>
      <c r="AD79" s="3">
        <v>0</v>
      </c>
      <c r="AE79" s="116"/>
      <c r="AF79" s="3"/>
      <c r="AG79" s="3"/>
      <c r="AH79" s="116"/>
      <c r="AI79" s="3"/>
      <c r="AJ79" s="3"/>
      <c r="AK79" s="116"/>
      <c r="AL79" s="3"/>
      <c r="AM79" s="3"/>
      <c r="AN79" s="116"/>
      <c r="AO79" s="3"/>
      <c r="AP79" s="3"/>
      <c r="AQ79" s="116"/>
      <c r="AR79" s="3"/>
      <c r="AS79" s="3"/>
      <c r="AT79" s="116"/>
      <c r="AU79" s="3"/>
      <c r="AV79" s="3"/>
      <c r="AW79" s="116"/>
      <c r="AX79" s="3"/>
      <c r="AY79" s="3"/>
      <c r="AZ79" s="116"/>
      <c r="BA79" s="3"/>
      <c r="BB79" s="3"/>
      <c r="BC79" s="116"/>
      <c r="BD79" s="3"/>
      <c r="BE79" s="3"/>
      <c r="BF79" s="116"/>
      <c r="BG79" s="3"/>
      <c r="BH79" s="3"/>
      <c r="BI79" s="3"/>
      <c r="BJ79" s="8"/>
      <c r="BK79" s="116"/>
      <c r="BL79" s="8">
        <v>1</v>
      </c>
      <c r="BM79" s="8">
        <v>1</v>
      </c>
      <c r="BN79" s="116"/>
      <c r="BO79" s="3">
        <v>-5085313</v>
      </c>
      <c r="BP79" s="3">
        <v>5285313</v>
      </c>
    </row>
    <row r="80" spans="1:68">
      <c r="B80" t="s">
        <v>16</v>
      </c>
      <c r="C80" s="116"/>
      <c r="D80" s="34">
        <v>-20860239.435000062</v>
      </c>
      <c r="E80" s="34">
        <v>129539635.00000009</v>
      </c>
      <c r="F80" s="34">
        <v>-150399874.43500015</v>
      </c>
      <c r="G80" s="40"/>
      <c r="H80" s="34"/>
      <c r="I80" s="34"/>
      <c r="J80" s="34"/>
      <c r="K80" s="34"/>
      <c r="L80" s="34"/>
      <c r="M80" s="34"/>
      <c r="N80" s="34"/>
      <c r="O80" s="34"/>
      <c r="P80" s="34"/>
      <c r="Q80" s="34"/>
      <c r="R80" s="34"/>
      <c r="S80" s="34"/>
      <c r="T80" s="34"/>
      <c r="U80" s="34"/>
      <c r="V80" s="34"/>
      <c r="W80" s="34">
        <v>-150399874.43500015</v>
      </c>
      <c r="X80" s="116"/>
      <c r="Y80" s="3"/>
      <c r="Z80" s="3"/>
      <c r="AA80" s="116"/>
      <c r="AB80" s="3">
        <v>0</v>
      </c>
      <c r="AC80" s="3">
        <v>0</v>
      </c>
      <c r="AD80" s="3">
        <v>0</v>
      </c>
      <c r="AE80" s="116"/>
      <c r="AF80" s="3"/>
      <c r="AG80" s="3"/>
      <c r="AH80" s="116"/>
      <c r="AI80" s="3"/>
      <c r="AJ80" s="3"/>
      <c r="AK80" s="116"/>
      <c r="AL80" s="3"/>
      <c r="AM80" s="3"/>
      <c r="AN80" s="116"/>
      <c r="AO80" s="3"/>
      <c r="AP80" s="3"/>
      <c r="AQ80" s="116"/>
      <c r="AR80" s="3"/>
      <c r="AS80" s="3"/>
      <c r="AT80" s="116"/>
      <c r="AU80" s="3"/>
      <c r="AV80" s="3"/>
      <c r="AW80" s="116"/>
      <c r="AX80" s="3"/>
      <c r="AY80" s="3"/>
      <c r="AZ80" s="116"/>
      <c r="BA80" s="3"/>
      <c r="BB80" s="3"/>
      <c r="BC80" s="116"/>
      <c r="BD80" s="3"/>
      <c r="BE80" s="3"/>
      <c r="BF80" s="116"/>
      <c r="BG80" s="3"/>
      <c r="BH80" s="3"/>
      <c r="BI80" s="3"/>
      <c r="BJ80" s="8"/>
      <c r="BK80" s="116"/>
      <c r="BL80" s="8">
        <v>1.1236075288291829</v>
      </c>
      <c r="BM80" s="8">
        <v>0.89787555833891197</v>
      </c>
      <c r="BN80" s="116"/>
      <c r="BO80" s="3">
        <v>-18565414.435000062</v>
      </c>
      <c r="BP80" s="3">
        <v>144273484</v>
      </c>
    </row>
    <row r="81" spans="1:68">
      <c r="B81" t="s">
        <v>264</v>
      </c>
      <c r="C81" s="116"/>
      <c r="D81" s="34">
        <v>-36700352</v>
      </c>
      <c r="E81" s="34">
        <v>-36700352</v>
      </c>
      <c r="F81" s="34">
        <v>0</v>
      </c>
      <c r="G81" s="40"/>
      <c r="H81" s="34"/>
      <c r="I81" s="34"/>
      <c r="J81" s="34"/>
      <c r="K81" s="34"/>
      <c r="L81" s="34"/>
      <c r="M81" s="34"/>
      <c r="N81" s="34"/>
      <c r="O81" s="34"/>
      <c r="P81" s="34"/>
      <c r="Q81" s="34"/>
      <c r="R81" s="34"/>
      <c r="S81" s="34"/>
      <c r="T81" s="34"/>
      <c r="U81" s="34"/>
      <c r="V81" s="34"/>
      <c r="W81" s="34">
        <v>0</v>
      </c>
      <c r="X81" s="116"/>
      <c r="Y81" s="3"/>
      <c r="Z81" s="3"/>
      <c r="AA81" s="116"/>
      <c r="AB81" s="3">
        <v>0</v>
      </c>
      <c r="AC81" s="3">
        <v>0</v>
      </c>
      <c r="AD81" s="3">
        <v>0</v>
      </c>
      <c r="AE81" s="116"/>
      <c r="AF81" s="3"/>
      <c r="AG81" s="3"/>
      <c r="AH81" s="116"/>
      <c r="AI81" s="3"/>
      <c r="AJ81" s="3"/>
      <c r="AK81" s="116"/>
      <c r="AL81" s="3"/>
      <c r="AM81" s="3"/>
      <c r="AN81" s="116"/>
      <c r="AO81" s="3"/>
      <c r="AP81" s="3"/>
      <c r="AQ81" s="116"/>
      <c r="AR81" s="3"/>
      <c r="AS81" s="3"/>
      <c r="AT81" s="116"/>
      <c r="AU81" s="3"/>
      <c r="AV81" s="3"/>
      <c r="AW81" s="116"/>
      <c r="AX81" s="3"/>
      <c r="AY81" s="3"/>
      <c r="AZ81" s="116"/>
      <c r="BA81" s="3"/>
      <c r="BB81" s="3"/>
      <c r="BC81" s="116"/>
      <c r="BD81" s="3"/>
      <c r="BE81" s="3"/>
      <c r="BF81" s="116"/>
      <c r="BG81" s="3"/>
      <c r="BH81" s="3"/>
      <c r="BI81" s="3"/>
      <c r="BJ81" s="8"/>
      <c r="BK81" s="116"/>
      <c r="BL81" s="8"/>
      <c r="BM81" s="8"/>
      <c r="BN81" s="116"/>
      <c r="BO81" s="3">
        <v>0</v>
      </c>
      <c r="BP81" s="3">
        <v>0</v>
      </c>
    </row>
    <row r="82" spans="1:68">
      <c r="B82" t="s">
        <v>266</v>
      </c>
      <c r="C82" s="116"/>
      <c r="D82" s="34">
        <v>-157328789</v>
      </c>
      <c r="E82" s="34"/>
      <c r="F82" s="34">
        <v>-157328789</v>
      </c>
      <c r="G82" s="40"/>
      <c r="H82" s="34"/>
      <c r="I82" s="34"/>
      <c r="J82" s="34"/>
      <c r="K82" s="34"/>
      <c r="L82" s="34"/>
      <c r="M82" s="34"/>
      <c r="N82" s="34"/>
      <c r="O82" s="34"/>
      <c r="P82" s="34"/>
      <c r="Q82" s="34"/>
      <c r="R82" s="34"/>
      <c r="S82" s="34"/>
      <c r="T82" s="34"/>
      <c r="U82" s="34"/>
      <c r="V82" s="34"/>
      <c r="W82" s="34">
        <v>-157328789</v>
      </c>
      <c r="X82" s="116"/>
      <c r="Y82" s="3"/>
      <c r="Z82" s="3"/>
      <c r="AA82" s="116"/>
      <c r="AB82" s="3">
        <v>0</v>
      </c>
      <c r="AC82" s="3"/>
      <c r="AD82" s="3">
        <v>0</v>
      </c>
      <c r="AE82" s="116"/>
      <c r="AF82" s="3"/>
      <c r="AG82" s="3"/>
      <c r="AH82" s="116"/>
      <c r="AI82" s="3"/>
      <c r="AJ82" s="3"/>
      <c r="AK82" s="116"/>
      <c r="AL82" s="3"/>
      <c r="AM82" s="3"/>
      <c r="AN82" s="116"/>
      <c r="AO82" s="3"/>
      <c r="AP82" s="3"/>
      <c r="AQ82" s="116"/>
      <c r="AR82" s="3"/>
      <c r="AS82" s="3"/>
      <c r="AT82" s="116"/>
      <c r="AU82" s="3"/>
      <c r="AV82" s="3"/>
      <c r="AW82" s="116"/>
      <c r="AX82" s="3"/>
      <c r="AY82" s="3"/>
      <c r="AZ82" s="116"/>
      <c r="BA82" s="3"/>
      <c r="BB82" s="3"/>
      <c r="BC82" s="116"/>
      <c r="BD82" s="3"/>
      <c r="BE82" s="3"/>
      <c r="BF82" s="116"/>
      <c r="BG82" s="3"/>
      <c r="BH82" s="3"/>
      <c r="BI82" s="3"/>
      <c r="BJ82" s="8"/>
      <c r="BK82" s="116"/>
      <c r="BL82" s="8"/>
      <c r="BM82" s="8"/>
      <c r="BN82" s="116"/>
      <c r="BO82" s="3">
        <v>0</v>
      </c>
      <c r="BP82" s="3"/>
    </row>
    <row r="83" spans="1:68">
      <c r="B83" t="s">
        <v>15</v>
      </c>
      <c r="C83" s="116"/>
      <c r="D83" s="34">
        <v>-220933324.99999991</v>
      </c>
      <c r="E83" s="34">
        <v>435315578.00000024</v>
      </c>
      <c r="F83" s="34">
        <v>-656248903.00000012</v>
      </c>
      <c r="G83" s="40"/>
      <c r="H83" s="34"/>
      <c r="I83" s="34"/>
      <c r="J83" s="34"/>
      <c r="K83" s="34"/>
      <c r="L83" s="34"/>
      <c r="M83" s="34"/>
      <c r="N83" s="34"/>
      <c r="O83" s="34"/>
      <c r="P83" s="34"/>
      <c r="Q83" s="34"/>
      <c r="R83" s="34"/>
      <c r="S83" s="34"/>
      <c r="T83" s="34"/>
      <c r="U83" s="34"/>
      <c r="V83" s="34"/>
      <c r="W83" s="34">
        <v>-656248903.00000012</v>
      </c>
      <c r="X83" s="116"/>
      <c r="Y83" s="3"/>
      <c r="Z83" s="3"/>
      <c r="AA83" s="116"/>
      <c r="AB83" s="3">
        <v>0</v>
      </c>
      <c r="AC83" s="3">
        <v>0</v>
      </c>
      <c r="AD83" s="3">
        <v>0</v>
      </c>
      <c r="AE83" s="116"/>
      <c r="AF83" s="3"/>
      <c r="AG83" s="3"/>
      <c r="AH83" s="116"/>
      <c r="AI83" s="3"/>
      <c r="AJ83" s="3"/>
      <c r="AK83" s="116"/>
      <c r="AL83" s="3"/>
      <c r="AM83" s="3"/>
      <c r="AN83" s="116"/>
      <c r="AO83" s="3"/>
      <c r="AP83" s="3"/>
      <c r="AQ83" s="116"/>
      <c r="AR83" s="3"/>
      <c r="AS83" s="3"/>
      <c r="AT83" s="116"/>
      <c r="AU83" s="3"/>
      <c r="AV83" s="3"/>
      <c r="AW83" s="116"/>
      <c r="AX83" s="3"/>
      <c r="AY83" s="3"/>
      <c r="AZ83" s="116"/>
      <c r="BA83" s="3"/>
      <c r="BB83" s="3"/>
      <c r="BC83" s="116"/>
      <c r="BD83" s="3"/>
      <c r="BE83" s="3"/>
      <c r="BF83" s="116"/>
      <c r="BG83" s="3"/>
      <c r="BH83" s="3"/>
      <c r="BI83" s="3"/>
      <c r="BJ83" s="8"/>
      <c r="BK83" s="116"/>
      <c r="BL83" s="8">
        <v>1</v>
      </c>
      <c r="BM83" s="8">
        <v>1</v>
      </c>
      <c r="BN83" s="116"/>
      <c r="BO83" s="3">
        <v>-220933324.99999991</v>
      </c>
      <c r="BP83" s="3">
        <v>435315578.00000024</v>
      </c>
    </row>
    <row r="84" spans="1:68">
      <c r="B84" t="s">
        <v>265</v>
      </c>
      <c r="C84" s="116"/>
      <c r="D84" s="34">
        <v>-305772520</v>
      </c>
      <c r="E84" s="34">
        <v>90127412</v>
      </c>
      <c r="F84" s="34">
        <v>-395899932</v>
      </c>
      <c r="G84" s="40"/>
      <c r="H84" s="34"/>
      <c r="I84" s="34"/>
      <c r="J84" s="34"/>
      <c r="K84" s="34"/>
      <c r="L84" s="34"/>
      <c r="M84" s="34"/>
      <c r="N84" s="34"/>
      <c r="O84" s="34"/>
      <c r="P84" s="34"/>
      <c r="Q84" s="34"/>
      <c r="R84" s="34"/>
      <c r="S84" s="34"/>
      <c r="T84" s="34"/>
      <c r="U84" s="34"/>
      <c r="V84" s="34"/>
      <c r="W84" s="34">
        <v>-395899932</v>
      </c>
      <c r="X84" s="116"/>
      <c r="Y84" s="3"/>
      <c r="Z84" s="3"/>
      <c r="AA84" s="116"/>
      <c r="AB84" s="3">
        <v>0</v>
      </c>
      <c r="AC84" s="3">
        <v>0</v>
      </c>
      <c r="AD84" s="3">
        <v>0</v>
      </c>
      <c r="AE84" s="116"/>
      <c r="AF84" s="3"/>
      <c r="AG84" s="3"/>
      <c r="AH84" s="116"/>
      <c r="AI84" s="3"/>
      <c r="AJ84" s="3"/>
      <c r="AK84" s="116"/>
      <c r="AL84" s="3"/>
      <c r="AM84" s="3"/>
      <c r="AN84" s="116"/>
      <c r="AO84" s="3"/>
      <c r="AP84" s="3"/>
      <c r="AQ84" s="116"/>
      <c r="AR84" s="3"/>
      <c r="AS84" s="3"/>
      <c r="AT84" s="116"/>
      <c r="AU84" s="3"/>
      <c r="AV84" s="3"/>
      <c r="AW84" s="116"/>
      <c r="AX84" s="3"/>
      <c r="AY84" s="3"/>
      <c r="AZ84" s="116"/>
      <c r="BA84" s="3"/>
      <c r="BB84" s="3"/>
      <c r="BC84" s="116"/>
      <c r="BD84" s="3"/>
      <c r="BE84" s="3"/>
      <c r="BF84" s="116"/>
      <c r="BG84" s="3"/>
      <c r="BH84" s="3"/>
      <c r="BI84" s="3"/>
      <c r="BJ84" s="8"/>
      <c r="BK84" s="116"/>
      <c r="BL84" s="8"/>
      <c r="BM84" s="8"/>
      <c r="BN84" s="116"/>
      <c r="BO84" s="3">
        <v>0</v>
      </c>
      <c r="BP84" s="3">
        <v>0</v>
      </c>
    </row>
    <row r="85" spans="1:68">
      <c r="B85" t="s">
        <v>17</v>
      </c>
      <c r="C85" s="116"/>
      <c r="D85" s="34">
        <v>-395487349</v>
      </c>
      <c r="E85" s="34">
        <v>-4884690</v>
      </c>
      <c r="F85" s="34">
        <v>-390602659</v>
      </c>
      <c r="G85" s="40"/>
      <c r="H85" s="34"/>
      <c r="I85" s="34"/>
      <c r="J85" s="34"/>
      <c r="K85" s="34"/>
      <c r="L85" s="34"/>
      <c r="M85" s="34"/>
      <c r="N85" s="34"/>
      <c r="O85" s="34"/>
      <c r="P85" s="34"/>
      <c r="Q85" s="34"/>
      <c r="R85" s="34"/>
      <c r="S85" s="34"/>
      <c r="T85" s="34"/>
      <c r="U85" s="34"/>
      <c r="V85" s="34"/>
      <c r="W85" s="34">
        <v>-390602659</v>
      </c>
      <c r="X85" s="116"/>
      <c r="Y85" s="3"/>
      <c r="Z85" s="3"/>
      <c r="AA85" s="116"/>
      <c r="AB85" s="3">
        <v>0</v>
      </c>
      <c r="AC85" s="3">
        <v>0</v>
      </c>
      <c r="AD85" s="3">
        <v>0</v>
      </c>
      <c r="AE85" s="116"/>
      <c r="AF85" s="3"/>
      <c r="AG85" s="3"/>
      <c r="AH85" s="116"/>
      <c r="AI85" s="3"/>
      <c r="AJ85" s="3"/>
      <c r="AK85" s="116"/>
      <c r="AL85" s="3"/>
      <c r="AM85" s="3"/>
      <c r="AN85" s="116"/>
      <c r="AO85" s="3"/>
      <c r="AP85" s="3"/>
      <c r="AQ85" s="116"/>
      <c r="AR85" s="3"/>
      <c r="AS85" s="3"/>
      <c r="AT85" s="116"/>
      <c r="AU85" s="3"/>
      <c r="AV85" s="3"/>
      <c r="AW85" s="116"/>
      <c r="AX85" s="3"/>
      <c r="AY85" s="3"/>
      <c r="AZ85" s="116"/>
      <c r="BA85" s="3"/>
      <c r="BB85" s="3"/>
      <c r="BC85" s="116"/>
      <c r="BD85" s="3"/>
      <c r="BE85" s="3"/>
      <c r="BF85" s="116"/>
      <c r="BG85" s="3"/>
      <c r="BH85" s="3"/>
      <c r="BI85" s="3"/>
      <c r="BJ85" s="8"/>
      <c r="BK85" s="116"/>
      <c r="BL85" s="8"/>
      <c r="BM85" s="8"/>
      <c r="BN85" s="116"/>
      <c r="BO85" s="3">
        <v>0</v>
      </c>
      <c r="BP85" s="3">
        <v>0</v>
      </c>
    </row>
    <row r="86" spans="1:68">
      <c r="B86" t="s">
        <v>262</v>
      </c>
      <c r="C86" s="116"/>
      <c r="D86" s="34">
        <v>-889911000</v>
      </c>
      <c r="E86" s="34"/>
      <c r="F86" s="34">
        <v>-889911000</v>
      </c>
      <c r="G86" s="40"/>
      <c r="H86" s="34"/>
      <c r="I86" s="34"/>
      <c r="J86" s="34"/>
      <c r="K86" s="34"/>
      <c r="L86" s="34"/>
      <c r="M86" s="34"/>
      <c r="N86" s="34"/>
      <c r="O86" s="34"/>
      <c r="P86" s="34"/>
      <c r="Q86" s="34"/>
      <c r="R86" s="34"/>
      <c r="S86" s="34"/>
      <c r="T86" s="34"/>
      <c r="U86" s="34"/>
      <c r="V86" s="34"/>
      <c r="W86" s="34">
        <v>-889911000</v>
      </c>
      <c r="X86" s="116"/>
      <c r="Y86" s="3"/>
      <c r="Z86" s="3"/>
      <c r="AA86" s="116"/>
      <c r="AB86" s="3">
        <v>0</v>
      </c>
      <c r="AC86" s="3"/>
      <c r="AD86" s="3">
        <v>0</v>
      </c>
      <c r="AE86" s="116"/>
      <c r="AF86" s="3"/>
      <c r="AG86" s="3"/>
      <c r="AH86" s="116"/>
      <c r="AI86" s="3"/>
      <c r="AJ86" s="3"/>
      <c r="AK86" s="116"/>
      <c r="AL86" s="3"/>
      <c r="AM86" s="3"/>
      <c r="AN86" s="116"/>
      <c r="AO86" s="3"/>
      <c r="AP86" s="3"/>
      <c r="AQ86" s="116"/>
      <c r="AR86" s="3"/>
      <c r="AS86" s="3"/>
      <c r="AT86" s="116"/>
      <c r="AU86" s="3"/>
      <c r="AV86" s="3"/>
      <c r="AW86" s="116"/>
      <c r="AX86" s="3"/>
      <c r="AY86" s="3"/>
      <c r="AZ86" s="116"/>
      <c r="BA86" s="3"/>
      <c r="BB86" s="3"/>
      <c r="BC86" s="116"/>
      <c r="BD86" s="3"/>
      <c r="BE86" s="3"/>
      <c r="BF86" s="116"/>
      <c r="BG86" s="3"/>
      <c r="BH86" s="3"/>
      <c r="BI86" s="3"/>
      <c r="BJ86" s="8"/>
      <c r="BK86" s="116"/>
      <c r="BL86" s="8">
        <v>1</v>
      </c>
      <c r="BM86" s="8"/>
      <c r="BN86" s="116"/>
      <c r="BO86" s="3">
        <v>-889911000</v>
      </c>
      <c r="BP86" s="3"/>
    </row>
    <row r="87" spans="1:68">
      <c r="B87" t="s">
        <v>263</v>
      </c>
      <c r="C87" s="116"/>
      <c r="D87" s="34">
        <v>-1113447612</v>
      </c>
      <c r="E87" s="34">
        <v>-1113447612</v>
      </c>
      <c r="F87" s="34">
        <v>0</v>
      </c>
      <c r="G87" s="40"/>
      <c r="H87" s="34"/>
      <c r="I87" s="34"/>
      <c r="J87" s="34"/>
      <c r="K87" s="34"/>
      <c r="L87" s="34"/>
      <c r="M87" s="34"/>
      <c r="N87" s="34"/>
      <c r="O87" s="34"/>
      <c r="P87" s="34"/>
      <c r="Q87" s="34"/>
      <c r="R87" s="34"/>
      <c r="S87" s="34"/>
      <c r="T87" s="34"/>
      <c r="U87" s="34"/>
      <c r="V87" s="34"/>
      <c r="W87" s="34">
        <v>0</v>
      </c>
      <c r="X87" s="116"/>
      <c r="Y87" s="3"/>
      <c r="Z87" s="3"/>
      <c r="AA87" s="116"/>
      <c r="AB87" s="3">
        <v>0</v>
      </c>
      <c r="AC87" s="3">
        <v>0</v>
      </c>
      <c r="AD87" s="3">
        <v>0</v>
      </c>
      <c r="AE87" s="116"/>
      <c r="AF87" s="3"/>
      <c r="AG87" s="3"/>
      <c r="AH87" s="116"/>
      <c r="AI87" s="3"/>
      <c r="AJ87" s="3"/>
      <c r="AK87" s="116"/>
      <c r="AL87" s="3"/>
      <c r="AM87" s="3"/>
      <c r="AN87" s="116"/>
      <c r="AO87" s="3"/>
      <c r="AP87" s="3"/>
      <c r="AQ87" s="116"/>
      <c r="AR87" s="3"/>
      <c r="AS87" s="3"/>
      <c r="AT87" s="116"/>
      <c r="AU87" s="3"/>
      <c r="AV87" s="3"/>
      <c r="AW87" s="116"/>
      <c r="AX87" s="3"/>
      <c r="AY87" s="3"/>
      <c r="AZ87" s="116"/>
      <c r="BA87" s="3"/>
      <c r="BB87" s="3"/>
      <c r="BC87" s="116"/>
      <c r="BD87" s="3"/>
      <c r="BE87" s="3"/>
      <c r="BF87" s="116"/>
      <c r="BG87" s="3"/>
      <c r="BH87" s="3"/>
      <c r="BI87" s="3"/>
      <c r="BJ87" s="8"/>
      <c r="BK87" s="116"/>
      <c r="BL87" s="8"/>
      <c r="BM87" s="8"/>
      <c r="BN87" s="116"/>
      <c r="BO87" s="3">
        <v>0</v>
      </c>
      <c r="BP87" s="3">
        <v>0</v>
      </c>
    </row>
    <row r="88" spans="1:68">
      <c r="A88" t="s">
        <v>5</v>
      </c>
      <c r="C88" s="116"/>
      <c r="D88" s="34">
        <v>2878088827.9999809</v>
      </c>
      <c r="E88" s="34">
        <v>3893976044.9999909</v>
      </c>
      <c r="F88" s="34">
        <v>-1015887217.00001</v>
      </c>
      <c r="G88" s="40"/>
      <c r="H88" s="34">
        <v>-198013840.79018879</v>
      </c>
      <c r="I88" s="34">
        <v>389252629.81279737</v>
      </c>
      <c r="J88" s="34">
        <v>-2571579820.6404066</v>
      </c>
      <c r="K88" s="34">
        <v>1342678839.1750202</v>
      </c>
      <c r="L88" s="34">
        <v>-2400021853.8782887</v>
      </c>
      <c r="M88" s="34">
        <v>11777461.801109694</v>
      </c>
      <c r="N88" s="34">
        <v>-1263902355.3867819</v>
      </c>
      <c r="O88" s="34">
        <v>207091106.18687266</v>
      </c>
      <c r="P88" s="34">
        <v>1473765807.9802246</v>
      </c>
      <c r="Q88" s="34">
        <v>3771989914.4167976</v>
      </c>
      <c r="R88" s="34">
        <v>1449379698.4471011</v>
      </c>
      <c r="S88" s="34">
        <v>1049384402.3667915</v>
      </c>
      <c r="T88" s="34">
        <v>18714294.282384478</v>
      </c>
      <c r="U88" s="34">
        <v>-1931334555.0916471</v>
      </c>
      <c r="V88" s="34">
        <v>-15835855.066098452</v>
      </c>
      <c r="W88" s="34">
        <v>-2349233090.6156979</v>
      </c>
      <c r="X88" s="116"/>
      <c r="Y88" s="3">
        <v>446.53059353844247</v>
      </c>
      <c r="Z88" s="3">
        <v>1191.6929994491327</v>
      </c>
      <c r="AA88" s="116"/>
      <c r="AB88" s="3">
        <v>6445446</v>
      </c>
      <c r="AC88" s="3">
        <v>3267600</v>
      </c>
      <c r="AD88" s="3">
        <v>3177846</v>
      </c>
      <c r="AE88" s="116"/>
      <c r="AF88" s="3">
        <v>17768.350927926476</v>
      </c>
      <c r="AG88" s="3">
        <v>18010.050708165014</v>
      </c>
      <c r="AH88" s="116"/>
      <c r="AI88" s="3">
        <v>83.676285240773097</v>
      </c>
      <c r="AJ88" s="3">
        <v>66.606789080670836</v>
      </c>
      <c r="AK88" s="116"/>
      <c r="AL88" s="3">
        <v>609.67595493003898</v>
      </c>
      <c r="AM88" s="3">
        <v>361.01817113477784</v>
      </c>
      <c r="AN88" s="116"/>
      <c r="AO88" s="3">
        <v>964.51047763025247</v>
      </c>
      <c r="AP88" s="3">
        <v>912.69282133676109</v>
      </c>
      <c r="AQ88" s="116"/>
      <c r="AR88" s="3">
        <v>1226.9959065672097</v>
      </c>
      <c r="AS88" s="3">
        <v>1599.5152255478026</v>
      </c>
      <c r="AT88" s="116"/>
      <c r="AU88" s="3">
        <v>2992.6228323067166</v>
      </c>
      <c r="AV88" s="3">
        <v>4178.8911485493927</v>
      </c>
      <c r="AW88" s="116"/>
      <c r="AX88" s="3">
        <v>1147.9627519957501</v>
      </c>
      <c r="AY88" s="3">
        <v>1509.7100275431512</v>
      </c>
      <c r="AZ88" s="116"/>
      <c r="BA88" s="3">
        <v>363.34183856322744</v>
      </c>
      <c r="BB88" s="3">
        <v>554.07929489533603</v>
      </c>
      <c r="BC88" s="116"/>
      <c r="BD88" s="3">
        <v>176.63879086102023</v>
      </c>
      <c r="BE88" s="3">
        <v>64.800529746602976</v>
      </c>
      <c r="BF88" s="116"/>
      <c r="BG88" s="3">
        <v>995.54172041042125</v>
      </c>
      <c r="BH88" s="3">
        <v>1107.6402204240655</v>
      </c>
      <c r="BI88" s="3">
        <v>-112.0985000136443</v>
      </c>
      <c r="BJ88" s="8">
        <v>-0.10120479371065709</v>
      </c>
      <c r="BK88" s="116"/>
      <c r="BL88" s="8">
        <v>1.7113491178448632E-2</v>
      </c>
      <c r="BM88" s="8">
        <v>4.1407753629416802E-2</v>
      </c>
      <c r="BN88" s="116"/>
      <c r="BO88" s="3">
        <v>168176603943.00006</v>
      </c>
      <c r="BP88" s="3">
        <v>94039780081.999939</v>
      </c>
    </row>
  </sheetData>
  <mergeCells count="18">
    <mergeCell ref="BO20:BP20"/>
    <mergeCell ref="AF20:AG20"/>
    <mergeCell ref="AI20:AJ20"/>
    <mergeCell ref="AL20:AM20"/>
    <mergeCell ref="AO20:AP20"/>
    <mergeCell ref="AR20:AS20"/>
    <mergeCell ref="AU20:AV20"/>
    <mergeCell ref="AX20:AY20"/>
    <mergeCell ref="BA20:BB20"/>
    <mergeCell ref="BD20:BE20"/>
    <mergeCell ref="BL20:BM20"/>
    <mergeCell ref="BG20:BJ20"/>
    <mergeCell ref="A20:A21"/>
    <mergeCell ref="B20:B21"/>
    <mergeCell ref="D20:F20"/>
    <mergeCell ref="H20:W20"/>
    <mergeCell ref="AB20:AD20"/>
    <mergeCell ref="Y20:Z20"/>
  </mergeCells>
  <conditionalFormatting sqref="H22:W23">
    <cfRule type="dataBar" priority="2">
      <dataBar>
        <cfvo type="min"/>
        <cfvo type="max"/>
        <color rgb="FF63C384"/>
      </dataBar>
      <extLst>
        <ext xmlns:x14="http://schemas.microsoft.com/office/spreadsheetml/2009/9/main" uri="{B025F937-C7B1-47D3-B67F-A62EFF666E3E}">
          <x14:id>{A681B435-662E-4DE8-B4B8-ACB48CE6FFE6}</x14:id>
        </ext>
      </extLst>
    </cfRule>
  </conditionalFormatting>
  <conditionalFormatting pivot="1" sqref="F24:F88 H24:W88">
    <cfRule type="dataBar" priority="1">
      <dataBar>
        <cfvo type="min"/>
        <cfvo type="max"/>
        <color rgb="FF63C384"/>
      </dataBar>
      <extLst>
        <ext xmlns:x14="http://schemas.microsoft.com/office/spreadsheetml/2009/9/main" uri="{B025F937-C7B1-47D3-B67F-A62EFF666E3E}">
          <x14:id>{F07ED984-E974-4DCD-81E7-0D01074477D7}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681B435-662E-4DE8-B4B8-ACB48CE6FFE6}">
            <x14:dataBar minLength="0" maxLength="100" border="1" negativeBarBorderColorSameAsPositive="0">
              <x14:cfvo type="autoMin"/>
              <x14:cfvo type="autoMax"/>
              <x14:borderColor rgb="FF63C384"/>
              <x14:negativeFillColor rgb="FFFF0000"/>
              <x14:negativeBorderColor rgb="FFFF0000"/>
              <x14:axisColor rgb="FF000000"/>
            </x14:dataBar>
          </x14:cfRule>
          <xm:sqref>H22:W23</xm:sqref>
        </x14:conditionalFormatting>
        <x14:conditionalFormatting xmlns:xm="http://schemas.microsoft.com/office/excel/2006/main" pivot="1">
          <x14:cfRule type="dataBar" id="{F07ED984-E974-4DCD-81E7-0D01074477D7}">
            <x14:dataBar minLength="0" maxLength="100" border="1" negativeBarBorderColorSameAsPositive="0">
              <x14:cfvo type="autoMin"/>
              <x14:cfvo type="autoMax"/>
              <x14:borderColor rgb="FF63C384"/>
              <x14:negativeFillColor rgb="FFFF0000"/>
              <x14:negativeBorderColor rgb="FFFF0000"/>
              <x14:axisColor rgb="FF000000"/>
            </x14:dataBar>
          </x14:cfRule>
          <xm:sqref>F24:F88 H24:W88</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874D-3BEF-41E1-BAB8-7D29550C53FE}">
  <sheetPr codeName="Sheet19">
    <tabColor rgb="FF002060"/>
  </sheetPr>
  <dimension ref="A1"/>
  <sheetViews>
    <sheetView showGridLines="0" zoomScaleNormal="100" workbookViewId="0">
      <selection activeCell="O31" sqref="O31"/>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66AD-41BD-42CB-8B75-E2E7F1C67149}">
  <sheetPr codeName="Sheet20"/>
  <dimension ref="A1:AG89"/>
  <sheetViews>
    <sheetView showGridLines="0" zoomScale="85" zoomScaleNormal="85" workbookViewId="0">
      <pane xSplit="3" ySplit="23" topLeftCell="D24" activePane="bottomRight" state="frozen"/>
      <selection pane="topRight" activeCell="D1" sqref="D1"/>
      <selection pane="bottomLeft" activeCell="A9" sqref="A9"/>
      <selection pane="bottomRight" activeCell="L41" sqref="L41:L50"/>
    </sheetView>
  </sheetViews>
  <sheetFormatPr defaultRowHeight="15" outlineLevelCol="1"/>
  <cols>
    <col min="1" max="1" width="12.28515625" bestFit="1" customWidth="1"/>
    <col min="2" max="2" width="64" bestFit="1" customWidth="1"/>
    <col min="3" max="3" width="1.42578125" bestFit="1" customWidth="1"/>
    <col min="4" max="6" width="16.28515625" customWidth="1" outlineLevel="1"/>
    <col min="7" max="7" width="2.42578125" bestFit="1" customWidth="1"/>
    <col min="8" max="14" width="19.42578125" customWidth="1" outlineLevel="1"/>
    <col min="15" max="15" width="1.7109375" customWidth="1"/>
    <col min="16" max="16" width="11.140625" customWidth="1"/>
    <col min="17" max="17" width="11.28515625" customWidth="1"/>
    <col min="18" max="18" width="9.28515625" bestFit="1" customWidth="1"/>
    <col min="19" max="19" width="1.7109375" customWidth="1"/>
    <col min="20" max="21" width="5.7109375" bestFit="1" customWidth="1"/>
    <col min="22" max="22" width="6.42578125" bestFit="1" customWidth="1"/>
    <col min="23" max="23" width="1.7109375" customWidth="1"/>
    <col min="27" max="27" width="1.7109375" customWidth="1"/>
    <col min="30" max="30" width="1.7109375" customWidth="1"/>
  </cols>
  <sheetData>
    <row r="1" spans="1:2">
      <c r="A1" s="1" t="s">
        <v>20</v>
      </c>
      <c r="B1" t="s" vm="7">
        <v>21</v>
      </c>
    </row>
    <row r="2" spans="1:2">
      <c r="A2" s="1" t="s">
        <v>20</v>
      </c>
      <c r="B2" t="s" vm="8">
        <v>21</v>
      </c>
    </row>
    <row r="3" spans="1:2">
      <c r="A3" s="1"/>
    </row>
    <row r="4" spans="1:2" hidden="1">
      <c r="A4" s="1"/>
    </row>
    <row r="5" spans="1:2" hidden="1">
      <c r="A5" s="1"/>
    </row>
    <row r="6" spans="1:2" hidden="1">
      <c r="A6" s="1"/>
    </row>
    <row r="7" spans="1:2" hidden="1">
      <c r="A7" s="1"/>
    </row>
    <row r="8" spans="1:2" hidden="1">
      <c r="A8" s="1"/>
    </row>
    <row r="9" spans="1:2" hidden="1">
      <c r="A9" s="1"/>
    </row>
    <row r="10" spans="1:2" hidden="1">
      <c r="A10" s="1"/>
    </row>
    <row r="11" spans="1:2" hidden="1">
      <c r="A11" s="1"/>
    </row>
    <row r="12" spans="1:2" hidden="1">
      <c r="A12" s="1"/>
    </row>
    <row r="13" spans="1:2" hidden="1">
      <c r="A13" s="1"/>
    </row>
    <row r="14" spans="1:2" hidden="1">
      <c r="A14" s="1"/>
    </row>
    <row r="15" spans="1:2" hidden="1">
      <c r="A15" s="1"/>
    </row>
    <row r="16" spans="1:2" hidden="1">
      <c r="A16" s="1"/>
    </row>
    <row r="17" spans="1:33" hidden="1">
      <c r="A17" s="1"/>
    </row>
    <row r="18" spans="1:33" hidden="1">
      <c r="A18" s="1"/>
    </row>
    <row r="19" spans="1:33" hidden="1"/>
    <row r="20" spans="1:33">
      <c r="A20" s="111" t="s">
        <v>446</v>
      </c>
      <c r="B20" s="111" t="s">
        <v>447</v>
      </c>
      <c r="D20" s="112" t="s">
        <v>77</v>
      </c>
      <c r="E20" s="112"/>
      <c r="F20" s="112"/>
      <c r="H20" s="113" t="s">
        <v>448</v>
      </c>
      <c r="I20" s="113"/>
      <c r="J20" s="113"/>
      <c r="K20" s="113"/>
      <c r="L20" s="113"/>
      <c r="M20" s="113"/>
      <c r="N20" s="113"/>
      <c r="P20" s="110" t="s">
        <v>449</v>
      </c>
      <c r="Q20" s="110"/>
      <c r="R20" s="110"/>
      <c r="T20" s="110" t="s">
        <v>450</v>
      </c>
      <c r="U20" s="110"/>
      <c r="V20" s="110"/>
      <c r="X20" s="110" t="s">
        <v>272</v>
      </c>
      <c r="Y20" s="110"/>
      <c r="Z20" s="110"/>
      <c r="AB20" s="110" t="s">
        <v>451</v>
      </c>
      <c r="AC20" s="110"/>
      <c r="AE20" s="110" t="s">
        <v>452</v>
      </c>
      <c r="AF20" s="110"/>
      <c r="AG20" s="110"/>
    </row>
    <row r="21" spans="1:33">
      <c r="A21" s="111"/>
      <c r="B21" s="111"/>
      <c r="D21" s="25" t="s">
        <v>514</v>
      </c>
      <c r="E21" s="25" t="s">
        <v>515</v>
      </c>
      <c r="F21" s="26" t="s">
        <v>83</v>
      </c>
      <c r="G21" s="21"/>
      <c r="H21" s="27" t="s">
        <v>455</v>
      </c>
      <c r="I21" s="27" t="s">
        <v>456</v>
      </c>
      <c r="J21" s="27" t="s">
        <v>457</v>
      </c>
      <c r="K21" s="27" t="s">
        <v>458</v>
      </c>
      <c r="L21" s="27" t="s">
        <v>459</v>
      </c>
      <c r="M21" s="27" t="s">
        <v>460</v>
      </c>
      <c r="N21" s="27" t="s">
        <v>461</v>
      </c>
      <c r="O21" s="21"/>
      <c r="P21" s="22" t="s">
        <v>514</v>
      </c>
      <c r="Q21" s="22" t="s">
        <v>515</v>
      </c>
      <c r="R21" s="23" t="s">
        <v>83</v>
      </c>
      <c r="S21" s="21"/>
      <c r="T21" s="22" t="s">
        <v>514</v>
      </c>
      <c r="U21" s="22" t="s">
        <v>515</v>
      </c>
      <c r="V21" s="23" t="s">
        <v>83</v>
      </c>
      <c r="W21" s="21"/>
      <c r="X21" s="22" t="s">
        <v>514</v>
      </c>
      <c r="Y21" s="22" t="s">
        <v>515</v>
      </c>
      <c r="Z21" s="23" t="s">
        <v>83</v>
      </c>
      <c r="AA21" s="21"/>
      <c r="AB21" s="22" t="s">
        <v>514</v>
      </c>
      <c r="AC21" s="22" t="s">
        <v>515</v>
      </c>
      <c r="AD21" s="21"/>
      <c r="AE21" s="22" t="s">
        <v>514</v>
      </c>
      <c r="AF21" s="22" t="s">
        <v>515</v>
      </c>
      <c r="AG21" s="23" t="s">
        <v>83</v>
      </c>
    </row>
    <row r="22" spans="1:33" ht="6" customHeight="1"/>
    <row r="23" spans="1:33" hidden="1">
      <c r="A23" s="1" t="s">
        <v>462</v>
      </c>
      <c r="B23" s="1" t="s">
        <v>193</v>
      </c>
      <c r="C23" s="24" t="s">
        <v>89</v>
      </c>
      <c r="D23" t="s">
        <v>90</v>
      </c>
      <c r="E23" t="s">
        <v>280</v>
      </c>
      <c r="F23" t="s">
        <v>281</v>
      </c>
      <c r="G23" s="24" t="s">
        <v>93</v>
      </c>
      <c r="H23" t="s">
        <v>516</v>
      </c>
      <c r="I23" t="s">
        <v>517</v>
      </c>
      <c r="J23" t="s">
        <v>518</v>
      </c>
      <c r="K23" t="s">
        <v>519</v>
      </c>
      <c r="L23" t="s">
        <v>520</v>
      </c>
      <c r="M23" t="s">
        <v>521</v>
      </c>
      <c r="N23" t="s">
        <v>522</v>
      </c>
      <c r="O23" s="24" t="s">
        <v>99</v>
      </c>
      <c r="P23" t="s">
        <v>100</v>
      </c>
      <c r="Q23" t="s">
        <v>287</v>
      </c>
      <c r="R23" t="s">
        <v>288</v>
      </c>
      <c r="S23" s="24" t="s">
        <v>104</v>
      </c>
      <c r="T23" t="s">
        <v>105</v>
      </c>
      <c r="U23" t="s">
        <v>290</v>
      </c>
      <c r="V23" t="s">
        <v>291</v>
      </c>
      <c r="W23" s="24" t="s">
        <v>161</v>
      </c>
      <c r="X23" t="s">
        <v>293</v>
      </c>
      <c r="Y23" t="s">
        <v>294</v>
      </c>
      <c r="Z23" t="s">
        <v>523</v>
      </c>
      <c r="AA23" s="24" t="s">
        <v>162</v>
      </c>
      <c r="AB23" t="s">
        <v>295</v>
      </c>
      <c r="AC23" t="s">
        <v>296</v>
      </c>
      <c r="AD23" s="24" t="s">
        <v>165</v>
      </c>
      <c r="AE23" t="s">
        <v>479</v>
      </c>
      <c r="AF23" t="s">
        <v>524</v>
      </c>
      <c r="AG23" t="s">
        <v>525</v>
      </c>
    </row>
    <row r="24" spans="1:33">
      <c r="A24" t="s">
        <v>109</v>
      </c>
      <c r="C24" s="116"/>
      <c r="D24" s="3">
        <v>132771630070.02408</v>
      </c>
      <c r="E24" s="3">
        <v>114720336542.64368</v>
      </c>
      <c r="F24" s="3">
        <v>18051293527.380402</v>
      </c>
      <c r="G24" s="116"/>
      <c r="H24" s="3">
        <v>20211122353.830296</v>
      </c>
      <c r="I24" s="3">
        <v>-1089840362.9644585</v>
      </c>
      <c r="J24" s="3">
        <v>267884844.26565868</v>
      </c>
      <c r="K24" s="3">
        <v>-1471847711.6165602</v>
      </c>
      <c r="L24" s="3">
        <v>133974403.86541112</v>
      </c>
      <c r="M24" s="3"/>
      <c r="N24" s="3">
        <v>5.5000185966491699E-5</v>
      </c>
      <c r="O24" s="116"/>
      <c r="P24" s="3">
        <v>4560800</v>
      </c>
      <c r="Q24" s="3">
        <v>3872970.4201424071</v>
      </c>
      <c r="R24" s="3">
        <v>687829.57985759294</v>
      </c>
      <c r="S24" s="116"/>
      <c r="T24" s="3">
        <v>1110.7366506218775</v>
      </c>
      <c r="U24" s="3">
        <v>1117.764618335714</v>
      </c>
      <c r="V24" s="3">
        <v>-7.0279677138364605</v>
      </c>
      <c r="W24" s="116"/>
      <c r="X24" s="3">
        <v>5065847.7161562582</v>
      </c>
      <c r="Y24" s="3">
        <v>4329069.3034959873</v>
      </c>
      <c r="Z24" s="3">
        <v>736778.41266027093</v>
      </c>
      <c r="AA24" s="116"/>
      <c r="AB24" s="3">
        <v>26209.163304807222</v>
      </c>
      <c r="AC24" s="3">
        <v>26500.000000000004</v>
      </c>
      <c r="AD24" s="116"/>
      <c r="AE24" s="3">
        <v>1144.4403268770761</v>
      </c>
      <c r="AF24" s="3">
        <v>1148.7691800137625</v>
      </c>
      <c r="AG24" s="3">
        <v>-4.3288531366863481</v>
      </c>
    </row>
    <row r="25" spans="1:33">
      <c r="B25" t="s">
        <v>196</v>
      </c>
      <c r="C25" s="116"/>
      <c r="D25" s="3">
        <v>56723782211.44062</v>
      </c>
      <c r="E25" s="3">
        <v>43286671500</v>
      </c>
      <c r="F25" s="3">
        <v>13437110711.44062</v>
      </c>
      <c r="G25" s="116"/>
      <c r="H25" s="3">
        <v>7626130120.8034048</v>
      </c>
      <c r="I25" s="3">
        <v>5466365311.1792297</v>
      </c>
      <c r="J25" s="3">
        <v>958445215.60553086</v>
      </c>
      <c r="K25" s="3">
        <v>-613829936.14754999</v>
      </c>
      <c r="L25" s="3"/>
      <c r="M25" s="3"/>
      <c r="N25" s="3">
        <v>5.0067901611328125E-6</v>
      </c>
      <c r="O25" s="116"/>
      <c r="P25" s="3">
        <v>1980000</v>
      </c>
      <c r="Q25" s="3">
        <v>1520200</v>
      </c>
      <c r="R25" s="3">
        <v>459800</v>
      </c>
      <c r="S25" s="116"/>
      <c r="T25" s="3">
        <v>1092.7694329633728</v>
      </c>
      <c r="U25" s="3">
        <v>1074.5028955971534</v>
      </c>
      <c r="V25" s="3">
        <v>18.266537366219382</v>
      </c>
      <c r="W25" s="116"/>
      <c r="X25" s="3">
        <v>2163683.4772674781</v>
      </c>
      <c r="Y25" s="3">
        <v>1633459.3018867925</v>
      </c>
      <c r="Z25" s="3">
        <v>530224.1753806856</v>
      </c>
      <c r="AA25" s="116"/>
      <c r="AB25" s="3">
        <v>26216.303265890463</v>
      </c>
      <c r="AC25" s="3">
        <v>26500</v>
      </c>
      <c r="AD25" s="116"/>
      <c r="AE25" s="3">
        <v>1121.9366603912549</v>
      </c>
      <c r="AF25" s="3">
        <v>1108.6368352724194</v>
      </c>
      <c r="AG25" s="3">
        <v>13.299825118835543</v>
      </c>
    </row>
    <row r="26" spans="1:33">
      <c r="B26" t="s">
        <v>13</v>
      </c>
      <c r="C26" s="116"/>
      <c r="D26" s="3">
        <v>31449418254.309166</v>
      </c>
      <c r="E26" s="3">
        <v>28127110818.181816</v>
      </c>
      <c r="F26" s="3">
        <v>3322307436.1273499</v>
      </c>
      <c r="G26" s="116"/>
      <c r="H26" s="3">
        <v>4955359226.9553843</v>
      </c>
      <c r="I26" s="3">
        <v>-500320755.15577525</v>
      </c>
      <c r="J26" s="3">
        <v>-769240642.66043544</v>
      </c>
      <c r="K26" s="3">
        <v>-363490393.01182038</v>
      </c>
      <c r="L26" s="3"/>
      <c r="M26" s="3"/>
      <c r="N26" s="3">
        <v>-3.2782554626464844E-6</v>
      </c>
      <c r="O26" s="116"/>
      <c r="P26" s="3">
        <v>1065950</v>
      </c>
      <c r="Q26" s="3">
        <v>920200</v>
      </c>
      <c r="R26" s="3">
        <v>145750</v>
      </c>
      <c r="S26" s="116"/>
      <c r="T26" s="3">
        <v>1126.2133484373842</v>
      </c>
      <c r="U26" s="3">
        <v>1153.4453469172745</v>
      </c>
      <c r="V26" s="3">
        <v>-27.231998479890308</v>
      </c>
      <c r="W26" s="116"/>
      <c r="X26" s="3">
        <v>1200487.1187668296</v>
      </c>
      <c r="Y26" s="3">
        <v>1061400.4082332761</v>
      </c>
      <c r="Z26" s="3">
        <v>139086.7105335535</v>
      </c>
      <c r="AA26" s="116"/>
      <c r="AB26" s="3">
        <v>26197.214249674576</v>
      </c>
      <c r="AC26" s="3">
        <v>26500</v>
      </c>
      <c r="AD26" s="116"/>
      <c r="AE26" s="3">
        <v>1151.8047850145094</v>
      </c>
      <c r="AF26" s="3">
        <v>1182.1777874375136</v>
      </c>
      <c r="AG26" s="3">
        <v>-30.373002423004209</v>
      </c>
    </row>
    <row r="27" spans="1:33">
      <c r="B27" t="s">
        <v>12</v>
      </c>
      <c r="C27" s="116"/>
      <c r="D27" s="3">
        <v>23404218559.266945</v>
      </c>
      <c r="E27" s="3">
        <v>26100486520</v>
      </c>
      <c r="F27" s="3">
        <v>-2696267960.7330551</v>
      </c>
      <c r="G27" s="116"/>
      <c r="H27" s="3">
        <v>4598313973.3392391</v>
      </c>
      <c r="I27" s="3">
        <v>-5250826136.3392391</v>
      </c>
      <c r="J27" s="3">
        <v>-1784042234.4436395</v>
      </c>
      <c r="K27" s="3">
        <v>-259713563.28941476</v>
      </c>
      <c r="L27" s="3"/>
      <c r="M27" s="3"/>
      <c r="N27" s="3">
        <v>-8.3446502685546875E-7</v>
      </c>
      <c r="O27" s="116"/>
      <c r="P27" s="3">
        <v>772200</v>
      </c>
      <c r="Q27" s="3">
        <v>792000</v>
      </c>
      <c r="R27" s="3">
        <v>-19800</v>
      </c>
      <c r="S27" s="116"/>
      <c r="T27" s="3">
        <v>1156.4084054163484</v>
      </c>
      <c r="U27" s="3">
        <v>1243.5909338669717</v>
      </c>
      <c r="V27" s="3">
        <v>-87.182528450623295</v>
      </c>
      <c r="W27" s="116"/>
      <c r="X27" s="3">
        <v>892978.57066250429</v>
      </c>
      <c r="Y27" s="3">
        <v>984924.01962264162</v>
      </c>
      <c r="Z27" s="3">
        <v>-91945.448960137321</v>
      </c>
      <c r="AA27" s="116"/>
      <c r="AB27" s="3">
        <v>26209.160363056937</v>
      </c>
      <c r="AC27" s="3">
        <v>26499.999999999996</v>
      </c>
      <c r="AD27" s="116"/>
      <c r="AE27" s="3">
        <v>1231.7398058417139</v>
      </c>
      <c r="AF27" s="3">
        <v>1292.1288248046503</v>
      </c>
      <c r="AG27" s="3">
        <v>-60.389018962936461</v>
      </c>
    </row>
    <row r="28" spans="1:33">
      <c r="B28" t="s">
        <v>197</v>
      </c>
      <c r="C28" s="116"/>
      <c r="D28" s="3">
        <v>18463046247.996662</v>
      </c>
      <c r="E28" s="3">
        <v>13575367704.461861</v>
      </c>
      <c r="F28" s="3">
        <v>4887678543.5348015</v>
      </c>
      <c r="G28" s="116"/>
      <c r="H28" s="3">
        <v>2391672008.1371579</v>
      </c>
      <c r="I28" s="3">
        <v>923798241.94643605</v>
      </c>
      <c r="J28" s="3">
        <v>1778201429.294874</v>
      </c>
      <c r="K28" s="3">
        <v>-205993135.84366941</v>
      </c>
      <c r="L28" s="3"/>
      <c r="M28" s="3"/>
      <c r="N28" s="3">
        <v>3.0994415283203125E-6</v>
      </c>
      <c r="O28" s="116"/>
      <c r="P28" s="3">
        <v>660150</v>
      </c>
      <c r="Q28" s="3">
        <v>530570.42014240706</v>
      </c>
      <c r="R28" s="3">
        <v>129579.57985759294</v>
      </c>
      <c r="S28" s="116"/>
      <c r="T28" s="3">
        <v>1067.1696617744296</v>
      </c>
      <c r="U28" s="3">
        <v>965.52315608919378</v>
      </c>
      <c r="V28" s="3">
        <v>101.64650568523587</v>
      </c>
      <c r="W28" s="116"/>
      <c r="X28" s="3">
        <v>704492.05222038983</v>
      </c>
      <c r="Y28" s="3">
        <v>512278.02658346645</v>
      </c>
      <c r="Z28" s="3">
        <v>192214.02563692338</v>
      </c>
      <c r="AA28" s="116"/>
      <c r="AB28" s="3">
        <v>26207.600482937418</v>
      </c>
      <c r="AC28" s="3">
        <v>26500</v>
      </c>
      <c r="AD28" s="116"/>
      <c r="AE28" s="3">
        <v>1082.2756551169284</v>
      </c>
      <c r="AF28" s="3">
        <v>970.82929613731937</v>
      </c>
      <c r="AG28" s="3">
        <v>111.44635897960904</v>
      </c>
    </row>
    <row r="29" spans="1:33">
      <c r="B29" t="s">
        <v>218</v>
      </c>
      <c r="C29" s="116"/>
      <c r="D29" s="3">
        <v>2597190393.1452227</v>
      </c>
      <c r="E29" s="3">
        <v>3630700000</v>
      </c>
      <c r="F29" s="3">
        <v>-1033509606.8547773</v>
      </c>
      <c r="G29" s="116"/>
      <c r="H29" s="3">
        <v>639647024.59510994</v>
      </c>
      <c r="I29" s="3">
        <v>-1728857024.5951102</v>
      </c>
      <c r="J29" s="3">
        <v>84521076.469328672</v>
      </c>
      <c r="K29" s="3">
        <v>-28820683.324105714</v>
      </c>
      <c r="L29" s="3"/>
      <c r="M29" s="3"/>
      <c r="N29" s="3">
        <v>-5.5879354476928711E-8</v>
      </c>
      <c r="O29" s="116"/>
      <c r="P29" s="3">
        <v>77000</v>
      </c>
      <c r="Q29" s="3">
        <v>110000</v>
      </c>
      <c r="R29" s="3">
        <v>-33000</v>
      </c>
      <c r="S29" s="116"/>
      <c r="T29" s="3">
        <v>1286.9449039300803</v>
      </c>
      <c r="U29" s="3">
        <v>1245.5231560891939</v>
      </c>
      <c r="V29" s="3">
        <v>41.421747840886383</v>
      </c>
      <c r="W29" s="116"/>
      <c r="X29" s="3">
        <v>99094.75760261617</v>
      </c>
      <c r="Y29" s="3">
        <v>137007.54716981133</v>
      </c>
      <c r="Z29" s="3">
        <v>-37912.789567195156</v>
      </c>
      <c r="AA29" s="116"/>
      <c r="AB29" s="3">
        <v>26209.160363056937</v>
      </c>
      <c r="AC29" s="3">
        <v>26500</v>
      </c>
      <c r="AD29" s="116"/>
      <c r="AE29" s="3">
        <v>1290.8780568067718</v>
      </c>
      <c r="AF29" s="3">
        <v>1250</v>
      </c>
      <c r="AG29" s="3">
        <v>40.878056806771838</v>
      </c>
    </row>
    <row r="30" spans="1:33">
      <c r="B30" t="s">
        <v>208</v>
      </c>
      <c r="C30" s="116"/>
      <c r="D30" s="3">
        <v>133974403.86541112</v>
      </c>
      <c r="E30" s="3"/>
      <c r="F30" s="3">
        <v>133974403.86541112</v>
      </c>
      <c r="G30" s="116"/>
      <c r="H30" s="3"/>
      <c r="I30" s="3"/>
      <c r="J30" s="3"/>
      <c r="K30" s="3"/>
      <c r="L30" s="3">
        <v>133974403.86541112</v>
      </c>
      <c r="M30" s="3"/>
      <c r="N30" s="3">
        <v>0</v>
      </c>
      <c r="O30" s="116"/>
      <c r="P30" s="3">
        <v>5500</v>
      </c>
      <c r="Q30" s="3"/>
      <c r="R30" s="3">
        <v>5500</v>
      </c>
      <c r="S30" s="116"/>
      <c r="T30" s="3">
        <v>929.40720662379533</v>
      </c>
      <c r="U30" s="3"/>
      <c r="V30" s="3">
        <v>929.40720662379533</v>
      </c>
      <c r="W30" s="116"/>
      <c r="X30" s="3">
        <v>5111.7396364308743</v>
      </c>
      <c r="Y30" s="3"/>
      <c r="Z30" s="3">
        <v>5111.7396364308743</v>
      </c>
      <c r="AA30" s="116"/>
      <c r="AB30" s="3">
        <v>26209.16036305693</v>
      </c>
      <c r="AC30" s="3"/>
      <c r="AD30" s="116"/>
      <c r="AE30" s="3">
        <v>972.94227082312307</v>
      </c>
      <c r="AF30" s="3"/>
      <c r="AG30" s="3">
        <v>972.94227082312307</v>
      </c>
    </row>
    <row r="31" spans="1:33">
      <c r="A31" t="s">
        <v>110</v>
      </c>
      <c r="C31" s="116"/>
      <c r="D31" s="3">
        <v>17371347406</v>
      </c>
      <c r="E31" s="3">
        <v>19865036000</v>
      </c>
      <c r="F31" s="3">
        <v>-2493688594</v>
      </c>
      <c r="G31" s="116"/>
      <c r="H31" s="3">
        <v>10035696227.477476</v>
      </c>
      <c r="I31" s="3">
        <v>125397522.52252328</v>
      </c>
      <c r="J31" s="3">
        <v>857054751.35735869</v>
      </c>
      <c r="K31" s="3">
        <v>-192301095.35735866</v>
      </c>
      <c r="L31" s="3"/>
      <c r="M31" s="3">
        <v>-13319536000</v>
      </c>
      <c r="N31" s="3">
        <v>0</v>
      </c>
      <c r="O31" s="116"/>
      <c r="P31" s="3">
        <v>562375</v>
      </c>
      <c r="Q31" s="3">
        <v>636000</v>
      </c>
      <c r="R31" s="3">
        <v>-73625</v>
      </c>
      <c r="S31" s="116"/>
      <c r="T31" s="3">
        <v>1178.53601018976</v>
      </c>
      <c r="U31" s="3">
        <v>1178.6540880503144</v>
      </c>
      <c r="V31" s="3">
        <v>-0.11807786055442193</v>
      </c>
      <c r="W31" s="116"/>
      <c r="X31" s="3">
        <v>662779.1887304663</v>
      </c>
      <c r="Y31" s="3">
        <v>749624</v>
      </c>
      <c r="Z31" s="3">
        <v>-86844.811269533704</v>
      </c>
      <c r="AA31" s="116"/>
      <c r="AB31" s="3">
        <v>26209.856467090187</v>
      </c>
      <c r="AC31" s="3">
        <v>26500</v>
      </c>
      <c r="AD31" s="116"/>
      <c r="AE31" s="3">
        <v>1205.8664650416185</v>
      </c>
      <c r="AF31" s="3">
        <v>1233.329746449903</v>
      </c>
      <c r="AG31" s="3">
        <v>-27.463281408284502</v>
      </c>
    </row>
    <row r="32" spans="1:33">
      <c r="B32" t="s">
        <v>220</v>
      </c>
      <c r="C32" s="116"/>
      <c r="D32" s="3">
        <v>9815733750</v>
      </c>
      <c r="E32" s="3">
        <v>2549300000</v>
      </c>
      <c r="F32" s="3">
        <v>7266433750</v>
      </c>
      <c r="G32" s="116"/>
      <c r="H32" s="3">
        <v>3908639583.3333325</v>
      </c>
      <c r="I32" s="3">
        <v>3110547916.6666675</v>
      </c>
      <c r="J32" s="3">
        <v>356170168.22684067</v>
      </c>
      <c r="K32" s="3">
        <v>-108923918.22684075</v>
      </c>
      <c r="L32" s="3"/>
      <c r="M32" s="3"/>
      <c r="N32" s="3">
        <v>7.4505805969238281E-8</v>
      </c>
      <c r="O32" s="116"/>
      <c r="P32" s="3">
        <v>277750</v>
      </c>
      <c r="Q32" s="3">
        <v>74000</v>
      </c>
      <c r="R32" s="3">
        <v>203750</v>
      </c>
      <c r="S32" s="116"/>
      <c r="T32" s="3">
        <v>1348.3902203660602</v>
      </c>
      <c r="U32" s="3">
        <v>1300</v>
      </c>
      <c r="V32" s="3">
        <v>48.390220366060248</v>
      </c>
      <c r="W32" s="116"/>
      <c r="X32" s="3">
        <v>374515.38370667322</v>
      </c>
      <c r="Y32" s="3">
        <v>96200</v>
      </c>
      <c r="Z32" s="3">
        <v>278315.38370667322</v>
      </c>
      <c r="AA32" s="116"/>
      <c r="AB32" s="3">
        <v>26209.160363056937</v>
      </c>
      <c r="AC32" s="3">
        <v>26500</v>
      </c>
      <c r="AD32" s="116"/>
      <c r="AE32" s="3">
        <v>1356.975863672948</v>
      </c>
      <c r="AF32" s="3">
        <v>1311.3893196112062</v>
      </c>
      <c r="AG32" s="3">
        <v>45.586544061741733</v>
      </c>
    </row>
    <row r="33" spans="1:33">
      <c r="B33" t="s">
        <v>209</v>
      </c>
      <c r="C33" s="116"/>
      <c r="D33" s="3">
        <v>2535364531</v>
      </c>
      <c r="E33" s="3">
        <v>794999999.99999988</v>
      </c>
      <c r="F33" s="3">
        <v>1740364531</v>
      </c>
      <c r="G33" s="116"/>
      <c r="H33" s="3">
        <v>1218910472.9729729</v>
      </c>
      <c r="I33" s="3">
        <v>156439527.02702701</v>
      </c>
      <c r="J33" s="3">
        <v>392682657.83462191</v>
      </c>
      <c r="K33" s="3">
        <v>-27668126.834621776</v>
      </c>
      <c r="L33" s="3"/>
      <c r="M33" s="3"/>
      <c r="N33" s="3">
        <v>-1.1175870895385742E-8</v>
      </c>
      <c r="O33" s="116"/>
      <c r="P33" s="3">
        <v>136500</v>
      </c>
      <c r="Q33" s="3">
        <v>50000</v>
      </c>
      <c r="R33" s="3">
        <v>86500</v>
      </c>
      <c r="S33" s="116"/>
      <c r="T33" s="3">
        <v>708.55834068273464</v>
      </c>
      <c r="U33" s="3">
        <v>600</v>
      </c>
      <c r="V33" s="3">
        <v>108.55834068273464</v>
      </c>
      <c r="W33" s="116"/>
      <c r="X33" s="3">
        <v>96718.21350319327</v>
      </c>
      <c r="Y33" s="3">
        <v>29999.999999999996</v>
      </c>
      <c r="Z33" s="3">
        <v>66718.21350319327</v>
      </c>
      <c r="AA33" s="116"/>
      <c r="AB33" s="3">
        <v>26213.930542837123</v>
      </c>
      <c r="AC33" s="3">
        <v>26500</v>
      </c>
      <c r="AD33" s="116"/>
      <c r="AE33" s="3">
        <v>802.29115478198025</v>
      </c>
      <c r="AF33" s="3">
        <v>801.81818181818176</v>
      </c>
      <c r="AG33" s="3">
        <v>0.4729729637984974</v>
      </c>
    </row>
    <row r="34" spans="1:33">
      <c r="B34" t="s">
        <v>221</v>
      </c>
      <c r="C34" s="116"/>
      <c r="D34" s="3">
        <v>2246574000</v>
      </c>
      <c r="E34" s="3">
        <v>757900000</v>
      </c>
      <c r="F34" s="3">
        <v>1488674000</v>
      </c>
      <c r="G34" s="116"/>
      <c r="H34" s="3">
        <v>1162027984.2342343</v>
      </c>
      <c r="I34" s="3">
        <v>353772015.76576567</v>
      </c>
      <c r="J34" s="3">
        <v>-2196061.0979240192</v>
      </c>
      <c r="K34" s="3">
        <v>-24929938.902076121</v>
      </c>
      <c r="L34" s="3"/>
      <c r="M34" s="3"/>
      <c r="N34" s="3">
        <v>1.4156103134155273E-7</v>
      </c>
      <c r="O34" s="116"/>
      <c r="P34" s="3">
        <v>66000</v>
      </c>
      <c r="Q34" s="3">
        <v>22000</v>
      </c>
      <c r="R34" s="3">
        <v>44000</v>
      </c>
      <c r="S34" s="116"/>
      <c r="T34" s="3">
        <v>1298.7443904528736</v>
      </c>
      <c r="U34" s="3">
        <v>1300</v>
      </c>
      <c r="V34" s="3">
        <v>-1.2556095471263689</v>
      </c>
      <c r="W34" s="116"/>
      <c r="X34" s="3">
        <v>85717.129769889667</v>
      </c>
      <c r="Y34" s="3">
        <v>28600</v>
      </c>
      <c r="Z34" s="3">
        <v>57117.129769889667</v>
      </c>
      <c r="AA34" s="116"/>
      <c r="AB34" s="3">
        <v>26209.160363056937</v>
      </c>
      <c r="AC34" s="3">
        <v>26500</v>
      </c>
      <c r="AD34" s="116"/>
      <c r="AE34" s="3">
        <v>1298.7443904528736</v>
      </c>
      <c r="AF34" s="3">
        <v>1300</v>
      </c>
      <c r="AG34" s="3">
        <v>-1.2556095471263689</v>
      </c>
    </row>
    <row r="35" spans="1:33">
      <c r="B35" t="s">
        <v>222</v>
      </c>
      <c r="C35" s="116"/>
      <c r="D35" s="3">
        <v>1700279125</v>
      </c>
      <c r="E35" s="3">
        <v>1102400000</v>
      </c>
      <c r="F35" s="3">
        <v>597879125</v>
      </c>
      <c r="G35" s="116"/>
      <c r="H35" s="3">
        <v>1690222522.5225224</v>
      </c>
      <c r="I35" s="3">
        <v>-1134716272.5225224</v>
      </c>
      <c r="J35" s="3">
        <v>61240650.86793346</v>
      </c>
      <c r="K35" s="3">
        <v>-18867775.867933359</v>
      </c>
      <c r="L35" s="3"/>
      <c r="M35" s="3"/>
      <c r="N35" s="3">
        <v>-1.0058283805847168E-7</v>
      </c>
      <c r="O35" s="116"/>
      <c r="P35" s="3">
        <v>48125</v>
      </c>
      <c r="Q35" s="3">
        <v>32000</v>
      </c>
      <c r="R35" s="3">
        <v>16125</v>
      </c>
      <c r="S35" s="116"/>
      <c r="T35" s="3">
        <v>1348.0201133980365</v>
      </c>
      <c r="U35" s="3">
        <v>1300</v>
      </c>
      <c r="V35" s="3">
        <v>48.020113398036528</v>
      </c>
      <c r="W35" s="116"/>
      <c r="X35" s="3">
        <v>64873.467957280503</v>
      </c>
      <c r="Y35" s="3">
        <v>41600</v>
      </c>
      <c r="Z35" s="3">
        <v>23273.467957280503</v>
      </c>
      <c r="AA35" s="116"/>
      <c r="AB35" s="3">
        <v>26209.16036305693</v>
      </c>
      <c r="AC35" s="3">
        <v>26500</v>
      </c>
      <c r="AD35" s="116"/>
      <c r="AE35" s="3">
        <v>1351.9842275648737</v>
      </c>
      <c r="AF35" s="3">
        <v>1300</v>
      </c>
      <c r="AG35" s="3">
        <v>51.984227564873663</v>
      </c>
    </row>
    <row r="36" spans="1:33">
      <c r="B36" t="s">
        <v>224</v>
      </c>
      <c r="C36" s="116"/>
      <c r="D36" s="3">
        <v>1073396000</v>
      </c>
      <c r="E36" s="3">
        <v>1340900000</v>
      </c>
      <c r="F36" s="3">
        <v>-267504000</v>
      </c>
      <c r="G36" s="116"/>
      <c r="H36" s="3">
        <v>2055895664.4144146</v>
      </c>
      <c r="I36" s="3">
        <v>-2360645664.4144144</v>
      </c>
      <c r="J36" s="3">
        <v>49157335.525886662</v>
      </c>
      <c r="K36" s="3">
        <v>-11911335.525886634</v>
      </c>
      <c r="L36" s="3"/>
      <c r="M36" s="3"/>
      <c r="N36" s="3">
        <v>-2.7939677238464355E-8</v>
      </c>
      <c r="O36" s="116"/>
      <c r="P36" s="3">
        <v>34000</v>
      </c>
      <c r="Q36" s="3">
        <v>44000</v>
      </c>
      <c r="R36" s="3">
        <v>-10000</v>
      </c>
      <c r="S36" s="116"/>
      <c r="T36" s="3">
        <v>1204.558640983226</v>
      </c>
      <c r="U36" s="3">
        <v>1150</v>
      </c>
      <c r="V36" s="3">
        <v>54.558640983226041</v>
      </c>
      <c r="W36" s="116"/>
      <c r="X36" s="3">
        <v>40954.993793429683</v>
      </c>
      <c r="Y36" s="3">
        <v>50600</v>
      </c>
      <c r="Z36" s="3">
        <v>-9645.0062065703169</v>
      </c>
      <c r="AA36" s="116"/>
      <c r="AB36" s="3">
        <v>26209.160363056933</v>
      </c>
      <c r="AC36" s="3">
        <v>26500</v>
      </c>
      <c r="AD36" s="116"/>
      <c r="AE36" s="3">
        <v>1204.558640983226</v>
      </c>
      <c r="AF36" s="3">
        <v>1150</v>
      </c>
      <c r="AG36" s="3">
        <v>54.558640983226041</v>
      </c>
    </row>
    <row r="37" spans="1:33">
      <c r="B37" t="s">
        <v>225</v>
      </c>
      <c r="C37" s="116"/>
      <c r="D37" s="3"/>
      <c r="E37" s="3">
        <v>3105800000</v>
      </c>
      <c r="F37" s="3">
        <v>-3105800000</v>
      </c>
      <c r="G37" s="116"/>
      <c r="H37" s="3"/>
      <c r="I37" s="3"/>
      <c r="J37" s="3"/>
      <c r="K37" s="3"/>
      <c r="L37" s="3"/>
      <c r="M37" s="3">
        <v>-3105800000</v>
      </c>
      <c r="N37" s="3">
        <v>0</v>
      </c>
      <c r="O37" s="116"/>
      <c r="P37" s="3"/>
      <c r="Q37" s="3">
        <v>100000</v>
      </c>
      <c r="R37" s="3">
        <v>-100000</v>
      </c>
      <c r="S37" s="116"/>
      <c r="T37" s="3"/>
      <c r="U37" s="3">
        <v>1172</v>
      </c>
      <c r="V37" s="3">
        <v>-1172</v>
      </c>
      <c r="W37" s="116"/>
      <c r="X37" s="3"/>
      <c r="Y37" s="3">
        <v>117200</v>
      </c>
      <c r="Z37" s="3">
        <v>-117200</v>
      </c>
      <c r="AA37" s="116"/>
      <c r="AB37" s="3"/>
      <c r="AC37" s="3">
        <v>26500</v>
      </c>
      <c r="AD37" s="116"/>
      <c r="AE37" s="3"/>
      <c r="AF37" s="3">
        <v>1177</v>
      </c>
      <c r="AG37" s="3">
        <v>-1177</v>
      </c>
    </row>
    <row r="38" spans="1:33">
      <c r="B38" t="s">
        <v>223</v>
      </c>
      <c r="C38" s="116"/>
      <c r="D38" s="3"/>
      <c r="E38" s="3">
        <v>757900000</v>
      </c>
      <c r="F38" s="3">
        <v>-757900000</v>
      </c>
      <c r="G38" s="116"/>
      <c r="H38" s="3"/>
      <c r="I38" s="3"/>
      <c r="J38" s="3"/>
      <c r="K38" s="3"/>
      <c r="L38" s="3"/>
      <c r="M38" s="3">
        <v>-757900000</v>
      </c>
      <c r="N38" s="3">
        <v>0</v>
      </c>
      <c r="O38" s="116"/>
      <c r="P38" s="3"/>
      <c r="Q38" s="3">
        <v>22000</v>
      </c>
      <c r="R38" s="3">
        <v>-22000</v>
      </c>
      <c r="S38" s="116"/>
      <c r="T38" s="3"/>
      <c r="U38" s="3">
        <v>1300</v>
      </c>
      <c r="V38" s="3">
        <v>-1300</v>
      </c>
      <c r="W38" s="116"/>
      <c r="X38" s="3"/>
      <c r="Y38" s="3">
        <v>28600</v>
      </c>
      <c r="Z38" s="3">
        <v>-28600</v>
      </c>
      <c r="AA38" s="116"/>
      <c r="AB38" s="3"/>
      <c r="AC38" s="3">
        <v>26500</v>
      </c>
      <c r="AD38" s="116"/>
      <c r="AE38" s="3"/>
      <c r="AF38" s="3">
        <v>1300</v>
      </c>
      <c r="AG38" s="3">
        <v>-1300</v>
      </c>
    </row>
    <row r="39" spans="1:33">
      <c r="B39" t="s">
        <v>210</v>
      </c>
      <c r="C39" s="116"/>
      <c r="D39" s="3"/>
      <c r="E39" s="3">
        <v>9455836000</v>
      </c>
      <c r="F39" s="3">
        <v>-9455836000</v>
      </c>
      <c r="G39" s="116"/>
      <c r="H39" s="3"/>
      <c r="I39" s="3"/>
      <c r="J39" s="3"/>
      <c r="K39" s="3"/>
      <c r="L39" s="3"/>
      <c r="M39" s="3">
        <v>-9455836000</v>
      </c>
      <c r="N39" s="3">
        <v>0</v>
      </c>
      <c r="O39" s="116"/>
      <c r="P39" s="3"/>
      <c r="Q39" s="3">
        <v>292000</v>
      </c>
      <c r="R39" s="3">
        <v>-292000</v>
      </c>
      <c r="S39" s="116"/>
      <c r="T39" s="3"/>
      <c r="U39" s="3">
        <v>1222</v>
      </c>
      <c r="V39" s="3">
        <v>-1222</v>
      </c>
      <c r="W39" s="116"/>
      <c r="X39" s="3"/>
      <c r="Y39" s="3">
        <v>356824</v>
      </c>
      <c r="Z39" s="3">
        <v>-356824</v>
      </c>
      <c r="AA39" s="116"/>
      <c r="AB39" s="3"/>
      <c r="AC39" s="3">
        <v>26500</v>
      </c>
      <c r="AD39" s="116"/>
      <c r="AE39" s="3"/>
      <c r="AF39" s="3">
        <v>1301.9315068493152</v>
      </c>
      <c r="AG39" s="3">
        <v>-1301.9315068493152</v>
      </c>
    </row>
    <row r="40" spans="1:33">
      <c r="A40" t="s">
        <v>111</v>
      </c>
      <c r="C40" s="116"/>
      <c r="D40" s="3">
        <v>3951548369.8277454</v>
      </c>
      <c r="E40" s="3"/>
      <c r="F40" s="3">
        <v>3951548369.8277454</v>
      </c>
      <c r="G40" s="116"/>
      <c r="H40" s="3"/>
      <c r="I40" s="3"/>
      <c r="J40" s="3"/>
      <c r="K40" s="3"/>
      <c r="L40" s="3">
        <v>3951548369.827745</v>
      </c>
      <c r="M40" s="3"/>
      <c r="N40" s="3">
        <v>4.76837158203125E-7</v>
      </c>
      <c r="O40" s="116"/>
      <c r="P40" s="3">
        <v>223725</v>
      </c>
      <c r="Q40" s="3"/>
      <c r="R40" s="3">
        <v>223725</v>
      </c>
      <c r="S40" s="116"/>
      <c r="T40" s="3">
        <v>673.90655005074348</v>
      </c>
      <c r="U40" s="3"/>
      <c r="V40" s="3">
        <v>673.90655005074348</v>
      </c>
      <c r="W40" s="116"/>
      <c r="X40" s="3">
        <v>150769.74291010259</v>
      </c>
      <c r="Y40" s="3"/>
      <c r="Z40" s="3">
        <v>150769.74291010259</v>
      </c>
      <c r="AA40" s="116"/>
      <c r="AB40" s="3">
        <v>26209.160363056937</v>
      </c>
      <c r="AC40" s="3"/>
      <c r="AD40" s="116"/>
      <c r="AE40" s="3">
        <v>686.69611828305301</v>
      </c>
      <c r="AF40" s="3"/>
      <c r="AG40" s="3">
        <v>686.69611828305301</v>
      </c>
    </row>
    <row r="41" spans="1:33">
      <c r="B41" t="s">
        <v>230</v>
      </c>
      <c r="C41" s="116"/>
      <c r="D41" s="3">
        <v>902517962.32389116</v>
      </c>
      <c r="E41" s="3"/>
      <c r="F41" s="3">
        <v>902517962.32389116</v>
      </c>
      <c r="G41" s="116"/>
      <c r="H41" s="3"/>
      <c r="I41" s="3"/>
      <c r="J41" s="3"/>
      <c r="K41" s="3"/>
      <c r="L41" s="3">
        <v>902517962.32389116</v>
      </c>
      <c r="M41" s="3"/>
      <c r="N41" s="3">
        <v>0</v>
      </c>
      <c r="O41" s="116"/>
      <c r="P41" s="3">
        <v>55750</v>
      </c>
      <c r="Q41" s="3"/>
      <c r="R41" s="3">
        <v>55750</v>
      </c>
      <c r="S41" s="116"/>
      <c r="T41" s="3">
        <v>617.67194282744344</v>
      </c>
      <c r="U41" s="3"/>
      <c r="V41" s="3">
        <v>617.67194282744344</v>
      </c>
      <c r="W41" s="116"/>
      <c r="X41" s="3">
        <v>34435.210812629972</v>
      </c>
      <c r="Y41" s="3"/>
      <c r="Z41" s="3">
        <v>34435.210812629972</v>
      </c>
      <c r="AA41" s="116"/>
      <c r="AB41" s="3">
        <v>26209.160363056937</v>
      </c>
      <c r="AC41" s="3"/>
      <c r="AD41" s="116"/>
      <c r="AE41" s="3">
        <v>625.4217431338933</v>
      </c>
      <c r="AF41" s="3"/>
      <c r="AG41" s="3">
        <v>625.4217431338933</v>
      </c>
    </row>
    <row r="42" spans="1:33">
      <c r="B42" t="s">
        <v>226</v>
      </c>
      <c r="C42" s="116"/>
      <c r="D42" s="3">
        <v>759750000</v>
      </c>
      <c r="E42" s="3"/>
      <c r="F42" s="3">
        <v>759750000</v>
      </c>
      <c r="G42" s="116"/>
      <c r="H42" s="3"/>
      <c r="I42" s="3"/>
      <c r="J42" s="3"/>
      <c r="K42" s="3"/>
      <c r="L42" s="3">
        <v>759750000</v>
      </c>
      <c r="M42" s="3"/>
      <c r="N42" s="3">
        <v>0</v>
      </c>
      <c r="O42" s="116"/>
      <c r="P42" s="3">
        <v>39500</v>
      </c>
      <c r="Q42" s="3"/>
      <c r="R42" s="3">
        <v>39500</v>
      </c>
      <c r="S42" s="116"/>
      <c r="T42" s="3">
        <v>733.87231596710626</v>
      </c>
      <c r="U42" s="3"/>
      <c r="V42" s="3">
        <v>733.87231596710626</v>
      </c>
      <c r="W42" s="116"/>
      <c r="X42" s="3">
        <v>28987.956480700697</v>
      </c>
      <c r="Y42" s="3"/>
      <c r="Z42" s="3">
        <v>28987.956480700697</v>
      </c>
      <c r="AA42" s="116"/>
      <c r="AB42" s="3">
        <v>26209.16036305693</v>
      </c>
      <c r="AC42" s="3"/>
      <c r="AD42" s="116"/>
      <c r="AE42" s="3">
        <v>759.90437771809468</v>
      </c>
      <c r="AF42" s="3"/>
      <c r="AG42" s="3">
        <v>759.90437771809468</v>
      </c>
    </row>
    <row r="43" spans="1:33">
      <c r="B43" t="s">
        <v>232</v>
      </c>
      <c r="C43" s="116"/>
      <c r="D43" s="3">
        <v>598949206.56525731</v>
      </c>
      <c r="E43" s="3"/>
      <c r="F43" s="3">
        <v>598949206.56525731</v>
      </c>
      <c r="G43" s="116"/>
      <c r="H43" s="3"/>
      <c r="I43" s="3"/>
      <c r="J43" s="3"/>
      <c r="K43" s="3"/>
      <c r="L43" s="3">
        <v>598949206.56525731</v>
      </c>
      <c r="M43" s="3"/>
      <c r="N43" s="3">
        <v>0</v>
      </c>
      <c r="O43" s="116"/>
      <c r="P43" s="3">
        <v>37000</v>
      </c>
      <c r="Q43" s="3"/>
      <c r="R43" s="3">
        <v>37000</v>
      </c>
      <c r="S43" s="116"/>
      <c r="T43" s="3">
        <v>617.63964085141413</v>
      </c>
      <c r="U43" s="3"/>
      <c r="V43" s="3">
        <v>617.63964085141413</v>
      </c>
      <c r="W43" s="116"/>
      <c r="X43" s="3">
        <v>22852.666711502323</v>
      </c>
      <c r="Y43" s="3"/>
      <c r="Z43" s="3">
        <v>22852.666711502323</v>
      </c>
      <c r="AA43" s="116"/>
      <c r="AB43" s="3">
        <v>26209.160363056933</v>
      </c>
      <c r="AC43" s="3"/>
      <c r="AD43" s="116"/>
      <c r="AE43" s="3">
        <v>630.41021755797158</v>
      </c>
      <c r="AF43" s="3"/>
      <c r="AG43" s="3">
        <v>630.41021755797158</v>
      </c>
    </row>
    <row r="44" spans="1:33">
      <c r="B44" t="s">
        <v>211</v>
      </c>
      <c r="C44" s="116"/>
      <c r="D44" s="3">
        <v>524507500</v>
      </c>
      <c r="E44" s="3"/>
      <c r="F44" s="3">
        <v>524507500</v>
      </c>
      <c r="G44" s="116"/>
      <c r="H44" s="3"/>
      <c r="I44" s="3"/>
      <c r="J44" s="3"/>
      <c r="K44" s="3"/>
      <c r="L44" s="3">
        <v>524507500</v>
      </c>
      <c r="M44" s="3"/>
      <c r="N44" s="3">
        <v>0</v>
      </c>
      <c r="O44" s="116"/>
      <c r="P44" s="3">
        <v>27500</v>
      </c>
      <c r="Q44" s="3"/>
      <c r="R44" s="3">
        <v>27500</v>
      </c>
      <c r="S44" s="116"/>
      <c r="T44" s="3">
        <v>727.72266397684029</v>
      </c>
      <c r="U44" s="3"/>
      <c r="V44" s="3">
        <v>727.72266397684029</v>
      </c>
      <c r="W44" s="116"/>
      <c r="X44" s="3">
        <v>20012.373259363107</v>
      </c>
      <c r="Y44" s="3"/>
      <c r="Z44" s="3">
        <v>20012.373259363107</v>
      </c>
      <c r="AA44" s="116"/>
      <c r="AB44" s="3">
        <v>26209.160363056933</v>
      </c>
      <c r="AC44" s="3"/>
      <c r="AD44" s="116"/>
      <c r="AE44" s="3">
        <v>738.40595165646675</v>
      </c>
      <c r="AF44" s="3"/>
      <c r="AG44" s="3">
        <v>738.40595165646675</v>
      </c>
    </row>
    <row r="45" spans="1:33">
      <c r="B45" t="s">
        <v>235</v>
      </c>
      <c r="C45" s="116"/>
      <c r="D45" s="3">
        <v>451750000</v>
      </c>
      <c r="E45" s="3"/>
      <c r="F45" s="3">
        <v>451750000</v>
      </c>
      <c r="G45" s="116"/>
      <c r="H45" s="3"/>
      <c r="I45" s="3"/>
      <c r="J45" s="3"/>
      <c r="K45" s="3"/>
      <c r="L45" s="3">
        <v>451750000</v>
      </c>
      <c r="M45" s="3"/>
      <c r="N45" s="3">
        <v>0</v>
      </c>
      <c r="O45" s="116"/>
      <c r="P45" s="3">
        <v>23000</v>
      </c>
      <c r="Q45" s="3"/>
      <c r="R45" s="3">
        <v>23000</v>
      </c>
      <c r="S45" s="116"/>
      <c r="T45" s="3">
        <v>749.40608839615652</v>
      </c>
      <c r="U45" s="3"/>
      <c r="V45" s="3">
        <v>749.40608839615652</v>
      </c>
      <c r="W45" s="116"/>
      <c r="X45" s="3">
        <v>17236.340033111599</v>
      </c>
      <c r="Y45" s="3"/>
      <c r="Z45" s="3">
        <v>17236.340033111599</v>
      </c>
      <c r="AA45" s="116"/>
      <c r="AB45" s="3">
        <v>26209.160363056937</v>
      </c>
      <c r="AC45" s="3"/>
      <c r="AD45" s="116"/>
      <c r="AE45" s="3">
        <v>755.37811256489181</v>
      </c>
      <c r="AF45" s="3"/>
      <c r="AG45" s="3">
        <v>755.37811256489181</v>
      </c>
    </row>
    <row r="46" spans="1:33">
      <c r="B46" t="s">
        <v>231</v>
      </c>
      <c r="C46" s="116"/>
      <c r="D46" s="3">
        <v>353496423.19246662</v>
      </c>
      <c r="E46" s="3"/>
      <c r="F46" s="3">
        <v>353496423.19246662</v>
      </c>
      <c r="G46" s="116"/>
      <c r="H46" s="3"/>
      <c r="I46" s="3"/>
      <c r="J46" s="3"/>
      <c r="K46" s="3"/>
      <c r="L46" s="3">
        <v>353496423.19246662</v>
      </c>
      <c r="M46" s="3"/>
      <c r="N46" s="3">
        <v>0</v>
      </c>
      <c r="O46" s="116"/>
      <c r="P46" s="3">
        <v>22500</v>
      </c>
      <c r="Q46" s="3"/>
      <c r="R46" s="3">
        <v>22500</v>
      </c>
      <c r="S46" s="116"/>
      <c r="T46" s="3">
        <v>599.44507661652312</v>
      </c>
      <c r="U46" s="3"/>
      <c r="V46" s="3">
        <v>599.44507661652312</v>
      </c>
      <c r="W46" s="116"/>
      <c r="X46" s="3">
        <v>13487.514223871771</v>
      </c>
      <c r="Y46" s="3"/>
      <c r="Z46" s="3">
        <v>13487.514223871771</v>
      </c>
      <c r="AA46" s="116"/>
      <c r="AB46" s="3">
        <v>26209.160363056933</v>
      </c>
      <c r="AC46" s="3"/>
      <c r="AD46" s="116"/>
      <c r="AE46" s="3">
        <v>607.3364257870179</v>
      </c>
      <c r="AF46" s="3"/>
      <c r="AG46" s="3">
        <v>607.3364257870179</v>
      </c>
    </row>
    <row r="47" spans="1:33">
      <c r="B47" t="s">
        <v>227</v>
      </c>
      <c r="C47" s="116"/>
      <c r="D47" s="3">
        <v>203500000</v>
      </c>
      <c r="E47" s="3"/>
      <c r="F47" s="3">
        <v>203500000</v>
      </c>
      <c r="G47" s="116"/>
      <c r="H47" s="3"/>
      <c r="I47" s="3"/>
      <c r="J47" s="3"/>
      <c r="K47" s="3"/>
      <c r="L47" s="3">
        <v>203500000</v>
      </c>
      <c r="M47" s="3"/>
      <c r="N47" s="3">
        <v>0</v>
      </c>
      <c r="O47" s="116"/>
      <c r="P47" s="3">
        <v>11000</v>
      </c>
      <c r="Q47" s="3"/>
      <c r="R47" s="3">
        <v>11000</v>
      </c>
      <c r="S47" s="116"/>
      <c r="T47" s="3">
        <v>705.8600788324618</v>
      </c>
      <c r="U47" s="3"/>
      <c r="V47" s="3">
        <v>705.8600788324618</v>
      </c>
      <c r="W47" s="116"/>
      <c r="X47" s="3">
        <v>7764.4608671570795</v>
      </c>
      <c r="Y47" s="3"/>
      <c r="Z47" s="3">
        <v>7764.4608671570795</v>
      </c>
      <c r="AA47" s="116"/>
      <c r="AB47" s="3">
        <v>26209.160363056933</v>
      </c>
      <c r="AC47" s="3"/>
      <c r="AD47" s="116"/>
      <c r="AE47" s="3">
        <v>732.56829803152789</v>
      </c>
      <c r="AF47" s="3"/>
      <c r="AG47" s="3">
        <v>732.56829803152789</v>
      </c>
    </row>
    <row r="48" spans="1:33">
      <c r="B48" t="s">
        <v>233</v>
      </c>
      <c r="C48" s="116"/>
      <c r="D48" s="3">
        <v>84549143.542689428</v>
      </c>
      <c r="E48" s="3"/>
      <c r="F48" s="3">
        <v>84549143.542689428</v>
      </c>
      <c r="G48" s="116"/>
      <c r="H48" s="3"/>
      <c r="I48" s="3"/>
      <c r="J48" s="3"/>
      <c r="K48" s="3"/>
      <c r="L48" s="3">
        <v>84549143.542689428</v>
      </c>
      <c r="M48" s="3"/>
      <c r="N48" s="3">
        <v>0</v>
      </c>
      <c r="O48" s="116"/>
      <c r="P48" s="3">
        <v>3100</v>
      </c>
      <c r="Q48" s="3"/>
      <c r="R48" s="3">
        <v>3100</v>
      </c>
      <c r="S48" s="116"/>
      <c r="T48" s="3">
        <v>1040.6253727333897</v>
      </c>
      <c r="U48" s="3"/>
      <c r="V48" s="3">
        <v>1040.6253727333897</v>
      </c>
      <c r="W48" s="116"/>
      <c r="X48" s="3">
        <v>3225.9386554735079</v>
      </c>
      <c r="Y48" s="3"/>
      <c r="Z48" s="3">
        <v>3225.9386554735079</v>
      </c>
      <c r="AA48" s="116"/>
      <c r="AB48" s="3">
        <v>26209.16036305693</v>
      </c>
      <c r="AC48" s="3"/>
      <c r="AD48" s="116"/>
      <c r="AE48" s="3">
        <v>1041.3835102412033</v>
      </c>
      <c r="AF48" s="3"/>
      <c r="AG48" s="3">
        <v>1041.3835102412033</v>
      </c>
    </row>
    <row r="49" spans="1:33">
      <c r="B49" t="s">
        <v>229</v>
      </c>
      <c r="C49" s="116"/>
      <c r="D49" s="3">
        <v>46540634.203439996</v>
      </c>
      <c r="E49" s="3"/>
      <c r="F49" s="3">
        <v>46540634.203439996</v>
      </c>
      <c r="G49" s="116"/>
      <c r="H49" s="3"/>
      <c r="I49" s="3"/>
      <c r="J49" s="3"/>
      <c r="K49" s="3"/>
      <c r="L49" s="3">
        <v>46540634.203439996</v>
      </c>
      <c r="M49" s="3"/>
      <c r="N49" s="3">
        <v>0</v>
      </c>
      <c r="O49" s="116"/>
      <c r="P49" s="3">
        <v>3000</v>
      </c>
      <c r="Q49" s="3"/>
      <c r="R49" s="3">
        <v>3000</v>
      </c>
      <c r="S49" s="116"/>
      <c r="T49" s="3">
        <v>591.91307617572841</v>
      </c>
      <c r="U49" s="3"/>
      <c r="V49" s="3">
        <v>591.91307617572841</v>
      </c>
      <c r="W49" s="116"/>
      <c r="X49" s="3">
        <v>1775.7392285271853</v>
      </c>
      <c r="Y49" s="3"/>
      <c r="Z49" s="3">
        <v>1775.7392285271853</v>
      </c>
      <c r="AA49" s="116"/>
      <c r="AB49" s="3">
        <v>26209.16036305693</v>
      </c>
      <c r="AC49" s="3"/>
      <c r="AD49" s="116"/>
      <c r="AE49" s="3">
        <v>599.80442534622307</v>
      </c>
      <c r="AF49" s="3"/>
      <c r="AG49" s="3">
        <v>599.80442534622307</v>
      </c>
    </row>
    <row r="50" spans="1:33">
      <c r="B50" t="s">
        <v>236</v>
      </c>
      <c r="C50" s="116"/>
      <c r="D50" s="3">
        <v>25987500</v>
      </c>
      <c r="E50" s="3"/>
      <c r="F50" s="3">
        <v>25987500</v>
      </c>
      <c r="G50" s="116"/>
      <c r="H50" s="3"/>
      <c r="I50" s="3"/>
      <c r="J50" s="3"/>
      <c r="K50" s="3"/>
      <c r="L50" s="3">
        <v>25987500</v>
      </c>
      <c r="M50" s="3"/>
      <c r="N50" s="3">
        <v>0</v>
      </c>
      <c r="O50" s="116"/>
      <c r="P50" s="3">
        <v>1375</v>
      </c>
      <c r="Q50" s="3"/>
      <c r="R50" s="3">
        <v>1375</v>
      </c>
      <c r="S50" s="116"/>
      <c r="T50" s="3">
        <v>721.12191837478531</v>
      </c>
      <c r="U50" s="3"/>
      <c r="V50" s="3">
        <v>721.12191837478531</v>
      </c>
      <c r="W50" s="116"/>
      <c r="X50" s="3">
        <v>991.5426377653298</v>
      </c>
      <c r="Y50" s="3"/>
      <c r="Z50" s="3">
        <v>991.5426377653298</v>
      </c>
      <c r="AA50" s="116"/>
      <c r="AB50" s="3">
        <v>26209.160363056933</v>
      </c>
      <c r="AC50" s="3"/>
      <c r="AD50" s="116"/>
      <c r="AE50" s="3">
        <v>721.12191837478531</v>
      </c>
      <c r="AF50" s="3"/>
      <c r="AG50" s="3">
        <v>721.12191837478531</v>
      </c>
    </row>
    <row r="51" spans="1:33">
      <c r="A51" t="s">
        <v>112</v>
      </c>
      <c r="C51" s="116"/>
      <c r="D51" s="3">
        <v>413227700.87322003</v>
      </c>
      <c r="E51" s="3">
        <v>1319700000</v>
      </c>
      <c r="F51" s="3">
        <v>-906472299.12678003</v>
      </c>
      <c r="G51" s="116"/>
      <c r="H51" s="3">
        <v>243358333.33333331</v>
      </c>
      <c r="I51" s="3">
        <v>-15458333.333333313</v>
      </c>
      <c r="J51" s="3">
        <v>34023831.981159195</v>
      </c>
      <c r="K51" s="3">
        <v>-4532421.1079391958</v>
      </c>
      <c r="L51" s="3">
        <v>4786290</v>
      </c>
      <c r="M51" s="3">
        <v>-1168650000</v>
      </c>
      <c r="N51" s="3">
        <v>0</v>
      </c>
      <c r="O51" s="116"/>
      <c r="P51" s="3">
        <v>23725</v>
      </c>
      <c r="Q51" s="3">
        <v>72000</v>
      </c>
      <c r="R51" s="3">
        <v>-48275</v>
      </c>
      <c r="S51" s="116"/>
      <c r="T51" s="3">
        <v>664.55372657221653</v>
      </c>
      <c r="U51" s="3">
        <v>691.66666666666663</v>
      </c>
      <c r="V51" s="3">
        <v>-27.112940094450096</v>
      </c>
      <c r="W51" s="116"/>
      <c r="X51" s="3">
        <v>15766.537162925839</v>
      </c>
      <c r="Y51" s="3">
        <v>49800</v>
      </c>
      <c r="Z51" s="3">
        <v>-34033.462837074163</v>
      </c>
      <c r="AA51" s="116"/>
      <c r="AB51" s="3">
        <v>26209.160363056933</v>
      </c>
      <c r="AC51" s="3">
        <v>26500</v>
      </c>
      <c r="AD51" s="116"/>
      <c r="AE51" s="3">
        <v>671.80463317547151</v>
      </c>
      <c r="AF51" s="3">
        <v>698.61111111111109</v>
      </c>
      <c r="AG51" s="3">
        <v>-26.806477935639577</v>
      </c>
    </row>
    <row r="52" spans="1:33">
      <c r="B52" t="s">
        <v>238</v>
      </c>
      <c r="C52" s="116"/>
      <c r="D52" s="3">
        <v>371785121.06656367</v>
      </c>
      <c r="E52" s="3">
        <v>95400000</v>
      </c>
      <c r="F52" s="3">
        <v>276385121.06656367</v>
      </c>
      <c r="G52" s="116"/>
      <c r="H52" s="3">
        <v>153700000</v>
      </c>
      <c r="I52" s="3">
        <v>92750000.000000015</v>
      </c>
      <c r="J52" s="3">
        <v>34060772.103605203</v>
      </c>
      <c r="K52" s="3">
        <v>-4125651.0370415756</v>
      </c>
      <c r="L52" s="3"/>
      <c r="M52" s="3"/>
      <c r="N52" s="3">
        <v>2.3283064365386963E-8</v>
      </c>
      <c r="O52" s="116"/>
      <c r="P52" s="3">
        <v>21500</v>
      </c>
      <c r="Q52" s="3">
        <v>6000</v>
      </c>
      <c r="R52" s="3">
        <v>15500</v>
      </c>
      <c r="S52" s="116"/>
      <c r="T52" s="3">
        <v>659.78196069083845</v>
      </c>
      <c r="U52" s="3">
        <v>600</v>
      </c>
      <c r="V52" s="3">
        <v>59.781960690838446</v>
      </c>
      <c r="W52" s="116"/>
      <c r="X52" s="3">
        <v>14185.312154853027</v>
      </c>
      <c r="Y52" s="3">
        <v>3600</v>
      </c>
      <c r="Z52" s="3">
        <v>10585.312154853027</v>
      </c>
      <c r="AA52" s="116"/>
      <c r="AB52" s="3">
        <v>26209.16036305693</v>
      </c>
      <c r="AC52" s="3">
        <v>26500</v>
      </c>
      <c r="AD52" s="116"/>
      <c r="AE52" s="3">
        <v>666.53882414549014</v>
      </c>
      <c r="AF52" s="3">
        <v>600</v>
      </c>
      <c r="AG52" s="3">
        <v>66.538824145490139</v>
      </c>
    </row>
    <row r="53" spans="1:33">
      <c r="B53" t="s">
        <v>239</v>
      </c>
      <c r="C53" s="116"/>
      <c r="D53" s="3">
        <v>36656289.806656368</v>
      </c>
      <c r="E53" s="3">
        <v>55650000</v>
      </c>
      <c r="F53" s="3">
        <v>-18993710.193343632</v>
      </c>
      <c r="G53" s="116"/>
      <c r="H53" s="3">
        <v>89658333.333333328</v>
      </c>
      <c r="I53" s="3">
        <v>-108208333.33333333</v>
      </c>
      <c r="J53" s="3">
        <v>-36940.122446012079</v>
      </c>
      <c r="K53" s="3">
        <v>-406770.07089762035</v>
      </c>
      <c r="L53" s="3"/>
      <c r="M53" s="3"/>
      <c r="N53" s="3">
        <v>7.9744495451450348E-9</v>
      </c>
      <c r="O53" s="116"/>
      <c r="P53" s="3">
        <v>2000</v>
      </c>
      <c r="Q53" s="3">
        <v>3000</v>
      </c>
      <c r="R53" s="3">
        <v>-1000</v>
      </c>
      <c r="S53" s="116"/>
      <c r="T53" s="3">
        <v>699.30301655762241</v>
      </c>
      <c r="U53" s="3">
        <v>700</v>
      </c>
      <c r="V53" s="3">
        <v>-0.69698344237758647</v>
      </c>
      <c r="W53" s="116"/>
      <c r="X53" s="3">
        <v>1398.6060331152448</v>
      </c>
      <c r="Y53" s="3">
        <v>2100</v>
      </c>
      <c r="Z53" s="3">
        <v>-701.39396688475517</v>
      </c>
      <c r="AA53" s="116"/>
      <c r="AB53" s="3">
        <v>26209.160363056933</v>
      </c>
      <c r="AC53" s="3">
        <v>26500</v>
      </c>
      <c r="AD53" s="116"/>
      <c r="AE53" s="3">
        <v>706.56664477137303</v>
      </c>
      <c r="AF53" s="3">
        <v>700</v>
      </c>
      <c r="AG53" s="3">
        <v>6.5666447713730349</v>
      </c>
    </row>
    <row r="54" spans="1:33">
      <c r="B54" t="s">
        <v>241</v>
      </c>
      <c r="C54" s="116"/>
      <c r="D54" s="3">
        <v>4002556</v>
      </c>
      <c r="E54" s="3"/>
      <c r="F54" s="3">
        <v>4002556</v>
      </c>
      <c r="G54" s="116"/>
      <c r="H54" s="3"/>
      <c r="I54" s="3"/>
      <c r="J54" s="3"/>
      <c r="K54" s="3"/>
      <c r="L54" s="3">
        <v>4002556</v>
      </c>
      <c r="M54" s="3"/>
      <c r="N54" s="3">
        <v>0</v>
      </c>
      <c r="O54" s="116"/>
      <c r="P54" s="3">
        <v>200</v>
      </c>
      <c r="Q54" s="3"/>
      <c r="R54" s="3">
        <v>200</v>
      </c>
      <c r="S54" s="116"/>
      <c r="T54" s="3">
        <v>763.57959288955215</v>
      </c>
      <c r="U54" s="3"/>
      <c r="V54" s="3">
        <v>763.57959288955215</v>
      </c>
      <c r="W54" s="116"/>
      <c r="X54" s="3">
        <v>152.71591857791043</v>
      </c>
      <c r="Y54" s="3"/>
      <c r="Z54" s="3">
        <v>152.71591857791043</v>
      </c>
      <c r="AA54" s="116"/>
      <c r="AB54" s="3">
        <v>26209.160363056933</v>
      </c>
      <c r="AC54" s="3"/>
      <c r="AD54" s="116"/>
      <c r="AE54" s="3">
        <v>824.71928518807715</v>
      </c>
      <c r="AF54" s="3"/>
      <c r="AG54" s="3">
        <v>824.71928518807715</v>
      </c>
    </row>
    <row r="55" spans="1:33">
      <c r="B55" t="s">
        <v>242</v>
      </c>
      <c r="C55" s="116"/>
      <c r="D55" s="3">
        <v>783734</v>
      </c>
      <c r="E55" s="3"/>
      <c r="F55" s="3">
        <v>783734</v>
      </c>
      <c r="G55" s="116"/>
      <c r="H55" s="3"/>
      <c r="I55" s="3"/>
      <c r="J55" s="3"/>
      <c r="K55" s="3"/>
      <c r="L55" s="3">
        <v>783734</v>
      </c>
      <c r="M55" s="3"/>
      <c r="N55" s="3">
        <v>0</v>
      </c>
      <c r="O55" s="116"/>
      <c r="P55" s="3">
        <v>25</v>
      </c>
      <c r="Q55" s="3"/>
      <c r="R55" s="3">
        <v>25</v>
      </c>
      <c r="S55" s="116"/>
      <c r="T55" s="3">
        <v>1196.1222551863364</v>
      </c>
      <c r="U55" s="3"/>
      <c r="V55" s="3">
        <v>1196.1222551863364</v>
      </c>
      <c r="W55" s="116"/>
      <c r="X55" s="3">
        <v>29.903056379658413</v>
      </c>
      <c r="Y55" s="3"/>
      <c r="Z55" s="3">
        <v>29.903056379658413</v>
      </c>
      <c r="AA55" s="116"/>
      <c r="AB55" s="3">
        <v>26209.160363056933</v>
      </c>
      <c r="AC55" s="3"/>
      <c r="AD55" s="116"/>
      <c r="AE55" s="3">
        <v>1196.1222551863364</v>
      </c>
      <c r="AF55" s="3"/>
      <c r="AG55" s="3">
        <v>1196.1222551863364</v>
      </c>
    </row>
    <row r="56" spans="1:33">
      <c r="B56" t="s">
        <v>213</v>
      </c>
      <c r="C56" s="116"/>
      <c r="D56" s="3"/>
      <c r="E56" s="3">
        <v>0</v>
      </c>
      <c r="F56" s="3">
        <v>0</v>
      </c>
      <c r="G56" s="116"/>
      <c r="H56" s="3"/>
      <c r="I56" s="3"/>
      <c r="J56" s="3"/>
      <c r="K56" s="3"/>
      <c r="L56" s="3"/>
      <c r="M56" s="3"/>
      <c r="N56" s="3">
        <v>0</v>
      </c>
      <c r="O56" s="116"/>
      <c r="P56" s="3"/>
      <c r="Q56" s="3">
        <v>0</v>
      </c>
      <c r="R56" s="3">
        <v>0</v>
      </c>
      <c r="S56" s="116"/>
      <c r="T56" s="3"/>
      <c r="U56" s="3"/>
      <c r="V56" s="3"/>
      <c r="W56" s="116"/>
      <c r="X56" s="3"/>
      <c r="Y56" s="3">
        <v>0</v>
      </c>
      <c r="Z56" s="3">
        <v>0</v>
      </c>
      <c r="AA56" s="116"/>
      <c r="AB56" s="3"/>
      <c r="AC56" s="3"/>
      <c r="AD56" s="116"/>
      <c r="AE56" s="3"/>
      <c r="AF56" s="3"/>
      <c r="AG56" s="3"/>
    </row>
    <row r="57" spans="1:33">
      <c r="B57" t="s">
        <v>347</v>
      </c>
      <c r="C57" s="116"/>
      <c r="D57" s="3"/>
      <c r="E57" s="3">
        <v>185500000</v>
      </c>
      <c r="F57" s="3">
        <v>-185500000</v>
      </c>
      <c r="G57" s="116"/>
      <c r="H57" s="3"/>
      <c r="I57" s="3"/>
      <c r="J57" s="3"/>
      <c r="K57" s="3"/>
      <c r="L57" s="3"/>
      <c r="M57" s="3">
        <v>-185500000</v>
      </c>
      <c r="N57" s="3">
        <v>0</v>
      </c>
      <c r="O57" s="116"/>
      <c r="P57" s="3"/>
      <c r="Q57" s="3">
        <v>10000</v>
      </c>
      <c r="R57" s="3">
        <v>-10000</v>
      </c>
      <c r="S57" s="116"/>
      <c r="T57" s="3"/>
      <c r="U57" s="3">
        <v>700</v>
      </c>
      <c r="V57" s="3">
        <v>-700</v>
      </c>
      <c r="W57" s="116"/>
      <c r="X57" s="3"/>
      <c r="Y57" s="3">
        <v>7000</v>
      </c>
      <c r="Z57" s="3">
        <v>-7000</v>
      </c>
      <c r="AA57" s="116"/>
      <c r="AB57" s="3"/>
      <c r="AC57" s="3">
        <v>26500</v>
      </c>
      <c r="AD57" s="116"/>
      <c r="AE57" s="3"/>
      <c r="AF57" s="3">
        <v>700</v>
      </c>
      <c r="AG57" s="3">
        <v>-700</v>
      </c>
    </row>
    <row r="58" spans="1:33">
      <c r="B58" t="s">
        <v>243</v>
      </c>
      <c r="C58" s="116"/>
      <c r="D58" s="3"/>
      <c r="E58" s="3">
        <v>983150000</v>
      </c>
      <c r="F58" s="3">
        <v>-983150000</v>
      </c>
      <c r="G58" s="116"/>
      <c r="H58" s="3"/>
      <c r="I58" s="3"/>
      <c r="J58" s="3"/>
      <c r="K58" s="3"/>
      <c r="L58" s="3"/>
      <c r="M58" s="3">
        <v>-983150000</v>
      </c>
      <c r="N58" s="3">
        <v>0</v>
      </c>
      <c r="O58" s="116"/>
      <c r="P58" s="3"/>
      <c r="Q58" s="3">
        <v>53000</v>
      </c>
      <c r="R58" s="3">
        <v>-53000</v>
      </c>
      <c r="S58" s="116"/>
      <c r="T58" s="3"/>
      <c r="U58" s="3">
        <v>700</v>
      </c>
      <c r="V58" s="3">
        <v>-700</v>
      </c>
      <c r="W58" s="116"/>
      <c r="X58" s="3"/>
      <c r="Y58" s="3">
        <v>37100</v>
      </c>
      <c r="Z58" s="3">
        <v>-37100</v>
      </c>
      <c r="AA58" s="116"/>
      <c r="AB58" s="3"/>
      <c r="AC58" s="3">
        <v>26500</v>
      </c>
      <c r="AD58" s="116"/>
      <c r="AE58" s="3"/>
      <c r="AF58" s="3">
        <v>709.43396226415086</v>
      </c>
      <c r="AG58" s="3">
        <v>-709.43396226415086</v>
      </c>
    </row>
    <row r="59" spans="1:33">
      <c r="B59" t="s">
        <v>212</v>
      </c>
      <c r="C59" s="116"/>
      <c r="D59" s="3"/>
      <c r="E59" s="3">
        <v>0</v>
      </c>
      <c r="F59" s="3">
        <v>0</v>
      </c>
      <c r="G59" s="116"/>
      <c r="H59" s="3"/>
      <c r="I59" s="3"/>
      <c r="J59" s="3"/>
      <c r="K59" s="3"/>
      <c r="L59" s="3"/>
      <c r="M59" s="3"/>
      <c r="N59" s="3">
        <v>0</v>
      </c>
      <c r="O59" s="116"/>
      <c r="P59" s="3"/>
      <c r="Q59" s="3">
        <v>0</v>
      </c>
      <c r="R59" s="3">
        <v>0</v>
      </c>
      <c r="S59" s="116"/>
      <c r="T59" s="3"/>
      <c r="U59" s="3"/>
      <c r="V59" s="3"/>
      <c r="W59" s="116"/>
      <c r="X59" s="3"/>
      <c r="Y59" s="3">
        <v>0</v>
      </c>
      <c r="Z59" s="3">
        <v>0</v>
      </c>
      <c r="AA59" s="116"/>
      <c r="AB59" s="3"/>
      <c r="AC59" s="3"/>
      <c r="AD59" s="116"/>
      <c r="AE59" s="3"/>
      <c r="AF59" s="3"/>
      <c r="AG59" s="3"/>
    </row>
    <row r="60" spans="1:33">
      <c r="A60" t="s">
        <v>113</v>
      </c>
      <c r="C60" s="116"/>
      <c r="D60" s="3">
        <v>6006201211.4550171</v>
      </c>
      <c r="E60" s="3">
        <v>1421040831.3285713</v>
      </c>
      <c r="F60" s="3">
        <v>4585160380.1264458</v>
      </c>
      <c r="G60" s="116"/>
      <c r="H60" s="3">
        <v>4199971311.5285716</v>
      </c>
      <c r="I60" s="3">
        <v>0</v>
      </c>
      <c r="J60" s="3">
        <v>92211315.790849254</v>
      </c>
      <c r="K60" s="3">
        <v>-62703088.169353828</v>
      </c>
      <c r="L60" s="3">
        <v>355680840.97637796</v>
      </c>
      <c r="M60" s="3"/>
      <c r="N60" s="3">
        <v>7.7486038208007813E-7</v>
      </c>
      <c r="O60" s="116"/>
      <c r="P60" s="3">
        <v>363500</v>
      </c>
      <c r="Q60" s="3">
        <v>86586.983333333323</v>
      </c>
      <c r="R60" s="3">
        <v>276913.01666666666</v>
      </c>
      <c r="S60" s="116"/>
      <c r="T60" s="3">
        <v>630.48668190682054</v>
      </c>
      <c r="U60" s="3">
        <v>619.30997304582218</v>
      </c>
      <c r="V60" s="3">
        <v>11.17670886099836</v>
      </c>
      <c r="W60" s="116"/>
      <c r="X60" s="3">
        <v>229181.90887312929</v>
      </c>
      <c r="Y60" s="3">
        <v>53624.18231428571</v>
      </c>
      <c r="Z60" s="3">
        <v>175557.72655884357</v>
      </c>
      <c r="AA60" s="116"/>
      <c r="AB60" s="3">
        <v>26207.134939171552</v>
      </c>
      <c r="AC60" s="3">
        <v>26500</v>
      </c>
      <c r="AD60" s="116"/>
      <c r="AE60" s="3">
        <v>644.8509366566833</v>
      </c>
      <c r="AF60" s="3">
        <v>624</v>
      </c>
      <c r="AG60" s="3">
        <v>20.850936656683302</v>
      </c>
    </row>
    <row r="61" spans="1:33">
      <c r="B61" t="s">
        <v>215</v>
      </c>
      <c r="C61" s="116"/>
      <c r="D61" s="3">
        <v>5650520370.4786386</v>
      </c>
      <c r="E61" s="3">
        <v>1421040831.3285713</v>
      </c>
      <c r="F61" s="3">
        <v>4229479539.1500673</v>
      </c>
      <c r="G61" s="116"/>
      <c r="H61" s="3">
        <v>4199971311.5285716</v>
      </c>
      <c r="I61" s="3">
        <v>0</v>
      </c>
      <c r="J61" s="3">
        <v>92211315.790849254</v>
      </c>
      <c r="K61" s="3">
        <v>-62703088.169353828</v>
      </c>
      <c r="L61" s="3"/>
      <c r="M61" s="3"/>
      <c r="N61" s="3">
        <v>2.9802322387695313E-7</v>
      </c>
      <c r="O61" s="116"/>
      <c r="P61" s="3">
        <v>342500</v>
      </c>
      <c r="Q61" s="3">
        <v>86586.983333333323</v>
      </c>
      <c r="R61" s="3">
        <v>255913.01666666666</v>
      </c>
      <c r="S61" s="116"/>
      <c r="T61" s="3">
        <v>629.46960018157199</v>
      </c>
      <c r="U61" s="3">
        <v>619.30997304582218</v>
      </c>
      <c r="V61" s="3">
        <v>10.159627135749815</v>
      </c>
      <c r="W61" s="116"/>
      <c r="X61" s="3">
        <v>215593.33806218838</v>
      </c>
      <c r="Y61" s="3">
        <v>53624.18231428571</v>
      </c>
      <c r="Z61" s="3">
        <v>161969.15574790267</v>
      </c>
      <c r="AA61" s="116"/>
      <c r="AB61" s="3">
        <v>26209.160363056919</v>
      </c>
      <c r="AC61" s="3">
        <v>26500</v>
      </c>
      <c r="AD61" s="116"/>
      <c r="AE61" s="3">
        <v>636.87099408672793</v>
      </c>
      <c r="AF61" s="3">
        <v>624</v>
      </c>
      <c r="AG61" s="3">
        <v>12.870994086727933</v>
      </c>
    </row>
    <row r="62" spans="1:33">
      <c r="B62" t="s">
        <v>214</v>
      </c>
      <c r="C62" s="116"/>
      <c r="D62" s="3">
        <v>355680840.97637796</v>
      </c>
      <c r="E62" s="3"/>
      <c r="F62" s="3">
        <v>355680840.97637796</v>
      </c>
      <c r="G62" s="116"/>
      <c r="H62" s="3"/>
      <c r="I62" s="3"/>
      <c r="J62" s="3"/>
      <c r="K62" s="3"/>
      <c r="L62" s="3">
        <v>355680840.97637796</v>
      </c>
      <c r="M62" s="3"/>
      <c r="N62" s="3">
        <v>0</v>
      </c>
      <c r="O62" s="116"/>
      <c r="P62" s="3">
        <v>21000</v>
      </c>
      <c r="Q62" s="3"/>
      <c r="R62" s="3">
        <v>21000</v>
      </c>
      <c r="S62" s="116"/>
      <c r="T62" s="3">
        <v>647.07480052099504</v>
      </c>
      <c r="U62" s="3"/>
      <c r="V62" s="3">
        <v>647.07480052099504</v>
      </c>
      <c r="W62" s="116"/>
      <c r="X62" s="3">
        <v>13588.570810940897</v>
      </c>
      <c r="Y62" s="3"/>
      <c r="Z62" s="3">
        <v>13588.570810940897</v>
      </c>
      <c r="AA62" s="116"/>
      <c r="AB62" s="3">
        <v>26175</v>
      </c>
      <c r="AC62" s="3"/>
      <c r="AD62" s="116"/>
      <c r="AE62" s="3">
        <v>775</v>
      </c>
      <c r="AF62" s="3"/>
      <c r="AG62" s="3">
        <v>775</v>
      </c>
    </row>
    <row r="63" spans="1:33">
      <c r="A63" t="s">
        <v>114</v>
      </c>
      <c r="C63" s="116"/>
      <c r="D63" s="3">
        <v>2507400000</v>
      </c>
      <c r="E63" s="3"/>
      <c r="F63" s="3">
        <v>2507400000</v>
      </c>
      <c r="G63" s="116"/>
      <c r="H63" s="3"/>
      <c r="I63" s="3"/>
      <c r="J63" s="3"/>
      <c r="K63" s="3"/>
      <c r="L63" s="3">
        <v>2507400000</v>
      </c>
      <c r="M63" s="3"/>
      <c r="N63" s="3">
        <v>0</v>
      </c>
      <c r="O63" s="116"/>
      <c r="P63" s="3">
        <v>155100</v>
      </c>
      <c r="Q63" s="3"/>
      <c r="R63" s="3">
        <v>155100</v>
      </c>
      <c r="S63" s="116"/>
      <c r="T63" s="3">
        <v>616.8203815026103</v>
      </c>
      <c r="U63" s="3"/>
      <c r="V63" s="3">
        <v>616.8203815026103</v>
      </c>
      <c r="W63" s="116"/>
      <c r="X63" s="3">
        <v>95668.841171054853</v>
      </c>
      <c r="Y63" s="3"/>
      <c r="Z63" s="3">
        <v>95668.841171054853</v>
      </c>
      <c r="AA63" s="116"/>
      <c r="AB63" s="3">
        <v>26209.160363056933</v>
      </c>
      <c r="AC63" s="3"/>
      <c r="AD63" s="116"/>
      <c r="AE63" s="3">
        <v>663.88018009136727</v>
      </c>
      <c r="AF63" s="3"/>
      <c r="AG63" s="3">
        <v>663.88018009136727</v>
      </c>
    </row>
    <row r="64" spans="1:33">
      <c r="B64" t="s">
        <v>246</v>
      </c>
      <c r="C64" s="116"/>
      <c r="D64" s="3">
        <v>2507400000</v>
      </c>
      <c r="E64" s="3"/>
      <c r="F64" s="3">
        <v>2507400000</v>
      </c>
      <c r="G64" s="116"/>
      <c r="H64" s="3"/>
      <c r="I64" s="3"/>
      <c r="J64" s="3"/>
      <c r="K64" s="3"/>
      <c r="L64" s="3">
        <v>2507400000</v>
      </c>
      <c r="M64" s="3"/>
      <c r="N64" s="3">
        <v>0</v>
      </c>
      <c r="O64" s="116"/>
      <c r="P64" s="3">
        <v>155100</v>
      </c>
      <c r="Q64" s="3"/>
      <c r="R64" s="3">
        <v>155100</v>
      </c>
      <c r="S64" s="116"/>
      <c r="T64" s="3">
        <v>616.8203815026103</v>
      </c>
      <c r="U64" s="3"/>
      <c r="V64" s="3">
        <v>616.8203815026103</v>
      </c>
      <c r="W64" s="116"/>
      <c r="X64" s="3">
        <v>95668.841171054853</v>
      </c>
      <c r="Y64" s="3"/>
      <c r="Z64" s="3">
        <v>95668.841171054853</v>
      </c>
      <c r="AA64" s="116"/>
      <c r="AB64" s="3">
        <v>26209.160363056933</v>
      </c>
      <c r="AC64" s="3"/>
      <c r="AD64" s="116"/>
      <c r="AE64" s="3">
        <v>663.88018009136727</v>
      </c>
      <c r="AF64" s="3"/>
      <c r="AG64" s="3">
        <v>663.88018009136727</v>
      </c>
    </row>
    <row r="65" spans="1:33">
      <c r="A65" t="s">
        <v>115</v>
      </c>
      <c r="C65" s="116"/>
      <c r="D65" s="3">
        <v>5192852756.2549372</v>
      </c>
      <c r="E65" s="3">
        <v>145750000</v>
      </c>
      <c r="F65" s="3">
        <v>5047102756.2549372</v>
      </c>
      <c r="G65" s="116"/>
      <c r="H65" s="3"/>
      <c r="I65" s="3"/>
      <c r="J65" s="3"/>
      <c r="K65" s="3"/>
      <c r="L65" s="3"/>
      <c r="M65" s="3"/>
      <c r="N65" s="3">
        <v>5047102756.2549372</v>
      </c>
      <c r="O65" s="116"/>
      <c r="P65" s="3">
        <v>555144</v>
      </c>
      <c r="Q65" s="3">
        <v>11000</v>
      </c>
      <c r="R65" s="3">
        <v>544144</v>
      </c>
      <c r="S65" s="116"/>
      <c r="T65" s="3">
        <v>356.90057684526522</v>
      </c>
      <c r="U65" s="3">
        <v>500</v>
      </c>
      <c r="V65" s="3">
        <v>-143.09942315473478</v>
      </c>
      <c r="W65" s="116"/>
      <c r="X65" s="3">
        <v>198131.2138321879</v>
      </c>
      <c r="Y65" s="3">
        <v>5500</v>
      </c>
      <c r="Z65" s="3">
        <v>192631.2138321879</v>
      </c>
      <c r="AA65" s="116"/>
      <c r="AB65" s="3">
        <v>26209.160363056937</v>
      </c>
      <c r="AC65" s="3">
        <v>26500</v>
      </c>
      <c r="AD65" s="116"/>
      <c r="AE65" s="3">
        <v>359.09678800280528</v>
      </c>
      <c r="AF65" s="3">
        <v>500</v>
      </c>
      <c r="AG65" s="3">
        <v>-140.90321199719472</v>
      </c>
    </row>
    <row r="66" spans="1:33">
      <c r="B66" t="s">
        <v>247</v>
      </c>
      <c r="C66" s="116"/>
      <c r="D66" s="3">
        <v>1723722223</v>
      </c>
      <c r="E66" s="3"/>
      <c r="F66" s="3">
        <v>1723722223</v>
      </c>
      <c r="G66" s="116"/>
      <c r="H66" s="3"/>
      <c r="I66" s="3"/>
      <c r="J66" s="3"/>
      <c r="K66" s="3"/>
      <c r="L66" s="3"/>
      <c r="M66" s="3"/>
      <c r="N66" s="3">
        <v>1723722223</v>
      </c>
      <c r="O66" s="116"/>
      <c r="P66" s="3">
        <v>155135</v>
      </c>
      <c r="Q66" s="3"/>
      <c r="R66" s="3">
        <v>155135</v>
      </c>
      <c r="S66" s="116"/>
      <c r="T66" s="3">
        <v>423.93998747805404</v>
      </c>
      <c r="U66" s="3"/>
      <c r="V66" s="3">
        <v>423.93998747805404</v>
      </c>
      <c r="W66" s="116"/>
      <c r="X66" s="3">
        <v>65767.92995740792</v>
      </c>
      <c r="Y66" s="3"/>
      <c r="Z66" s="3">
        <v>65767.92995740792</v>
      </c>
      <c r="AA66" s="116"/>
      <c r="AB66" s="3">
        <v>26209.16036305693</v>
      </c>
      <c r="AC66" s="3"/>
      <c r="AD66" s="116"/>
      <c r="AE66" s="3">
        <v>423.93998747805404</v>
      </c>
      <c r="AF66" s="3"/>
      <c r="AG66" s="3">
        <v>423.93998747805404</v>
      </c>
    </row>
    <row r="67" spans="1:33">
      <c r="B67" t="s">
        <v>248</v>
      </c>
      <c r="C67" s="116"/>
      <c r="D67" s="3">
        <v>1561505500</v>
      </c>
      <c r="E67" s="3"/>
      <c r="F67" s="3">
        <v>1561505500</v>
      </c>
      <c r="G67" s="116"/>
      <c r="H67" s="3"/>
      <c r="I67" s="3"/>
      <c r="J67" s="3"/>
      <c r="K67" s="3"/>
      <c r="L67" s="3"/>
      <c r="M67" s="3"/>
      <c r="N67" s="3">
        <v>1561505500</v>
      </c>
      <c r="O67" s="116"/>
      <c r="P67" s="3">
        <v>164369</v>
      </c>
      <c r="Q67" s="3"/>
      <c r="R67" s="3">
        <v>164369</v>
      </c>
      <c r="S67" s="116"/>
      <c r="T67" s="3">
        <v>362.46868913018307</v>
      </c>
      <c r="U67" s="3"/>
      <c r="V67" s="3">
        <v>362.46868913018307</v>
      </c>
      <c r="W67" s="116"/>
      <c r="X67" s="3">
        <v>59578.615963639058</v>
      </c>
      <c r="Y67" s="3"/>
      <c r="Z67" s="3">
        <v>59578.615963639058</v>
      </c>
      <c r="AA67" s="116"/>
      <c r="AB67" s="3">
        <v>26209.160363056937</v>
      </c>
      <c r="AC67" s="3"/>
      <c r="AD67" s="116"/>
      <c r="AE67" s="3">
        <v>362.46868913018307</v>
      </c>
      <c r="AF67" s="3"/>
      <c r="AG67" s="3">
        <v>362.46868913018307</v>
      </c>
    </row>
    <row r="68" spans="1:33">
      <c r="B68" t="s">
        <v>252</v>
      </c>
      <c r="C68" s="116"/>
      <c r="D68" s="3">
        <v>916497692.76986682</v>
      </c>
      <c r="E68" s="3"/>
      <c r="F68" s="3">
        <v>916497692.76986682</v>
      </c>
      <c r="G68" s="116"/>
      <c r="H68" s="3"/>
      <c r="I68" s="3"/>
      <c r="J68" s="3"/>
      <c r="K68" s="3"/>
      <c r="L68" s="3"/>
      <c r="M68" s="3"/>
      <c r="N68" s="3">
        <v>916497692.76986682</v>
      </c>
      <c r="O68" s="116"/>
      <c r="P68" s="3">
        <v>77926</v>
      </c>
      <c r="Q68" s="3"/>
      <c r="R68" s="3">
        <v>77926</v>
      </c>
      <c r="S68" s="116"/>
      <c r="T68" s="3">
        <v>448.74113671827769</v>
      </c>
      <c r="U68" s="3"/>
      <c r="V68" s="3">
        <v>448.74113671827769</v>
      </c>
      <c r="W68" s="116"/>
      <c r="X68" s="3">
        <v>34968.601819908508</v>
      </c>
      <c r="Y68" s="3"/>
      <c r="Z68" s="3">
        <v>34968.601819908508</v>
      </c>
      <c r="AA68" s="116"/>
      <c r="AB68" s="3">
        <v>26209.160363056941</v>
      </c>
      <c r="AC68" s="3"/>
      <c r="AD68" s="116"/>
      <c r="AE68" s="3">
        <v>457.85518626970486</v>
      </c>
      <c r="AF68" s="3"/>
      <c r="AG68" s="3">
        <v>457.85518626970486</v>
      </c>
    </row>
    <row r="69" spans="1:33">
      <c r="B69" t="s">
        <v>253</v>
      </c>
      <c r="C69" s="116"/>
      <c r="D69" s="3">
        <v>487169008.48507118</v>
      </c>
      <c r="E69" s="3">
        <v>145750000</v>
      </c>
      <c r="F69" s="3">
        <v>341419008.48507118</v>
      </c>
      <c r="G69" s="116"/>
      <c r="H69" s="3"/>
      <c r="I69" s="3"/>
      <c r="J69" s="3"/>
      <c r="K69" s="3"/>
      <c r="L69" s="3"/>
      <c r="M69" s="3"/>
      <c r="N69" s="3">
        <v>341419008.48507118</v>
      </c>
      <c r="O69" s="116"/>
      <c r="P69" s="3">
        <v>43244</v>
      </c>
      <c r="Q69" s="3">
        <v>11000</v>
      </c>
      <c r="R69" s="3">
        <v>32244</v>
      </c>
      <c r="S69" s="116"/>
      <c r="T69" s="3">
        <v>429.83392132388263</v>
      </c>
      <c r="U69" s="3">
        <v>500</v>
      </c>
      <c r="V69" s="3">
        <v>-70.166078676117365</v>
      </c>
      <c r="W69" s="116"/>
      <c r="X69" s="3">
        <v>18587.738093729982</v>
      </c>
      <c r="Y69" s="3">
        <v>5500</v>
      </c>
      <c r="Z69" s="3">
        <v>13087.738093729982</v>
      </c>
      <c r="AA69" s="116"/>
      <c r="AB69" s="3">
        <v>26209.160363056926</v>
      </c>
      <c r="AC69" s="3">
        <v>26500</v>
      </c>
      <c r="AD69" s="116"/>
      <c r="AE69" s="3">
        <v>441.6041558418944</v>
      </c>
      <c r="AF69" s="3">
        <v>500</v>
      </c>
      <c r="AG69" s="3">
        <v>-58.395844158105604</v>
      </c>
    </row>
    <row r="70" spans="1:33">
      <c r="B70" t="s">
        <v>249</v>
      </c>
      <c r="C70" s="116"/>
      <c r="D70" s="3">
        <v>169791666</v>
      </c>
      <c r="E70" s="3"/>
      <c r="F70" s="3">
        <v>169791666</v>
      </c>
      <c r="G70" s="116"/>
      <c r="H70" s="3"/>
      <c r="I70" s="3"/>
      <c r="J70" s="3"/>
      <c r="K70" s="3"/>
      <c r="L70" s="3"/>
      <c r="M70" s="3"/>
      <c r="N70" s="3">
        <v>169791666</v>
      </c>
      <c r="O70" s="116"/>
      <c r="P70" s="3">
        <v>38510</v>
      </c>
      <c r="Q70" s="3"/>
      <c r="R70" s="3">
        <v>38510</v>
      </c>
      <c r="S70" s="116"/>
      <c r="T70" s="3">
        <v>168.22469242507037</v>
      </c>
      <c r="U70" s="3"/>
      <c r="V70" s="3">
        <v>168.22469242507037</v>
      </c>
      <c r="W70" s="116"/>
      <c r="X70" s="3">
        <v>6478.3329052894605</v>
      </c>
      <c r="Y70" s="3"/>
      <c r="Z70" s="3">
        <v>6478.3329052894605</v>
      </c>
      <c r="AA70" s="116"/>
      <c r="AB70" s="3">
        <v>26209.160363056933</v>
      </c>
      <c r="AC70" s="3"/>
      <c r="AD70" s="116"/>
      <c r="AE70" s="3">
        <v>168.22469242507037</v>
      </c>
      <c r="AF70" s="3"/>
      <c r="AG70" s="3">
        <v>168.22469242507037</v>
      </c>
    </row>
    <row r="71" spans="1:33">
      <c r="B71" t="s">
        <v>250</v>
      </c>
      <c r="C71" s="116"/>
      <c r="D71" s="3">
        <v>168999998</v>
      </c>
      <c r="E71" s="3"/>
      <c r="F71" s="3">
        <v>168999998</v>
      </c>
      <c r="G71" s="116"/>
      <c r="H71" s="3"/>
      <c r="I71" s="3"/>
      <c r="J71" s="3"/>
      <c r="K71" s="3"/>
      <c r="L71" s="3"/>
      <c r="M71" s="3"/>
      <c r="N71" s="3">
        <v>168999998</v>
      </c>
      <c r="O71" s="116"/>
      <c r="P71" s="3">
        <v>38440</v>
      </c>
      <c r="Q71" s="3"/>
      <c r="R71" s="3">
        <v>38440</v>
      </c>
      <c r="S71" s="116"/>
      <c r="T71" s="3">
        <v>167.74524272431012</v>
      </c>
      <c r="U71" s="3"/>
      <c r="V71" s="3">
        <v>167.74524272431012</v>
      </c>
      <c r="W71" s="116"/>
      <c r="X71" s="3">
        <v>6448.1271303224812</v>
      </c>
      <c r="Y71" s="3"/>
      <c r="Z71" s="3">
        <v>6448.1271303224812</v>
      </c>
      <c r="AA71" s="116"/>
      <c r="AB71" s="3">
        <v>26209.16036305693</v>
      </c>
      <c r="AC71" s="3"/>
      <c r="AD71" s="116"/>
      <c r="AE71" s="3">
        <v>167.74524272431012</v>
      </c>
      <c r="AF71" s="3"/>
      <c r="AG71" s="3">
        <v>167.74524272431012</v>
      </c>
    </row>
    <row r="72" spans="1:33">
      <c r="B72" t="s">
        <v>251</v>
      </c>
      <c r="C72" s="116"/>
      <c r="D72" s="3">
        <v>165166668</v>
      </c>
      <c r="E72" s="3"/>
      <c r="F72" s="3">
        <v>165166668</v>
      </c>
      <c r="G72" s="116"/>
      <c r="H72" s="3"/>
      <c r="I72" s="3"/>
      <c r="J72" s="3"/>
      <c r="K72" s="3"/>
      <c r="L72" s="3"/>
      <c r="M72" s="3"/>
      <c r="N72" s="3">
        <v>165166668</v>
      </c>
      <c r="O72" s="116"/>
      <c r="P72" s="3">
        <v>37520</v>
      </c>
      <c r="Q72" s="3"/>
      <c r="R72" s="3">
        <v>37520</v>
      </c>
      <c r="S72" s="116"/>
      <c r="T72" s="3">
        <v>167.96023352586735</v>
      </c>
      <c r="U72" s="3"/>
      <c r="V72" s="3">
        <v>167.96023352586735</v>
      </c>
      <c r="W72" s="116"/>
      <c r="X72" s="3">
        <v>6301.8679618905435</v>
      </c>
      <c r="Y72" s="3"/>
      <c r="Z72" s="3">
        <v>6301.8679618905435</v>
      </c>
      <c r="AA72" s="116"/>
      <c r="AB72" s="3">
        <v>26209.16036305693</v>
      </c>
      <c r="AC72" s="3"/>
      <c r="AD72" s="116"/>
      <c r="AE72" s="3">
        <v>167.96023352586735</v>
      </c>
      <c r="AF72" s="3"/>
      <c r="AG72" s="3">
        <v>167.96023352586735</v>
      </c>
    </row>
    <row r="73" spans="1:33">
      <c r="B73" t="s">
        <v>254</v>
      </c>
      <c r="C73" s="116"/>
      <c r="D73" s="3"/>
      <c r="E73" s="3">
        <v>0</v>
      </c>
      <c r="F73" s="3">
        <v>0</v>
      </c>
      <c r="G73" s="116"/>
      <c r="H73" s="3"/>
      <c r="I73" s="3"/>
      <c r="J73" s="3"/>
      <c r="K73" s="3"/>
      <c r="L73" s="3"/>
      <c r="M73" s="3"/>
      <c r="N73" s="3">
        <v>0</v>
      </c>
      <c r="O73" s="116"/>
      <c r="P73" s="3"/>
      <c r="Q73" s="3">
        <v>0</v>
      </c>
      <c r="R73" s="3">
        <v>0</v>
      </c>
      <c r="S73" s="116"/>
      <c r="T73" s="3"/>
      <c r="U73" s="3"/>
      <c r="V73" s="3"/>
      <c r="W73" s="116"/>
      <c r="X73" s="3"/>
      <c r="Y73" s="3">
        <v>0</v>
      </c>
      <c r="Z73" s="3">
        <v>0</v>
      </c>
      <c r="AA73" s="116"/>
      <c r="AB73" s="3"/>
      <c r="AC73" s="3"/>
      <c r="AD73" s="116"/>
      <c r="AE73" s="3"/>
      <c r="AF73" s="3"/>
      <c r="AG73" s="3"/>
    </row>
    <row r="74" spans="1:33">
      <c r="A74" t="s">
        <v>31</v>
      </c>
      <c r="C74" s="116"/>
      <c r="D74" s="3">
        <v>-37603571.434999861</v>
      </c>
      <c r="E74" s="3"/>
      <c r="F74" s="3">
        <v>-37603571.434999861</v>
      </c>
      <c r="G74" s="116"/>
      <c r="H74" s="3"/>
      <c r="I74" s="3"/>
      <c r="J74" s="3"/>
      <c r="K74" s="3"/>
      <c r="L74" s="3"/>
      <c r="M74" s="3"/>
      <c r="N74" s="3">
        <v>-37603571.434999861</v>
      </c>
      <c r="O74" s="116"/>
      <c r="P74" s="3">
        <v>1077</v>
      </c>
      <c r="Q74" s="3"/>
      <c r="R74" s="3">
        <v>1077</v>
      </c>
      <c r="S74" s="116"/>
      <c r="T74" s="3">
        <v>-1332.171943963024</v>
      </c>
      <c r="U74" s="3"/>
      <c r="V74" s="3">
        <v>-1332.171943963024</v>
      </c>
      <c r="W74" s="116"/>
      <c r="X74" s="3">
        <v>-1434.7491836481768</v>
      </c>
      <c r="Y74" s="3"/>
      <c r="Z74" s="3">
        <v>-1434.7491836481768</v>
      </c>
      <c r="AA74" s="116"/>
      <c r="AB74" s="3">
        <v>26209.160363056777</v>
      </c>
      <c r="AC74" s="3"/>
      <c r="AD74" s="116"/>
      <c r="AE74" s="3">
        <v>7805.7029418205775</v>
      </c>
      <c r="AF74" s="3"/>
      <c r="AG74" s="3">
        <v>7805.7029418205775</v>
      </c>
    </row>
    <row r="75" spans="1:33">
      <c r="B75" t="s">
        <v>261</v>
      </c>
      <c r="C75" s="116"/>
      <c r="D75" s="3">
        <v>890500000</v>
      </c>
      <c r="E75" s="3"/>
      <c r="F75" s="3">
        <v>890500000</v>
      </c>
      <c r="G75" s="116"/>
      <c r="H75" s="3"/>
      <c r="I75" s="3"/>
      <c r="J75" s="3"/>
      <c r="K75" s="3"/>
      <c r="L75" s="3"/>
      <c r="M75" s="3"/>
      <c r="N75" s="3">
        <v>890500000</v>
      </c>
      <c r="O75" s="116"/>
      <c r="P75" s="3">
        <v>0</v>
      </c>
      <c r="Q75" s="3"/>
      <c r="R75" s="3">
        <v>0</v>
      </c>
      <c r="S75" s="116"/>
      <c r="T75" s="3"/>
      <c r="U75" s="3"/>
      <c r="V75" s="3"/>
      <c r="W75" s="116"/>
      <c r="X75" s="3">
        <v>33976.670281097686</v>
      </c>
      <c r="Y75" s="3"/>
      <c r="Z75" s="3">
        <v>33976.670281097686</v>
      </c>
      <c r="AA75" s="116"/>
      <c r="AB75" s="3">
        <v>26209.160363056933</v>
      </c>
      <c r="AC75" s="3"/>
      <c r="AD75" s="116"/>
      <c r="AE75" s="3"/>
      <c r="AF75" s="3"/>
      <c r="AG75" s="3"/>
    </row>
    <row r="76" spans="1:33">
      <c r="B76" t="s">
        <v>260</v>
      </c>
      <c r="C76" s="116"/>
      <c r="D76" s="3">
        <v>190015000</v>
      </c>
      <c r="E76" s="3"/>
      <c r="F76" s="3">
        <v>190015000</v>
      </c>
      <c r="G76" s="116"/>
      <c r="H76" s="3"/>
      <c r="I76" s="3"/>
      <c r="J76" s="3"/>
      <c r="K76" s="3"/>
      <c r="L76" s="3"/>
      <c r="M76" s="3"/>
      <c r="N76" s="3">
        <v>190015000</v>
      </c>
      <c r="O76" s="116"/>
      <c r="P76" s="3">
        <v>0</v>
      </c>
      <c r="Q76" s="3"/>
      <c r="R76" s="3">
        <v>0</v>
      </c>
      <c r="S76" s="116"/>
      <c r="T76" s="3"/>
      <c r="U76" s="3"/>
      <c r="V76" s="3"/>
      <c r="W76" s="116"/>
      <c r="X76" s="3">
        <v>7249.946101586499</v>
      </c>
      <c r="Y76" s="3"/>
      <c r="Z76" s="3">
        <v>7249.946101586499</v>
      </c>
      <c r="AA76" s="116"/>
      <c r="AB76" s="3">
        <v>26209.160363056933</v>
      </c>
      <c r="AC76" s="3"/>
      <c r="AD76" s="116"/>
      <c r="AE76" s="3"/>
      <c r="AF76" s="3"/>
      <c r="AG76" s="3"/>
    </row>
    <row r="77" spans="1:33">
      <c r="B77" t="s">
        <v>259</v>
      </c>
      <c r="C77" s="116"/>
      <c r="D77" s="3">
        <v>16155000</v>
      </c>
      <c r="E77" s="3"/>
      <c r="F77" s="3">
        <v>16155000</v>
      </c>
      <c r="G77" s="116"/>
      <c r="H77" s="3"/>
      <c r="I77" s="3"/>
      <c r="J77" s="3"/>
      <c r="K77" s="3"/>
      <c r="L77" s="3"/>
      <c r="M77" s="3"/>
      <c r="N77" s="3">
        <v>16155000</v>
      </c>
      <c r="O77" s="116"/>
      <c r="P77" s="3">
        <v>1077</v>
      </c>
      <c r="Q77" s="3"/>
      <c r="R77" s="3">
        <v>1077</v>
      </c>
      <c r="S77" s="116"/>
      <c r="T77" s="3">
        <v>572.31898283713122</v>
      </c>
      <c r="U77" s="3"/>
      <c r="V77" s="3">
        <v>572.31898283713122</v>
      </c>
      <c r="W77" s="116"/>
      <c r="X77" s="3">
        <v>616.38754451559032</v>
      </c>
      <c r="Y77" s="3"/>
      <c r="Z77" s="3">
        <v>616.38754451559032</v>
      </c>
      <c r="AA77" s="116"/>
      <c r="AB77" s="3">
        <v>26209.160363056933</v>
      </c>
      <c r="AC77" s="3"/>
      <c r="AD77" s="116"/>
      <c r="AE77" s="3">
        <v>572.31898283713122</v>
      </c>
      <c r="AF77" s="3"/>
      <c r="AG77" s="3">
        <v>572.31898283713122</v>
      </c>
    </row>
    <row r="78" spans="1:33">
      <c r="B78" t="s">
        <v>258</v>
      </c>
      <c r="C78" s="116"/>
      <c r="D78" s="3">
        <v>221481</v>
      </c>
      <c r="E78" s="3"/>
      <c r="F78" s="3">
        <v>221481</v>
      </c>
      <c r="G78" s="116"/>
      <c r="H78" s="3"/>
      <c r="I78" s="3"/>
      <c r="J78" s="3"/>
      <c r="K78" s="3"/>
      <c r="L78" s="3"/>
      <c r="M78" s="3"/>
      <c r="N78" s="3">
        <v>221481</v>
      </c>
      <c r="O78" s="116"/>
      <c r="P78" s="3">
        <v>0</v>
      </c>
      <c r="Q78" s="3"/>
      <c r="R78" s="3">
        <v>0</v>
      </c>
      <c r="S78" s="116"/>
      <c r="T78" s="3"/>
      <c r="U78" s="3"/>
      <c r="V78" s="3"/>
      <c r="W78" s="116"/>
      <c r="X78" s="3">
        <v>8.4505187091833776</v>
      </c>
      <c r="Y78" s="3"/>
      <c r="Z78" s="3">
        <v>8.4505187091833776</v>
      </c>
      <c r="AA78" s="116"/>
      <c r="AB78" s="3">
        <v>26209.16036305693</v>
      </c>
      <c r="AC78" s="3"/>
      <c r="AD78" s="116"/>
      <c r="AE78" s="3"/>
      <c r="AF78" s="3"/>
      <c r="AG78" s="3"/>
    </row>
    <row r="79" spans="1:33">
      <c r="B79" t="s">
        <v>270</v>
      </c>
      <c r="C79" s="116"/>
      <c r="D79" s="3">
        <v>0</v>
      </c>
      <c r="E79" s="3"/>
      <c r="F79" s="3">
        <v>0</v>
      </c>
      <c r="G79" s="116"/>
      <c r="H79" s="3"/>
      <c r="I79" s="3"/>
      <c r="J79" s="3"/>
      <c r="K79" s="3"/>
      <c r="L79" s="3"/>
      <c r="M79" s="3"/>
      <c r="N79" s="3">
        <v>0</v>
      </c>
      <c r="O79" s="116"/>
      <c r="P79" s="3">
        <v>0</v>
      </c>
      <c r="Q79" s="3"/>
      <c r="R79" s="3">
        <v>0</v>
      </c>
      <c r="S79" s="116"/>
      <c r="T79" s="3"/>
      <c r="U79" s="3"/>
      <c r="V79" s="3"/>
      <c r="W79" s="116"/>
      <c r="X79" s="3">
        <v>0</v>
      </c>
      <c r="Y79" s="3"/>
      <c r="Z79" s="3">
        <v>0</v>
      </c>
      <c r="AA79" s="116"/>
      <c r="AB79" s="3"/>
      <c r="AC79" s="3"/>
      <c r="AD79" s="116"/>
      <c r="AE79" s="3"/>
      <c r="AF79" s="3"/>
      <c r="AG79" s="3"/>
    </row>
    <row r="80" spans="1:33">
      <c r="B80" t="s">
        <v>264</v>
      </c>
      <c r="C80" s="116"/>
      <c r="D80" s="3">
        <v>0</v>
      </c>
      <c r="E80" s="3"/>
      <c r="F80" s="3">
        <v>0</v>
      </c>
      <c r="G80" s="116"/>
      <c r="H80" s="3"/>
      <c r="I80" s="3"/>
      <c r="J80" s="3"/>
      <c r="K80" s="3"/>
      <c r="L80" s="3"/>
      <c r="M80" s="3"/>
      <c r="N80" s="3">
        <v>0</v>
      </c>
      <c r="O80" s="116"/>
      <c r="P80" s="3">
        <v>0</v>
      </c>
      <c r="Q80" s="3"/>
      <c r="R80" s="3">
        <v>0</v>
      </c>
      <c r="S80" s="116"/>
      <c r="T80" s="3"/>
      <c r="U80" s="3"/>
      <c r="V80" s="3"/>
      <c r="W80" s="116"/>
      <c r="X80" s="3">
        <v>0</v>
      </c>
      <c r="Y80" s="3"/>
      <c r="Z80" s="3">
        <v>0</v>
      </c>
      <c r="AA80" s="116"/>
      <c r="AB80" s="3"/>
      <c r="AC80" s="3"/>
      <c r="AD80" s="116"/>
      <c r="AE80" s="3"/>
      <c r="AF80" s="3"/>
      <c r="AG80" s="3"/>
    </row>
    <row r="81" spans="1:33">
      <c r="B81" t="s">
        <v>266</v>
      </c>
      <c r="C81" s="116"/>
      <c r="D81" s="3">
        <v>0</v>
      </c>
      <c r="E81" s="3"/>
      <c r="F81" s="3">
        <v>0</v>
      </c>
      <c r="G81" s="116"/>
      <c r="H81" s="3"/>
      <c r="I81" s="3"/>
      <c r="J81" s="3"/>
      <c r="K81" s="3"/>
      <c r="L81" s="3"/>
      <c r="M81" s="3"/>
      <c r="N81" s="3">
        <v>0</v>
      </c>
      <c r="O81" s="116"/>
      <c r="P81" s="3">
        <v>0</v>
      </c>
      <c r="Q81" s="3"/>
      <c r="R81" s="3">
        <v>0</v>
      </c>
      <c r="S81" s="116"/>
      <c r="T81" s="3"/>
      <c r="U81" s="3"/>
      <c r="V81" s="3"/>
      <c r="W81" s="116"/>
      <c r="X81" s="3">
        <v>0</v>
      </c>
      <c r="Y81" s="3"/>
      <c r="Z81" s="3">
        <v>0</v>
      </c>
      <c r="AA81" s="116"/>
      <c r="AB81" s="3"/>
      <c r="AC81" s="3"/>
      <c r="AD81" s="116"/>
      <c r="AE81" s="3"/>
      <c r="AF81" s="3"/>
      <c r="AG81" s="3"/>
    </row>
    <row r="82" spans="1:33">
      <c r="B82" t="s">
        <v>263</v>
      </c>
      <c r="C82" s="116"/>
      <c r="D82" s="3">
        <v>0</v>
      </c>
      <c r="E82" s="3"/>
      <c r="F82" s="3">
        <v>0</v>
      </c>
      <c r="G82" s="116"/>
      <c r="H82" s="3"/>
      <c r="I82" s="3"/>
      <c r="J82" s="3"/>
      <c r="K82" s="3"/>
      <c r="L82" s="3"/>
      <c r="M82" s="3"/>
      <c r="N82" s="3">
        <v>0</v>
      </c>
      <c r="O82" s="116"/>
      <c r="P82" s="3">
        <v>0</v>
      </c>
      <c r="Q82" s="3"/>
      <c r="R82" s="3">
        <v>0</v>
      </c>
      <c r="S82" s="116"/>
      <c r="T82" s="3"/>
      <c r="U82" s="3"/>
      <c r="V82" s="3"/>
      <c r="W82" s="116"/>
      <c r="X82" s="3">
        <v>0</v>
      </c>
      <c r="Y82" s="3"/>
      <c r="Z82" s="3">
        <v>0</v>
      </c>
      <c r="AA82" s="116"/>
      <c r="AB82" s="3"/>
      <c r="AC82" s="3"/>
      <c r="AD82" s="116"/>
      <c r="AE82" s="3"/>
      <c r="AF82" s="3"/>
      <c r="AG82" s="3"/>
    </row>
    <row r="83" spans="1:33">
      <c r="B83" t="s">
        <v>17</v>
      </c>
      <c r="C83" s="116"/>
      <c r="D83" s="3">
        <v>0</v>
      </c>
      <c r="E83" s="3"/>
      <c r="F83" s="3">
        <v>0</v>
      </c>
      <c r="G83" s="116"/>
      <c r="H83" s="3"/>
      <c r="I83" s="3"/>
      <c r="J83" s="3"/>
      <c r="K83" s="3"/>
      <c r="L83" s="3"/>
      <c r="M83" s="3"/>
      <c r="N83" s="3">
        <v>0</v>
      </c>
      <c r="O83" s="116"/>
      <c r="P83" s="3">
        <v>0</v>
      </c>
      <c r="Q83" s="3"/>
      <c r="R83" s="3">
        <v>0</v>
      </c>
      <c r="S83" s="116"/>
      <c r="T83" s="3"/>
      <c r="U83" s="3"/>
      <c r="V83" s="3"/>
      <c r="W83" s="116"/>
      <c r="X83" s="3">
        <v>0</v>
      </c>
      <c r="Y83" s="3"/>
      <c r="Z83" s="3">
        <v>0</v>
      </c>
      <c r="AA83" s="116"/>
      <c r="AB83" s="3"/>
      <c r="AC83" s="3"/>
      <c r="AD83" s="116"/>
      <c r="AE83" s="3"/>
      <c r="AF83" s="3"/>
      <c r="AG83" s="3"/>
    </row>
    <row r="84" spans="1:33">
      <c r="B84" t="s">
        <v>265</v>
      </c>
      <c r="C84" s="116"/>
      <c r="D84" s="3">
        <v>0</v>
      </c>
      <c r="E84" s="3"/>
      <c r="F84" s="3">
        <v>0</v>
      </c>
      <c r="G84" s="116"/>
      <c r="H84" s="3"/>
      <c r="I84" s="3"/>
      <c r="J84" s="3"/>
      <c r="K84" s="3"/>
      <c r="L84" s="3"/>
      <c r="M84" s="3"/>
      <c r="N84" s="3">
        <v>0</v>
      </c>
      <c r="O84" s="116"/>
      <c r="P84" s="3">
        <v>0</v>
      </c>
      <c r="Q84" s="3"/>
      <c r="R84" s="3">
        <v>0</v>
      </c>
      <c r="S84" s="116"/>
      <c r="T84" s="3"/>
      <c r="U84" s="3"/>
      <c r="V84" s="3"/>
      <c r="W84" s="116"/>
      <c r="X84" s="3">
        <v>0</v>
      </c>
      <c r="Y84" s="3"/>
      <c r="Z84" s="3">
        <v>0</v>
      </c>
      <c r="AA84" s="116"/>
      <c r="AB84" s="3"/>
      <c r="AC84" s="3"/>
      <c r="AD84" s="116"/>
      <c r="AE84" s="3"/>
      <c r="AF84" s="3"/>
      <c r="AG84" s="3"/>
    </row>
    <row r="85" spans="1:33">
      <c r="B85" t="s">
        <v>256</v>
      </c>
      <c r="C85" s="116"/>
      <c r="D85" s="3">
        <v>-5085313</v>
      </c>
      <c r="E85" s="3"/>
      <c r="F85" s="3">
        <v>-5085313</v>
      </c>
      <c r="G85" s="116"/>
      <c r="H85" s="3"/>
      <c r="I85" s="3"/>
      <c r="J85" s="3"/>
      <c r="K85" s="3"/>
      <c r="L85" s="3"/>
      <c r="M85" s="3"/>
      <c r="N85" s="3">
        <v>-5085313</v>
      </c>
      <c r="O85" s="116"/>
      <c r="P85" s="3">
        <v>0</v>
      </c>
      <c r="Q85" s="3"/>
      <c r="R85" s="3">
        <v>0</v>
      </c>
      <c r="S85" s="116"/>
      <c r="T85" s="3"/>
      <c r="U85" s="3"/>
      <c r="V85" s="3"/>
      <c r="W85" s="116"/>
      <c r="X85" s="3">
        <v>-194.02807757122932</v>
      </c>
      <c r="Y85" s="3"/>
      <c r="Z85" s="3">
        <v>-194.02807757122932</v>
      </c>
      <c r="AA85" s="116"/>
      <c r="AB85" s="3">
        <v>26209.160363056937</v>
      </c>
      <c r="AC85" s="3"/>
      <c r="AD85" s="116"/>
      <c r="AE85" s="3"/>
      <c r="AF85" s="3"/>
      <c r="AG85" s="3"/>
    </row>
    <row r="86" spans="1:33">
      <c r="B86" t="s">
        <v>16</v>
      </c>
      <c r="C86" s="116"/>
      <c r="D86" s="3">
        <v>-18565414.435000062</v>
      </c>
      <c r="E86" s="3"/>
      <c r="F86" s="3">
        <v>-18565414.435000062</v>
      </c>
      <c r="G86" s="116"/>
      <c r="H86" s="3"/>
      <c r="I86" s="3"/>
      <c r="J86" s="3"/>
      <c r="K86" s="3"/>
      <c r="L86" s="3"/>
      <c r="M86" s="3"/>
      <c r="N86" s="3">
        <v>-18565414.435000062</v>
      </c>
      <c r="O86" s="116"/>
      <c r="P86" s="3">
        <v>0</v>
      </c>
      <c r="Q86" s="3"/>
      <c r="R86" s="3">
        <v>0</v>
      </c>
      <c r="S86" s="116"/>
      <c r="T86" s="3"/>
      <c r="U86" s="3"/>
      <c r="V86" s="3"/>
      <c r="W86" s="116"/>
      <c r="X86" s="3">
        <v>-708.35594035926863</v>
      </c>
      <c r="Y86" s="3"/>
      <c r="Z86" s="3">
        <v>-708.35594035926863</v>
      </c>
      <c r="AA86" s="116"/>
      <c r="AB86" s="3">
        <v>26209.16036305693</v>
      </c>
      <c r="AC86" s="3"/>
      <c r="AD86" s="116"/>
      <c r="AE86" s="3"/>
      <c r="AF86" s="3"/>
      <c r="AG86" s="3"/>
    </row>
    <row r="87" spans="1:33">
      <c r="B87" t="s">
        <v>15</v>
      </c>
      <c r="C87" s="116"/>
      <c r="D87" s="3">
        <v>-220933324.99999991</v>
      </c>
      <c r="E87" s="3"/>
      <c r="F87" s="3">
        <v>-220933324.99999991</v>
      </c>
      <c r="G87" s="116"/>
      <c r="H87" s="3"/>
      <c r="I87" s="3"/>
      <c r="J87" s="3"/>
      <c r="K87" s="3"/>
      <c r="L87" s="3"/>
      <c r="M87" s="3"/>
      <c r="N87" s="3">
        <v>-220933324.99999991</v>
      </c>
      <c r="O87" s="116"/>
      <c r="P87" s="3">
        <v>0</v>
      </c>
      <c r="Q87" s="3"/>
      <c r="R87" s="3">
        <v>0</v>
      </c>
      <c r="S87" s="116"/>
      <c r="T87" s="3"/>
      <c r="U87" s="3"/>
      <c r="V87" s="3"/>
      <c r="W87" s="116"/>
      <c r="X87" s="3">
        <v>-8429.6223892550188</v>
      </c>
      <c r="Y87" s="3"/>
      <c r="Z87" s="3">
        <v>-8429.6223892550188</v>
      </c>
      <c r="AA87" s="116"/>
      <c r="AB87" s="3">
        <v>26209.160363056933</v>
      </c>
      <c r="AC87" s="3"/>
      <c r="AD87" s="116"/>
      <c r="AE87" s="3"/>
      <c r="AF87" s="3"/>
      <c r="AG87" s="3"/>
    </row>
    <row r="88" spans="1:33">
      <c r="B88" t="s">
        <v>262</v>
      </c>
      <c r="C88" s="116"/>
      <c r="D88" s="3">
        <v>-889911000</v>
      </c>
      <c r="E88" s="3"/>
      <c r="F88" s="3">
        <v>-889911000</v>
      </c>
      <c r="G88" s="116"/>
      <c r="H88" s="3"/>
      <c r="I88" s="3"/>
      <c r="J88" s="3"/>
      <c r="K88" s="3"/>
      <c r="L88" s="3"/>
      <c r="M88" s="3"/>
      <c r="N88" s="3">
        <v>-889911000</v>
      </c>
      <c r="O88" s="116"/>
      <c r="P88" s="3">
        <v>0</v>
      </c>
      <c r="Q88" s="3"/>
      <c r="R88" s="3">
        <v>0</v>
      </c>
      <c r="S88" s="116"/>
      <c r="T88" s="3"/>
      <c r="U88" s="3"/>
      <c r="V88" s="3"/>
      <c r="W88" s="116"/>
      <c r="X88" s="3">
        <v>-33954.197222371615</v>
      </c>
      <c r="Y88" s="3"/>
      <c r="Z88" s="3">
        <v>-33954.197222371615</v>
      </c>
      <c r="AA88" s="116"/>
      <c r="AB88" s="3">
        <v>26209.160363056933</v>
      </c>
      <c r="AC88" s="3"/>
      <c r="AD88" s="116"/>
      <c r="AE88" s="3"/>
      <c r="AF88" s="3"/>
      <c r="AG88" s="3"/>
    </row>
    <row r="89" spans="1:33">
      <c r="A89" t="s">
        <v>5</v>
      </c>
      <c r="C89" s="116"/>
      <c r="D89" s="3">
        <v>168176603943.00006</v>
      </c>
      <c r="E89" s="3">
        <v>137471863373.97226</v>
      </c>
      <c r="F89" s="3">
        <v>30704740569.027802</v>
      </c>
      <c r="G89" s="116"/>
      <c r="H89" s="3">
        <v>34690148226.16967</v>
      </c>
      <c r="I89" s="3">
        <v>-979901173.77526855</v>
      </c>
      <c r="J89" s="3">
        <v>1251174743.395026</v>
      </c>
      <c r="K89" s="3">
        <v>-1731384316.2512119</v>
      </c>
      <c r="L89" s="3">
        <v>6953389904.6695337</v>
      </c>
      <c r="M89" s="3">
        <v>-14488186000</v>
      </c>
      <c r="N89" s="3">
        <v>5009499184.8200531</v>
      </c>
      <c r="O89" s="116"/>
      <c r="P89" s="3">
        <v>6445446</v>
      </c>
      <c r="Q89" s="3">
        <v>4678557.4034757409</v>
      </c>
      <c r="R89" s="3">
        <v>1766888.5965242591</v>
      </c>
      <c r="S89" s="116"/>
      <c r="T89" s="3">
        <v>995.54172041042125</v>
      </c>
      <c r="U89" s="3">
        <v>1108.8070613297061</v>
      </c>
      <c r="V89" s="3">
        <v>-113.26534091928488</v>
      </c>
      <c r="W89" s="116"/>
      <c r="X89" s="3">
        <v>6416710.399652468</v>
      </c>
      <c r="Y89" s="3">
        <v>5187617.4858102771</v>
      </c>
      <c r="Z89" s="3">
        <v>1229092.913842191</v>
      </c>
      <c r="AA89" s="116"/>
      <c r="AB89" s="3">
        <v>26209.162244895542</v>
      </c>
      <c r="AC89" s="3">
        <v>26499.999999999985</v>
      </c>
      <c r="AD89" s="116"/>
      <c r="AE89" s="3">
        <v>1025.9042664910933</v>
      </c>
      <c r="AF89" s="3">
        <v>1142.09928174378</v>
      </c>
      <c r="AG89" s="3">
        <v>-116.19501525268674</v>
      </c>
    </row>
  </sheetData>
  <mergeCells count="9">
    <mergeCell ref="X20:Z20"/>
    <mergeCell ref="AB20:AC20"/>
    <mergeCell ref="AE20:AG20"/>
    <mergeCell ref="A20:A21"/>
    <mergeCell ref="B20:B21"/>
    <mergeCell ref="D20:F20"/>
    <mergeCell ref="H20:N20"/>
    <mergeCell ref="P20:R20"/>
    <mergeCell ref="T20:V20"/>
  </mergeCells>
  <conditionalFormatting pivot="1" sqref="F24:F89 H24:N89">
    <cfRule type="dataBar" priority="1">
      <dataBar>
        <cfvo type="min"/>
        <cfvo type="max"/>
        <color rgb="FF63C384"/>
      </dataBar>
      <extLst>
        <ext xmlns:x14="http://schemas.microsoft.com/office/spreadsheetml/2009/9/main" uri="{B025F937-C7B1-47D3-B67F-A62EFF666E3E}">
          <x14:id>{FA465F24-400E-4C78-B185-249462155143}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FA465F24-400E-4C78-B185-249462155143}">
            <x14:dataBar minLength="0" maxLength="100" border="1" negativeBarBorderColorSameAsPositive="0">
              <x14:cfvo type="autoMin"/>
              <x14:cfvo type="autoMax"/>
              <x14:borderColor rgb="FF63C384"/>
              <x14:negativeFillColor rgb="FFFF0000"/>
              <x14:negativeBorderColor rgb="FFFF0000"/>
              <x14:axisColor rgb="FF000000"/>
            </x14:dataBar>
          </x14:cfRule>
          <xm:sqref>F24:F89 H24:N89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67D7-9066-4455-867C-FEC17CEFE331}">
  <sheetPr codeName="Sheet21"/>
  <dimension ref="A1:BT90"/>
  <sheetViews>
    <sheetView showGridLines="0" zoomScale="85" zoomScaleNormal="85" workbookViewId="0">
      <pane xSplit="3" ySplit="24" topLeftCell="AC25" activePane="bottomRight" state="frozen"/>
      <selection pane="topRight" activeCell="D1" sqref="D1"/>
      <selection pane="bottomLeft" activeCell="A25" sqref="A25"/>
      <selection pane="bottomRight" activeCell="AU26" sqref="AU26:AV26"/>
    </sheetView>
  </sheetViews>
  <sheetFormatPr defaultRowHeight="15" outlineLevelCol="1"/>
  <cols>
    <col min="1" max="1" width="12.28515625" bestFit="1" customWidth="1"/>
    <col min="2" max="2" width="37" customWidth="1"/>
    <col min="3" max="3" width="2.140625" customWidth="1"/>
    <col min="4" max="4" width="16.140625" customWidth="1"/>
    <col min="5" max="5" width="15" bestFit="1" customWidth="1"/>
    <col min="6" max="6" width="15.5703125" bestFit="1" customWidth="1"/>
    <col min="7" max="7" width="2.42578125" bestFit="1" customWidth="1"/>
    <col min="8" max="23" width="15.140625" customWidth="1" outlineLevel="1"/>
    <col min="24" max="24" width="2.42578125" bestFit="1" customWidth="1"/>
    <col min="25" max="25" width="11.42578125" customWidth="1"/>
    <col min="27" max="27" width="2.42578125" bestFit="1" customWidth="1"/>
    <col min="28" max="28" width="12.5703125" customWidth="1"/>
    <col min="29" max="29" width="10.85546875" customWidth="1"/>
    <col min="30" max="30" width="11" customWidth="1"/>
    <col min="31" max="31" width="2.42578125" bestFit="1" customWidth="1"/>
    <col min="32" max="32" width="12.7109375" customWidth="1"/>
    <col min="33" max="33" width="11.7109375" customWidth="1"/>
    <col min="34" max="34" width="2.42578125" bestFit="1" customWidth="1"/>
    <col min="35" max="35" width="13.28515625" customWidth="1"/>
    <col min="37" max="37" width="2.42578125" bestFit="1" customWidth="1"/>
    <col min="38" max="38" width="12.42578125" customWidth="1"/>
    <col min="40" max="40" width="2.42578125" bestFit="1" customWidth="1"/>
    <col min="41" max="41" width="14" customWidth="1"/>
    <col min="43" max="43" width="2.42578125" bestFit="1" customWidth="1"/>
    <col min="44" max="44" width="12.85546875" customWidth="1"/>
    <col min="46" max="46" width="3.5703125" bestFit="1" customWidth="1"/>
    <col min="47" max="47" width="10.42578125" customWidth="1"/>
    <col min="49" max="49" width="3.5703125" bestFit="1" customWidth="1"/>
    <col min="50" max="50" width="14.140625" customWidth="1"/>
    <col min="51" max="51" width="11.7109375" customWidth="1"/>
    <col min="52" max="52" width="3.5703125" bestFit="1" customWidth="1"/>
    <col min="53" max="53" width="16.140625" customWidth="1"/>
    <col min="55" max="55" width="3.5703125" bestFit="1" customWidth="1"/>
    <col min="56" max="56" width="14.85546875" customWidth="1"/>
    <col min="58" max="58" width="3.5703125" bestFit="1" customWidth="1"/>
    <col min="59" max="59" width="12" customWidth="1"/>
    <col min="60" max="60" width="11.85546875" customWidth="1"/>
    <col min="61" max="61" width="3.5703125" bestFit="1" customWidth="1"/>
    <col min="64" max="64" width="3.5703125" bestFit="1" customWidth="1"/>
    <col min="65" max="66" width="15" bestFit="1" customWidth="1"/>
    <col min="67" max="67" width="3.5703125" bestFit="1" customWidth="1"/>
    <col min="68" max="68" width="9.140625" customWidth="1"/>
    <col min="70" max="70" width="3.42578125" bestFit="1" customWidth="1"/>
    <col min="71" max="71" width="17.5703125" customWidth="1"/>
    <col min="72" max="72" width="16.28515625" customWidth="1"/>
  </cols>
  <sheetData>
    <row r="1" spans="1:71">
      <c r="A1" s="1" t="s">
        <v>20</v>
      </c>
      <c r="B1" t="s" vm="7">
        <v>21</v>
      </c>
      <c r="BS1">
        <f>GETPIVOTDATA("[Measures].[Production cost Compared (VND)]",$A$24,"[dim_nhom_sp].[Nhóm SP 2]","[dim_nhom_sp].[Nhóm SP 2].&amp;[GC]")+GETPIVOTDATA("[Measures].[Production cost Compared (VND)]",$A$24,"[dim_nhom_sp].[Nhóm SP 2]","[dim_nhom_sp].[Nhóm SP 2].&amp;[Phó sản]")</f>
        <v>8707836302</v>
      </c>
    </row>
    <row r="2" spans="1:71">
      <c r="A2" s="1" t="s">
        <v>20</v>
      </c>
      <c r="B2" t="s" vm="8">
        <v>21</v>
      </c>
      <c r="AF2" s="21">
        <f>-AF3*$AB25</f>
        <v>-4793971484.0862989</v>
      </c>
      <c r="AI2" s="21">
        <f>-AI3*$AB25</f>
        <v>-179565283.00000006</v>
      </c>
      <c r="AL2" s="21">
        <f>-AL3*$AB25</f>
        <v>-914723361.76488137</v>
      </c>
      <c r="AO2" s="21">
        <f>-AO3*$AB25</f>
        <v>152259405.25944483</v>
      </c>
      <c r="AR2" s="21">
        <f>-AR3*$AB25</f>
        <v>703889695.12530613</v>
      </c>
      <c r="AU2" s="21">
        <f>-AU3*$AB25</f>
        <v>-1645545923.9970801</v>
      </c>
      <c r="AX2" s="21">
        <f>-AX3*$AB25</f>
        <v>-260471190.10115761</v>
      </c>
      <c r="BA2" s="21">
        <f>-BA3*$AB25</f>
        <v>3690623842.915925</v>
      </c>
      <c r="BD2" s="21">
        <f>-BD3*$AB25</f>
        <v>-4616348.0000000168</v>
      </c>
      <c r="BG2" s="21">
        <f>BG3*$AB25/10^3*26500</f>
        <v>-849408611.45553124</v>
      </c>
    </row>
    <row r="3" spans="1:71">
      <c r="AF3" s="21">
        <f>AF25-AG25</f>
        <v>1051.1251280666329</v>
      </c>
      <c r="AI3" s="21">
        <f>AI25-AJ25</f>
        <v>39.371444264164197</v>
      </c>
      <c r="AL3" s="21">
        <f>AL25-AM25</f>
        <v>200.56204213402941</v>
      </c>
      <c r="AO3" s="21">
        <f>AO25-AP25</f>
        <v>-33.384363545747419</v>
      </c>
      <c r="AR3" s="21">
        <f>AR25-AS25</f>
        <v>-154.33469898379803</v>
      </c>
      <c r="AU3" s="21">
        <f>AU25-AV25</f>
        <v>360.8020356071479</v>
      </c>
      <c r="AX3" s="21">
        <f>AX25-AY25</f>
        <v>57.110855573837398</v>
      </c>
      <c r="BA3" s="21">
        <f>BA25-BB25</f>
        <v>-809.20536811873467</v>
      </c>
      <c r="BD3" s="21">
        <f>BD25-BE25</f>
        <v>1.0121794422031258</v>
      </c>
      <c r="BG3" s="21">
        <f>BG25-BH25</f>
        <v>-7.0279677138364605</v>
      </c>
    </row>
    <row r="4" spans="1:71" hidden="1"/>
    <row r="5" spans="1:71" hidden="1"/>
    <row r="6" spans="1:71" hidden="1"/>
    <row r="7" spans="1:71" hidden="1"/>
    <row r="8" spans="1:71" hidden="1"/>
    <row r="9" spans="1:71" hidden="1"/>
    <row r="10" spans="1:71" hidden="1"/>
    <row r="11" spans="1:71" hidden="1"/>
    <row r="12" spans="1:71" hidden="1"/>
    <row r="13" spans="1:71" hidden="1"/>
    <row r="14" spans="1:71" hidden="1"/>
    <row r="15" spans="1:71" hidden="1"/>
    <row r="16" spans="1:71" hidden="1"/>
    <row r="17" spans="1:72" hidden="1"/>
    <row r="18" spans="1:72" hidden="1"/>
    <row r="19" spans="1:72" hidden="1"/>
    <row r="20" spans="1:72">
      <c r="A20" s="111" t="s">
        <v>446</v>
      </c>
      <c r="B20" s="111" t="s">
        <v>447</v>
      </c>
      <c r="D20" s="112" t="s">
        <v>482</v>
      </c>
      <c r="E20" s="112"/>
      <c r="F20" s="112"/>
      <c r="H20" s="113" t="s">
        <v>483</v>
      </c>
      <c r="I20" s="113"/>
      <c r="J20" s="113"/>
      <c r="K20" s="113"/>
      <c r="L20" s="113"/>
      <c r="M20" s="113"/>
      <c r="N20" s="113"/>
      <c r="O20" s="113"/>
      <c r="P20" s="113"/>
      <c r="Q20" s="113"/>
      <c r="R20" s="113"/>
      <c r="S20" s="113"/>
      <c r="T20" s="113"/>
      <c r="U20" s="113"/>
      <c r="V20" s="113"/>
      <c r="W20" s="113"/>
      <c r="Y20" s="110" t="s">
        <v>484</v>
      </c>
      <c r="Z20" s="110"/>
      <c r="AB20" s="110" t="s">
        <v>449</v>
      </c>
      <c r="AC20" s="110"/>
      <c r="AD20" s="110"/>
      <c r="AF20" s="110" t="s">
        <v>123</v>
      </c>
      <c r="AG20" s="110"/>
      <c r="AI20" s="110" t="s">
        <v>124</v>
      </c>
      <c r="AJ20" s="110"/>
      <c r="AL20" s="110" t="s">
        <v>125</v>
      </c>
      <c r="AM20" s="110"/>
      <c r="AO20" s="110" t="s">
        <v>126</v>
      </c>
      <c r="AP20" s="110"/>
      <c r="AR20" s="110" t="s">
        <v>127</v>
      </c>
      <c r="AS20" s="110"/>
      <c r="AU20" s="110" t="s">
        <v>128</v>
      </c>
      <c r="AV20" s="110"/>
      <c r="AX20" s="110" t="s">
        <v>306</v>
      </c>
      <c r="AY20" s="110"/>
      <c r="BA20" s="110" t="s">
        <v>129</v>
      </c>
      <c r="BB20" s="110"/>
      <c r="BD20" s="110" t="s">
        <v>130</v>
      </c>
      <c r="BE20" s="110"/>
      <c r="BG20" s="110" t="s">
        <v>485</v>
      </c>
      <c r="BH20" s="110"/>
      <c r="BJ20" s="110" t="s">
        <v>486</v>
      </c>
      <c r="BK20" s="110"/>
      <c r="BM20" s="110" t="s">
        <v>487</v>
      </c>
      <c r="BN20" s="110"/>
      <c r="BP20" s="110" t="s">
        <v>305</v>
      </c>
      <c r="BQ20" s="110"/>
      <c r="BS20" s="110" t="s">
        <v>526</v>
      </c>
      <c r="BT20" s="110"/>
    </row>
    <row r="21" spans="1:72" s="28" customFormat="1">
      <c r="A21" s="111"/>
      <c r="B21" s="111"/>
      <c r="C21"/>
      <c r="D21" s="25" t="s">
        <v>514</v>
      </c>
      <c r="E21" s="25" t="s">
        <v>515</v>
      </c>
      <c r="F21" s="26" t="s">
        <v>83</v>
      </c>
      <c r="G21" s="21"/>
      <c r="H21" s="27" t="s">
        <v>455</v>
      </c>
      <c r="I21" s="27" t="s">
        <v>456</v>
      </c>
      <c r="J21" s="27" t="s">
        <v>457</v>
      </c>
      <c r="K21" s="27" t="s">
        <v>458</v>
      </c>
      <c r="L21" s="27" t="s">
        <v>488</v>
      </c>
      <c r="M21" s="27" t="s">
        <v>489</v>
      </c>
      <c r="N21" s="27" t="s">
        <v>490</v>
      </c>
      <c r="O21" s="27" t="s">
        <v>491</v>
      </c>
      <c r="P21" s="27" t="s">
        <v>492</v>
      </c>
      <c r="Q21" s="27" t="s">
        <v>493</v>
      </c>
      <c r="R21" s="27" t="s">
        <v>494</v>
      </c>
      <c r="S21" s="27" t="s">
        <v>495</v>
      </c>
      <c r="T21" s="27" t="s">
        <v>496</v>
      </c>
      <c r="U21" s="27" t="s">
        <v>459</v>
      </c>
      <c r="V21" s="27" t="s">
        <v>460</v>
      </c>
      <c r="W21" s="27" t="s">
        <v>461</v>
      </c>
      <c r="X21" s="31"/>
      <c r="Y21" s="22" t="s">
        <v>514</v>
      </c>
      <c r="Z21" s="22" t="s">
        <v>515</v>
      </c>
      <c r="AB21" s="22" t="s">
        <v>514</v>
      </c>
      <c r="AC21" s="22" t="s">
        <v>515</v>
      </c>
      <c r="AD21" s="23" t="s">
        <v>83</v>
      </c>
      <c r="AE21" s="30"/>
      <c r="AF21" s="22" t="s">
        <v>514</v>
      </c>
      <c r="AG21" s="22" t="s">
        <v>515</v>
      </c>
      <c r="AH21" s="30"/>
      <c r="AI21" s="22" t="s">
        <v>514</v>
      </c>
      <c r="AJ21" s="22" t="s">
        <v>515</v>
      </c>
      <c r="AK21" s="30"/>
      <c r="AL21" s="22" t="s">
        <v>514</v>
      </c>
      <c r="AM21" s="22" t="s">
        <v>515</v>
      </c>
      <c r="AN21" s="30"/>
      <c r="AO21" s="22" t="s">
        <v>514</v>
      </c>
      <c r="AP21" s="22" t="s">
        <v>515</v>
      </c>
      <c r="AQ21" s="30"/>
      <c r="AR21" s="22" t="s">
        <v>514</v>
      </c>
      <c r="AS21" s="22" t="s">
        <v>515</v>
      </c>
      <c r="AT21" s="30"/>
      <c r="AU21" s="22" t="s">
        <v>514</v>
      </c>
      <c r="AV21" s="22" t="s">
        <v>515</v>
      </c>
      <c r="AW21" s="30"/>
      <c r="AX21" s="22" t="s">
        <v>514</v>
      </c>
      <c r="AY21" s="22" t="s">
        <v>515</v>
      </c>
      <c r="AZ21" s="30"/>
      <c r="BA21" s="22" t="s">
        <v>514</v>
      </c>
      <c r="BB21" s="22" t="s">
        <v>515</v>
      </c>
      <c r="BC21" s="30"/>
      <c r="BD21" s="22" t="s">
        <v>514</v>
      </c>
      <c r="BE21" s="22" t="s">
        <v>515</v>
      </c>
      <c r="BF21" s="31"/>
      <c r="BG21" s="22" t="s">
        <v>514</v>
      </c>
      <c r="BH21" s="22" t="s">
        <v>515</v>
      </c>
      <c r="BI21" s="29"/>
      <c r="BJ21" s="22" t="s">
        <v>514</v>
      </c>
      <c r="BK21" s="22" t="s">
        <v>515</v>
      </c>
      <c r="BL21" s="29"/>
      <c r="BM21" s="22" t="s">
        <v>514</v>
      </c>
      <c r="BN21" s="22" t="s">
        <v>515</v>
      </c>
      <c r="BO21" s="29"/>
      <c r="BP21" s="22" t="s">
        <v>514</v>
      </c>
      <c r="BQ21" s="22" t="s">
        <v>515</v>
      </c>
      <c r="BS21" s="22" t="s">
        <v>514</v>
      </c>
      <c r="BT21" s="22" t="s">
        <v>515</v>
      </c>
    </row>
    <row r="22" spans="1:72" ht="4.5" customHeight="1"/>
    <row r="23" spans="1:72" hidden="1"/>
    <row r="24" spans="1:72" hidden="1">
      <c r="A24" s="1" t="s">
        <v>462</v>
      </c>
      <c r="B24" s="1" t="s">
        <v>193</v>
      </c>
      <c r="C24" s="24" t="s">
        <v>89</v>
      </c>
      <c r="D24" t="s">
        <v>142</v>
      </c>
      <c r="E24" t="s">
        <v>308</v>
      </c>
      <c r="F24" t="s">
        <v>309</v>
      </c>
      <c r="G24" s="24" t="s">
        <v>93</v>
      </c>
      <c r="H24" t="s">
        <v>527</v>
      </c>
      <c r="I24" t="s">
        <v>528</v>
      </c>
      <c r="J24" t="s">
        <v>529</v>
      </c>
      <c r="K24" t="s">
        <v>530</v>
      </c>
      <c r="L24" t="s">
        <v>531</v>
      </c>
      <c r="M24" t="s">
        <v>532</v>
      </c>
      <c r="N24" t="s">
        <v>533</v>
      </c>
      <c r="O24" t="s">
        <v>534</v>
      </c>
      <c r="P24" t="s">
        <v>535</v>
      </c>
      <c r="Q24" t="s">
        <v>536</v>
      </c>
      <c r="R24" t="s">
        <v>537</v>
      </c>
      <c r="S24" t="s">
        <v>538</v>
      </c>
      <c r="T24" t="s">
        <v>539</v>
      </c>
      <c r="U24" t="s">
        <v>540</v>
      </c>
      <c r="V24" t="s">
        <v>541</v>
      </c>
      <c r="W24" t="s">
        <v>542</v>
      </c>
      <c r="X24" s="24" t="s">
        <v>99</v>
      </c>
      <c r="Y24" t="s">
        <v>159</v>
      </c>
      <c r="Z24" t="s">
        <v>324</v>
      </c>
      <c r="AA24" s="24" t="s">
        <v>104</v>
      </c>
      <c r="AB24" t="s">
        <v>100</v>
      </c>
      <c r="AC24" t="s">
        <v>287</v>
      </c>
      <c r="AD24" t="s">
        <v>288</v>
      </c>
      <c r="AE24" s="24" t="s">
        <v>161</v>
      </c>
      <c r="AF24" t="s">
        <v>163</v>
      </c>
      <c r="AG24" t="s">
        <v>328</v>
      </c>
      <c r="AH24" s="24" t="s">
        <v>162</v>
      </c>
      <c r="AI24" t="s">
        <v>166</v>
      </c>
      <c r="AJ24" t="s">
        <v>329</v>
      </c>
      <c r="AK24" s="24" t="s">
        <v>165</v>
      </c>
      <c r="AL24" t="s">
        <v>169</v>
      </c>
      <c r="AM24" t="s">
        <v>330</v>
      </c>
      <c r="AN24" s="24" t="s">
        <v>168</v>
      </c>
      <c r="AO24" t="s">
        <v>172</v>
      </c>
      <c r="AP24" t="s">
        <v>331</v>
      </c>
      <c r="AQ24" s="24" t="s">
        <v>171</v>
      </c>
      <c r="AR24" t="s">
        <v>175</v>
      </c>
      <c r="AS24" t="s">
        <v>332</v>
      </c>
      <c r="AT24" s="24" t="s">
        <v>174</v>
      </c>
      <c r="AU24" t="s">
        <v>178</v>
      </c>
      <c r="AV24" t="s">
        <v>336</v>
      </c>
      <c r="AW24" s="24" t="s">
        <v>177</v>
      </c>
      <c r="AX24" t="s">
        <v>334</v>
      </c>
      <c r="AY24" t="s">
        <v>335</v>
      </c>
      <c r="AZ24" s="24" t="s">
        <v>180</v>
      </c>
      <c r="BA24" t="s">
        <v>181</v>
      </c>
      <c r="BB24" t="s">
        <v>337</v>
      </c>
      <c r="BC24" s="24" t="s">
        <v>183</v>
      </c>
      <c r="BD24" t="s">
        <v>184</v>
      </c>
      <c r="BE24" t="s">
        <v>338</v>
      </c>
      <c r="BF24" s="24" t="s">
        <v>186</v>
      </c>
      <c r="BG24" t="s">
        <v>105</v>
      </c>
      <c r="BH24" t="s">
        <v>290</v>
      </c>
      <c r="BI24" s="24" t="s">
        <v>189</v>
      </c>
      <c r="BJ24" t="s">
        <v>187</v>
      </c>
      <c r="BK24" t="s">
        <v>339</v>
      </c>
      <c r="BL24" s="24" t="s">
        <v>333</v>
      </c>
      <c r="BM24" t="s">
        <v>90</v>
      </c>
      <c r="BN24" t="s">
        <v>280</v>
      </c>
      <c r="BO24" s="24" t="s">
        <v>327</v>
      </c>
      <c r="BP24" t="s">
        <v>325</v>
      </c>
      <c r="BQ24" t="s">
        <v>326</v>
      </c>
      <c r="BR24" s="20" t="s">
        <v>340</v>
      </c>
      <c r="BS24" t="s">
        <v>543</v>
      </c>
      <c r="BT24" t="s">
        <v>544</v>
      </c>
    </row>
    <row r="25" spans="1:72">
      <c r="A25" t="s">
        <v>109</v>
      </c>
      <c r="C25" s="116"/>
      <c r="D25" s="3">
        <v>11352029357.024057</v>
      </c>
      <c r="E25" s="3">
        <v>14374091384.804497</v>
      </c>
      <c r="F25" s="3">
        <v>-3022062027.7804394</v>
      </c>
      <c r="G25" s="116"/>
      <c r="H25" s="3">
        <v>2532389011.9118609</v>
      </c>
      <c r="I25" s="3">
        <v>-1056155034.7975825</v>
      </c>
      <c r="J25" s="3">
        <v>267884844.26565868</v>
      </c>
      <c r="K25" s="3">
        <v>-1471847711.6165602</v>
      </c>
      <c r="L25" s="3">
        <v>-4853753511.9790506</v>
      </c>
      <c r="M25" s="3">
        <v>-179410192</v>
      </c>
      <c r="N25" s="3">
        <v>-875956351.65300095</v>
      </c>
      <c r="O25" s="3">
        <v>152411683.57768205</v>
      </c>
      <c r="P25" s="3">
        <v>702714180.16399729</v>
      </c>
      <c r="Q25" s="3">
        <v>-1648906761.5896778</v>
      </c>
      <c r="R25" s="3">
        <v>-261428920.4873839</v>
      </c>
      <c r="S25" s="3">
        <v>3687319105.5581703</v>
      </c>
      <c r="T25" s="3">
        <v>-4588544</v>
      </c>
      <c r="U25" s="3">
        <v>-12733825.134588882</v>
      </c>
      <c r="V25" s="3"/>
      <c r="W25" s="3">
        <v>3.5926699638366699E-5</v>
      </c>
      <c r="X25" s="116"/>
      <c r="Y25" s="3">
        <v>2489.0434478652992</v>
      </c>
      <c r="Z25" s="3">
        <v>3711.3868234180754</v>
      </c>
      <c r="AA25" s="116"/>
      <c r="AB25" s="3">
        <v>4560800</v>
      </c>
      <c r="AC25" s="3">
        <v>3872970.4201424071</v>
      </c>
      <c r="AD25" s="3">
        <v>687829.57985759294</v>
      </c>
      <c r="AE25" s="116"/>
      <c r="AF25" s="3">
        <v>18815.021918084545</v>
      </c>
      <c r="AG25" s="3">
        <v>17763.896790017912</v>
      </c>
      <c r="AH25" s="116"/>
      <c r="AI25" s="3">
        <v>39.371444264164197</v>
      </c>
      <c r="AJ25" s="3">
        <v>0</v>
      </c>
      <c r="AK25" s="116"/>
      <c r="AL25" s="3">
        <v>775.72845465707996</v>
      </c>
      <c r="AM25" s="3">
        <v>575.16641252305055</v>
      </c>
      <c r="AN25" s="116"/>
      <c r="AO25" s="3">
        <v>824.06339677249298</v>
      </c>
      <c r="AP25" s="3">
        <v>857.4477603182404</v>
      </c>
      <c r="AQ25" s="116"/>
      <c r="AR25" s="3">
        <v>1217.0192939835126</v>
      </c>
      <c r="AS25" s="3">
        <v>1371.3539929673107</v>
      </c>
      <c r="AT25" s="116"/>
      <c r="AU25" s="3">
        <v>3380.2241433520435</v>
      </c>
      <c r="AV25" s="3">
        <v>3019.4221077448956</v>
      </c>
      <c r="AW25" s="116"/>
      <c r="AX25" s="3">
        <v>1223.926016707597</v>
      </c>
      <c r="AY25" s="3">
        <v>1166.8151611337596</v>
      </c>
      <c r="AZ25" s="116"/>
      <c r="BA25" s="3">
        <v>346.0679696544467</v>
      </c>
      <c r="BB25" s="3">
        <v>1155.2733377731813</v>
      </c>
      <c r="BC25" s="116"/>
      <c r="BD25" s="3">
        <v>1.0121794422031258</v>
      </c>
      <c r="BE25" s="3">
        <v>0</v>
      </c>
      <c r="BF25" s="116"/>
      <c r="BG25" s="3">
        <v>1110.7366506218775</v>
      </c>
      <c r="BH25" s="3">
        <v>1117.764618335714</v>
      </c>
      <c r="BI25" s="116"/>
      <c r="BJ25" s="8">
        <v>8.5500414139955724E-2</v>
      </c>
      <c r="BK25" s="8">
        <v>0.12529680279887762</v>
      </c>
      <c r="BL25" s="116"/>
      <c r="BM25" s="3">
        <v>132771630070.02408</v>
      </c>
      <c r="BN25" s="3">
        <v>114720336542.64368</v>
      </c>
      <c r="BO25" s="116"/>
      <c r="BP25" s="3">
        <v>26622.434816918205</v>
      </c>
      <c r="BQ25" s="3">
        <v>25909.375562478344</v>
      </c>
      <c r="BR25" s="115"/>
      <c r="BS25" s="3">
        <v>121419600713.00055</v>
      </c>
      <c r="BT25" s="3">
        <v>100346245157.83917</v>
      </c>
    </row>
    <row r="26" spans="1:72">
      <c r="B26" t="s">
        <v>196</v>
      </c>
      <c r="C26" s="116"/>
      <c r="D26" s="3">
        <v>6305709173.4406519</v>
      </c>
      <c r="E26" s="3">
        <v>3961840913.1119504</v>
      </c>
      <c r="F26" s="3">
        <v>2343868260.3287015</v>
      </c>
      <c r="G26" s="116"/>
      <c r="H26" s="3">
        <v>697986545.84273851</v>
      </c>
      <c r="I26" s="3">
        <v>500312659.42556494</v>
      </c>
      <c r="J26" s="3">
        <v>958445215.60553086</v>
      </c>
      <c r="K26" s="3">
        <v>-613829936.14754999</v>
      </c>
      <c r="L26" s="3">
        <v>-528109826.07365549</v>
      </c>
      <c r="M26" s="3">
        <v>-29008620</v>
      </c>
      <c r="N26" s="3">
        <v>60714191.999999173</v>
      </c>
      <c r="O26" s="3">
        <v>269509662.43011642</v>
      </c>
      <c r="P26" s="3">
        <v>417930645.07527936</v>
      </c>
      <c r="Q26" s="3">
        <v>-831381326.66510463</v>
      </c>
      <c r="R26" s="3">
        <v>-221236421.95515436</v>
      </c>
      <c r="S26" s="3">
        <v>1662726008.7908981</v>
      </c>
      <c r="T26" s="3">
        <v>-190537.99999999991</v>
      </c>
      <c r="U26" s="3"/>
      <c r="V26" s="3"/>
      <c r="W26" s="3">
        <v>3.8385303923860192E-5</v>
      </c>
      <c r="X26" s="116"/>
      <c r="Y26" s="3">
        <v>3184.7016027478039</v>
      </c>
      <c r="Z26" s="3">
        <v>2606.1313729193203</v>
      </c>
      <c r="AA26" s="116"/>
      <c r="AB26" s="3">
        <v>1980000</v>
      </c>
      <c r="AC26" s="3">
        <v>1520200</v>
      </c>
      <c r="AD26" s="3">
        <v>459800</v>
      </c>
      <c r="AE26" s="116"/>
      <c r="AF26" s="3">
        <v>18190.092534848493</v>
      </c>
      <c r="AG26" s="3">
        <v>17923.370400467858</v>
      </c>
      <c r="AH26" s="116"/>
      <c r="AI26" s="3">
        <v>14.650818181818181</v>
      </c>
      <c r="AJ26" s="3">
        <v>0</v>
      </c>
      <c r="AK26" s="116"/>
      <c r="AL26" s="3">
        <v>343.84886666666705</v>
      </c>
      <c r="AM26" s="3">
        <v>374.51259999999996</v>
      </c>
      <c r="AN26" s="116"/>
      <c r="AO26" s="3">
        <v>721.33176919191931</v>
      </c>
      <c r="AP26" s="3">
        <v>857.44776031824074</v>
      </c>
      <c r="AQ26" s="116"/>
      <c r="AR26" s="3">
        <v>1160.2779095959584</v>
      </c>
      <c r="AS26" s="3">
        <v>1371.3539929673116</v>
      </c>
      <c r="AT26" s="116"/>
      <c r="AU26" s="3">
        <v>3439.3116666666638</v>
      </c>
      <c r="AV26" s="3">
        <v>3019.4221077448938</v>
      </c>
      <c r="AW26" s="116"/>
      <c r="AX26" s="3">
        <v>1278.550727777777</v>
      </c>
      <c r="AY26" s="3">
        <v>1166.8151611337596</v>
      </c>
      <c r="AZ26" s="116"/>
      <c r="BA26" s="3">
        <v>315.51272727272726</v>
      </c>
      <c r="BB26" s="3">
        <v>1155.2733377731809</v>
      </c>
      <c r="BC26" s="116"/>
      <c r="BD26" s="3">
        <v>9.6231313131313084E-2</v>
      </c>
      <c r="BE26" s="3">
        <v>0</v>
      </c>
      <c r="BF26" s="116"/>
      <c r="BG26" s="3">
        <v>1092.7694329633728</v>
      </c>
      <c r="BH26" s="3">
        <v>1074.5028955971534</v>
      </c>
      <c r="BI26" s="116"/>
      <c r="BJ26" s="8">
        <v>0.11116517495141312</v>
      </c>
      <c r="BK26" s="8">
        <v>9.1525653875049059E-2</v>
      </c>
      <c r="BL26" s="116"/>
      <c r="BM26" s="3">
        <v>56723782211.44062</v>
      </c>
      <c r="BN26" s="3">
        <v>43286671500</v>
      </c>
      <c r="BO26" s="116"/>
      <c r="BP26" s="3">
        <v>25463.673251515134</v>
      </c>
      <c r="BQ26" s="3">
        <v>25868.195360405251</v>
      </c>
      <c r="BR26" s="115"/>
      <c r="BS26" s="3">
        <v>50418073037.999969</v>
      </c>
      <c r="BT26" s="3">
        <v>39324830586.888062</v>
      </c>
    </row>
    <row r="27" spans="1:72">
      <c r="B27" t="s">
        <v>13</v>
      </c>
      <c r="C27" s="116"/>
      <c r="D27" s="3">
        <v>3331221525.3091464</v>
      </c>
      <c r="E27" s="3">
        <v>4323197447.5369091</v>
      </c>
      <c r="F27" s="3">
        <v>-991975922.2277627</v>
      </c>
      <c r="G27" s="116"/>
      <c r="H27" s="3">
        <v>761649374.51570094</v>
      </c>
      <c r="I27" s="3">
        <v>-76900376.495157048</v>
      </c>
      <c r="J27" s="3">
        <v>-769240642.66043544</v>
      </c>
      <c r="K27" s="3">
        <v>-363490393.01182038</v>
      </c>
      <c r="L27" s="3">
        <v>-3206007719.621284</v>
      </c>
      <c r="M27" s="3">
        <v>-5815239</v>
      </c>
      <c r="N27" s="3">
        <v>-1361496040.0300002</v>
      </c>
      <c r="O27" s="3">
        <v>443443307.11122894</v>
      </c>
      <c r="P27" s="3">
        <v>725112845.80350602</v>
      </c>
      <c r="Q27" s="3">
        <v>1340651370.750669</v>
      </c>
      <c r="R27" s="3">
        <v>472286592.01053154</v>
      </c>
      <c r="S27" s="3">
        <v>1049270763.3993222</v>
      </c>
      <c r="T27" s="3">
        <v>-1439764.9999999995</v>
      </c>
      <c r="U27" s="3"/>
      <c r="V27" s="3"/>
      <c r="W27" s="3">
        <v>-2.408074215054512E-5</v>
      </c>
      <c r="X27" s="116"/>
      <c r="Y27" s="3">
        <v>3125.119869889907</v>
      </c>
      <c r="Z27" s="3">
        <v>4698.106332902531</v>
      </c>
      <c r="AA27" s="116"/>
      <c r="AB27" s="3">
        <v>1065950</v>
      </c>
      <c r="AC27" s="3">
        <v>920200</v>
      </c>
      <c r="AD27" s="3">
        <v>145750</v>
      </c>
      <c r="AE27" s="116"/>
      <c r="AF27" s="3">
        <v>20931.023404474883</v>
      </c>
      <c r="AG27" s="3">
        <v>17923.370400467862</v>
      </c>
      <c r="AH27" s="116"/>
      <c r="AI27" s="3">
        <v>5.45545194427506</v>
      </c>
      <c r="AJ27" s="3">
        <v>0</v>
      </c>
      <c r="AK27" s="116"/>
      <c r="AL27" s="3">
        <v>1651.7732970589618</v>
      </c>
      <c r="AM27" s="3">
        <v>374.51259999999996</v>
      </c>
      <c r="AN27" s="116"/>
      <c r="AO27" s="3">
        <v>441.44015479150056</v>
      </c>
      <c r="AP27" s="3">
        <v>857.44776031824097</v>
      </c>
      <c r="AQ27" s="116"/>
      <c r="AR27" s="3">
        <v>691.1036568319339</v>
      </c>
      <c r="AS27" s="3">
        <v>1371.3539929673118</v>
      </c>
      <c r="AT27" s="116"/>
      <c r="AU27" s="3">
        <v>1761.7164266616633</v>
      </c>
      <c r="AV27" s="3">
        <v>3019.4221077448933</v>
      </c>
      <c r="AW27" s="116"/>
      <c r="AX27" s="3">
        <v>723.74879590975183</v>
      </c>
      <c r="AY27" s="3">
        <v>1166.8151611337601</v>
      </c>
      <c r="AZ27" s="116"/>
      <c r="BA27" s="3">
        <v>170.92063511421736</v>
      </c>
      <c r="BB27" s="3">
        <v>1155.2733377731809</v>
      </c>
      <c r="BC27" s="116"/>
      <c r="BD27" s="3">
        <v>1.3506871804493641</v>
      </c>
      <c r="BE27" s="3">
        <v>0</v>
      </c>
      <c r="BF27" s="116"/>
      <c r="BG27" s="3">
        <v>1126.2133484373842</v>
      </c>
      <c r="BH27" s="3">
        <v>1153.4453469172745</v>
      </c>
      <c r="BI27" s="116"/>
      <c r="BJ27" s="8">
        <v>0.10592315248479059</v>
      </c>
      <c r="BK27" s="8">
        <v>0.15370215147523522</v>
      </c>
      <c r="BL27" s="116"/>
      <c r="BM27" s="3">
        <v>31449418254.309166</v>
      </c>
      <c r="BN27" s="3">
        <v>28127110818.181816</v>
      </c>
      <c r="BO27" s="116"/>
      <c r="BP27" s="3">
        <v>26378.532509967641</v>
      </c>
      <c r="BQ27" s="3">
        <v>25868.195360405251</v>
      </c>
      <c r="BR27" s="115"/>
      <c r="BS27" s="3">
        <v>28118196729.000008</v>
      </c>
      <c r="BT27" s="3">
        <v>23803913370.644913</v>
      </c>
    </row>
    <row r="28" spans="1:72">
      <c r="B28" t="s">
        <v>12</v>
      </c>
      <c r="C28" s="116"/>
      <c r="D28" s="3">
        <v>1192379485.2669444</v>
      </c>
      <c r="E28" s="3">
        <v>5559637824.2121525</v>
      </c>
      <c r="F28" s="3">
        <v>-4367258338.9452076</v>
      </c>
      <c r="G28" s="116"/>
      <c r="H28" s="3">
        <v>979482136.25023675</v>
      </c>
      <c r="I28" s="3">
        <v>-1118473081.8555405</v>
      </c>
      <c r="J28" s="3">
        <v>-1784042234.4436395</v>
      </c>
      <c r="K28" s="3">
        <v>-259713563.28941476</v>
      </c>
      <c r="L28" s="3">
        <v>917699375.32949483</v>
      </c>
      <c r="M28" s="3">
        <v>-129290744.99999999</v>
      </c>
      <c r="N28" s="3">
        <v>94518340.720000088</v>
      </c>
      <c r="O28" s="3">
        <v>-347851048.48225468</v>
      </c>
      <c r="P28" s="3">
        <v>-568533238.63064158</v>
      </c>
      <c r="Q28" s="3">
        <v>-2142016659.3993912</v>
      </c>
      <c r="R28" s="3">
        <v>-510334465.57251197</v>
      </c>
      <c r="S28" s="3">
        <v>501383437.42844993</v>
      </c>
      <c r="T28" s="3">
        <v>-86592</v>
      </c>
      <c r="U28" s="3"/>
      <c r="V28" s="3"/>
      <c r="W28" s="3">
        <v>4.76837158203125E-6</v>
      </c>
      <c r="X28" s="116"/>
      <c r="Y28" s="3">
        <v>1544.1329775536706</v>
      </c>
      <c r="Z28" s="3">
        <v>7019.7447275405966</v>
      </c>
      <c r="AA28" s="116"/>
      <c r="AB28" s="3">
        <v>772200</v>
      </c>
      <c r="AC28" s="3">
        <v>792000</v>
      </c>
      <c r="AD28" s="3">
        <v>-19800</v>
      </c>
      <c r="AE28" s="116"/>
      <c r="AF28" s="3">
        <v>16730.180453250468</v>
      </c>
      <c r="AG28" s="3">
        <v>17918.602332724044</v>
      </c>
      <c r="AH28" s="116"/>
      <c r="AI28" s="3">
        <v>167.43168220668218</v>
      </c>
      <c r="AJ28" s="3">
        <v>0</v>
      </c>
      <c r="AK28" s="116"/>
      <c r="AL28" s="3">
        <v>324.09895363895362</v>
      </c>
      <c r="AM28" s="3">
        <v>446.50032727272736</v>
      </c>
      <c r="AN28" s="116"/>
      <c r="AO28" s="3">
        <v>1307.915318570319</v>
      </c>
      <c r="AP28" s="3">
        <v>857.44776031824085</v>
      </c>
      <c r="AQ28" s="116"/>
      <c r="AR28" s="3">
        <v>2107.6052732452722</v>
      </c>
      <c r="AS28" s="3">
        <v>1371.3539929673111</v>
      </c>
      <c r="AT28" s="116"/>
      <c r="AU28" s="3">
        <v>5793.3364555814533</v>
      </c>
      <c r="AV28" s="3">
        <v>3019.4221077448938</v>
      </c>
      <c r="AW28" s="116"/>
      <c r="AX28" s="3">
        <v>1827.6989549339564</v>
      </c>
      <c r="AY28" s="3">
        <v>1166.8151611337596</v>
      </c>
      <c r="AZ28" s="116"/>
      <c r="BA28" s="3">
        <v>505.98113701113715</v>
      </c>
      <c r="BB28" s="3">
        <v>1155.2733377731806</v>
      </c>
      <c r="BC28" s="116"/>
      <c r="BD28" s="3">
        <v>0.11213675213675214</v>
      </c>
      <c r="BE28" s="3">
        <v>0</v>
      </c>
      <c r="BF28" s="116"/>
      <c r="BG28" s="3">
        <v>1156.4084054163484</v>
      </c>
      <c r="BH28" s="3">
        <v>1243.5909338669717</v>
      </c>
      <c r="BI28" s="116"/>
      <c r="BJ28" s="8">
        <v>5.0947203481605648E-2</v>
      </c>
      <c r="BK28" s="8">
        <v>0.2130089728385704</v>
      </c>
      <c r="BL28" s="116"/>
      <c r="BM28" s="3">
        <v>23404218559.266945</v>
      </c>
      <c r="BN28" s="3">
        <v>26100486520</v>
      </c>
      <c r="BO28" s="116"/>
      <c r="BP28" s="3">
        <v>28764.36036519035</v>
      </c>
      <c r="BQ28" s="3">
        <v>25935.415019934153</v>
      </c>
      <c r="BR28" s="115"/>
      <c r="BS28" s="3">
        <v>22211839073.999989</v>
      </c>
      <c r="BT28" s="3">
        <v>20540848695.787849</v>
      </c>
    </row>
    <row r="29" spans="1:72">
      <c r="B29" t="s">
        <v>197</v>
      </c>
      <c r="C29" s="116"/>
      <c r="D29" s="3">
        <v>499237111.99666673</v>
      </c>
      <c r="E29" s="3">
        <v>-200281750.98689207</v>
      </c>
      <c r="F29" s="3">
        <v>699518862.98355877</v>
      </c>
      <c r="G29" s="116"/>
      <c r="H29" s="3">
        <v>-35285103.726406552</v>
      </c>
      <c r="I29" s="3">
        <v>-13629091.563747013</v>
      </c>
      <c r="J29" s="3">
        <v>1778201429.294874</v>
      </c>
      <c r="K29" s="3">
        <v>-205993135.84366941</v>
      </c>
      <c r="L29" s="3">
        <v>-1931362789.8471668</v>
      </c>
      <c r="M29" s="3">
        <v>-14592547.999999996</v>
      </c>
      <c r="N29" s="3">
        <v>318306875.25700009</v>
      </c>
      <c r="O29" s="3">
        <v>-158628323.02591315</v>
      </c>
      <c r="P29" s="3">
        <v>216306992.45737052</v>
      </c>
      <c r="Q29" s="3">
        <v>202687282.42779207</v>
      </c>
      <c r="R29" s="3">
        <v>70506103.62245138</v>
      </c>
      <c r="S29" s="3">
        <v>475872799.9309653</v>
      </c>
      <c r="T29" s="3">
        <v>-2871628</v>
      </c>
      <c r="U29" s="3"/>
      <c r="V29" s="3"/>
      <c r="W29" s="3">
        <v>8.4042549133300781E-6</v>
      </c>
      <c r="X29" s="116"/>
      <c r="Y29" s="3">
        <v>756.24799211795312</v>
      </c>
      <c r="Z29" s="3">
        <v>-377.48382379314648</v>
      </c>
      <c r="AA29" s="116"/>
      <c r="AB29" s="3">
        <v>660150</v>
      </c>
      <c r="AC29" s="3">
        <v>530570.42014240706</v>
      </c>
      <c r="AD29" s="3">
        <v>129579.57985759294</v>
      </c>
      <c r="AE29" s="116"/>
      <c r="AF29" s="3">
        <v>19599.321058850266</v>
      </c>
      <c r="AG29" s="3">
        <v>16673.678720219399</v>
      </c>
      <c r="AH29" s="116"/>
      <c r="AI29" s="3">
        <v>22.104897371809432</v>
      </c>
      <c r="AJ29" s="3">
        <v>0</v>
      </c>
      <c r="AK29" s="116"/>
      <c r="AL29" s="3">
        <v>1237.6828205710824</v>
      </c>
      <c r="AM29" s="3">
        <v>1719.8563800000002</v>
      </c>
      <c r="AN29" s="116"/>
      <c r="AO29" s="3">
        <v>1097.7390926304624</v>
      </c>
      <c r="AP29" s="3">
        <v>857.44776031824074</v>
      </c>
      <c r="AQ29" s="116"/>
      <c r="AR29" s="3">
        <v>1043.6905945618421</v>
      </c>
      <c r="AS29" s="3">
        <v>1371.3539929673113</v>
      </c>
      <c r="AT29" s="116"/>
      <c r="AU29" s="3">
        <v>2712.389944709535</v>
      </c>
      <c r="AV29" s="3">
        <v>3019.4221077448938</v>
      </c>
      <c r="AW29" s="116"/>
      <c r="AX29" s="3">
        <v>1060.0120048473834</v>
      </c>
      <c r="AY29" s="3">
        <v>1166.8151611337598</v>
      </c>
      <c r="AZ29" s="116"/>
      <c r="BA29" s="3">
        <v>434.41777474816314</v>
      </c>
      <c r="BB29" s="3">
        <v>1155.2733377731806</v>
      </c>
      <c r="BC29" s="116"/>
      <c r="BD29" s="3">
        <v>4.3499628872226008</v>
      </c>
      <c r="BE29" s="3">
        <v>0</v>
      </c>
      <c r="BF29" s="116"/>
      <c r="BG29" s="3">
        <v>1067.1696617744296</v>
      </c>
      <c r="BH29" s="3">
        <v>965.52315608919378</v>
      </c>
      <c r="BI29" s="116"/>
      <c r="BJ29" s="8">
        <v>2.703980184477069E-2</v>
      </c>
      <c r="BK29" s="8">
        <v>-1.4753320524869822E-2</v>
      </c>
      <c r="BL29" s="116"/>
      <c r="BM29" s="3">
        <v>18463046247.996662</v>
      </c>
      <c r="BN29" s="3">
        <v>13575367704.461861</v>
      </c>
      <c r="BO29" s="116"/>
      <c r="BP29" s="3">
        <v>27211.708151177772</v>
      </c>
      <c r="BQ29" s="3">
        <v>25963.847460156783</v>
      </c>
      <c r="BR29" s="115"/>
      <c r="BS29" s="3">
        <v>17963809136.000008</v>
      </c>
      <c r="BT29" s="3">
        <v>13775649455.448753</v>
      </c>
    </row>
    <row r="30" spans="1:72">
      <c r="B30" t="s">
        <v>218</v>
      </c>
      <c r="C30" s="116"/>
      <c r="D30" s="3">
        <v>36215886.145222962</v>
      </c>
      <c r="E30" s="3">
        <v>729696950.93037271</v>
      </c>
      <c r="F30" s="3">
        <v>-693481064.78514981</v>
      </c>
      <c r="G30" s="116"/>
      <c r="H30" s="3">
        <v>128556059.02959122</v>
      </c>
      <c r="I30" s="3">
        <v>-347465144.30870301</v>
      </c>
      <c r="J30" s="3">
        <v>84521076.469328672</v>
      </c>
      <c r="K30" s="3">
        <v>-28820683.324105714</v>
      </c>
      <c r="L30" s="3">
        <v>-105972551.76643918</v>
      </c>
      <c r="M30" s="3">
        <v>-703040</v>
      </c>
      <c r="N30" s="3">
        <v>12000280.399999999</v>
      </c>
      <c r="O30" s="3">
        <v>-54061914.455495469</v>
      </c>
      <c r="P30" s="3">
        <v>-88103064.541517019</v>
      </c>
      <c r="Q30" s="3">
        <v>-218847428.70364323</v>
      </c>
      <c r="R30" s="3">
        <v>-72650728.592700511</v>
      </c>
      <c r="S30" s="3">
        <v>-1933903.9914650891</v>
      </c>
      <c r="T30" s="3">
        <v>-21</v>
      </c>
      <c r="U30" s="3"/>
      <c r="V30" s="3"/>
      <c r="W30" s="3">
        <v>-4.1979365050792694E-7</v>
      </c>
      <c r="X30" s="116"/>
      <c r="Y30" s="3">
        <v>470.3361837041943</v>
      </c>
      <c r="Z30" s="3">
        <v>6633.6086448215701</v>
      </c>
      <c r="AA30" s="116"/>
      <c r="AB30" s="3">
        <v>77000</v>
      </c>
      <c r="AC30" s="3">
        <v>110000</v>
      </c>
      <c r="AD30" s="3">
        <v>-33000</v>
      </c>
      <c r="AE30" s="116"/>
      <c r="AF30" s="3">
        <v>19746.81161038961</v>
      </c>
      <c r="AG30" s="3">
        <v>18370.544704331958</v>
      </c>
      <c r="AH30" s="116"/>
      <c r="AI30" s="3">
        <v>9.1303896103896101</v>
      </c>
      <c r="AJ30" s="3">
        <v>0</v>
      </c>
      <c r="AK30" s="116"/>
      <c r="AL30" s="3">
        <v>276.05012987012987</v>
      </c>
      <c r="AM30" s="3">
        <v>431.89792727272726</v>
      </c>
      <c r="AN30" s="116"/>
      <c r="AO30" s="3">
        <v>1559.5505454545455</v>
      </c>
      <c r="AP30" s="3">
        <v>857.44776031824074</v>
      </c>
      <c r="AQ30" s="116"/>
      <c r="AR30" s="3">
        <v>2515.5496363636362</v>
      </c>
      <c r="AS30" s="3">
        <v>1371.3539929673113</v>
      </c>
      <c r="AT30" s="116"/>
      <c r="AU30" s="3">
        <v>5861.5965064935071</v>
      </c>
      <c r="AV30" s="3">
        <v>3019.4221077448938</v>
      </c>
      <c r="AW30" s="116"/>
      <c r="AX30" s="3">
        <v>2110.3311168831169</v>
      </c>
      <c r="AY30" s="3">
        <v>1166.8151611337596</v>
      </c>
      <c r="AZ30" s="116"/>
      <c r="BA30" s="3">
        <v>1180.388974025974</v>
      </c>
      <c r="BB30" s="3">
        <v>1155.2733377731806</v>
      </c>
      <c r="BC30" s="116"/>
      <c r="BD30" s="3">
        <v>2.7272727272727274E-4</v>
      </c>
      <c r="BE30" s="3">
        <v>0</v>
      </c>
      <c r="BF30" s="116"/>
      <c r="BG30" s="3">
        <v>1286.9449039300803</v>
      </c>
      <c r="BH30" s="3">
        <v>1245.5231560891939</v>
      </c>
      <c r="BI30" s="116"/>
      <c r="BJ30" s="8">
        <v>1.3944255392599528E-2</v>
      </c>
      <c r="BK30" s="8">
        <v>0.2009796873689296</v>
      </c>
      <c r="BL30" s="116"/>
      <c r="BM30" s="3">
        <v>2597190393.1452227</v>
      </c>
      <c r="BN30" s="3">
        <v>3630700000</v>
      </c>
      <c r="BO30" s="116"/>
      <c r="BP30" s="3">
        <v>33259.409181818177</v>
      </c>
      <c r="BQ30" s="3">
        <v>26372.754991542068</v>
      </c>
      <c r="BR30" s="115"/>
      <c r="BS30" s="3">
        <v>2560974506.9999995</v>
      </c>
      <c r="BT30" s="3">
        <v>2901003049.0696273</v>
      </c>
    </row>
    <row r="31" spans="1:72">
      <c r="B31" t="s">
        <v>208</v>
      </c>
      <c r="C31" s="116"/>
      <c r="D31" s="3">
        <v>-12733825.134588882</v>
      </c>
      <c r="E31" s="3"/>
      <c r="F31" s="3">
        <v>-12733825.134588882</v>
      </c>
      <c r="G31" s="116"/>
      <c r="H31" s="3"/>
      <c r="I31" s="3"/>
      <c r="J31" s="3"/>
      <c r="K31" s="3"/>
      <c r="L31" s="3"/>
      <c r="M31" s="3"/>
      <c r="N31" s="3"/>
      <c r="O31" s="3"/>
      <c r="P31" s="3"/>
      <c r="Q31" s="3"/>
      <c r="R31" s="3"/>
      <c r="S31" s="3"/>
      <c r="T31" s="3"/>
      <c r="U31" s="3">
        <v>-12733825.134588882</v>
      </c>
      <c r="V31" s="3"/>
      <c r="W31" s="3">
        <v>0</v>
      </c>
      <c r="X31" s="116"/>
      <c r="Y31" s="3">
        <v>-2315.2409335616148</v>
      </c>
      <c r="Z31" s="3"/>
      <c r="AA31" s="116"/>
      <c r="AB31" s="3">
        <v>5500</v>
      </c>
      <c r="AC31" s="3"/>
      <c r="AD31" s="3">
        <v>5500</v>
      </c>
      <c r="AE31" s="116"/>
      <c r="AF31" s="3">
        <v>19218.674545454545</v>
      </c>
      <c r="AG31" s="3"/>
      <c r="AH31" s="116"/>
      <c r="AI31" s="3">
        <v>28.198363636363638</v>
      </c>
      <c r="AJ31" s="3"/>
      <c r="AK31" s="116"/>
      <c r="AL31" s="3">
        <v>1424.0814545454546</v>
      </c>
      <c r="AM31" s="3"/>
      <c r="AN31" s="116"/>
      <c r="AO31" s="3">
        <v>885.13472727272722</v>
      </c>
      <c r="AP31" s="3"/>
      <c r="AQ31" s="116"/>
      <c r="AR31" s="3">
        <v>1157.624</v>
      </c>
      <c r="AS31" s="3"/>
      <c r="AT31" s="116"/>
      <c r="AU31" s="3">
        <v>2408.3607272727268</v>
      </c>
      <c r="AV31" s="3"/>
      <c r="AW31" s="116"/>
      <c r="AX31" s="3">
        <v>992.68236363636368</v>
      </c>
      <c r="AY31" s="3"/>
      <c r="AZ31" s="116"/>
      <c r="BA31" s="3">
        <v>554.41200000000003</v>
      </c>
      <c r="BB31" s="3"/>
      <c r="BC31" s="116"/>
      <c r="BD31" s="3">
        <v>5.0552727272727269</v>
      </c>
      <c r="BE31" s="3"/>
      <c r="BF31" s="116"/>
      <c r="BG31" s="3">
        <v>929.40720662379533</v>
      </c>
      <c r="BH31" s="3"/>
      <c r="BI31" s="116"/>
      <c r="BJ31" s="8">
        <v>-9.5046701214517901E-2</v>
      </c>
      <c r="BK31" s="8"/>
      <c r="BL31" s="116"/>
      <c r="BM31" s="3">
        <v>133974403.86541112</v>
      </c>
      <c r="BN31" s="3"/>
      <c r="BO31" s="116"/>
      <c r="BP31" s="3">
        <v>26674.223454545456</v>
      </c>
      <c r="BQ31" s="3"/>
      <c r="BR31" s="115"/>
      <c r="BS31" s="3">
        <v>146708229</v>
      </c>
      <c r="BT31" s="3"/>
    </row>
    <row r="32" spans="1:72">
      <c r="A32" t="s">
        <v>110</v>
      </c>
      <c r="C32" s="116"/>
      <c r="D32" s="3">
        <v>2209876769.0000019</v>
      </c>
      <c r="E32" s="3">
        <v>4413164456.1283798</v>
      </c>
      <c r="F32" s="3">
        <v>-2203287687.1283779</v>
      </c>
      <c r="G32" s="116"/>
      <c r="H32" s="3">
        <v>2721894267.0836587</v>
      </c>
      <c r="I32" s="3">
        <v>-418911529.15922666</v>
      </c>
      <c r="J32" s="3">
        <v>857054751.35735869</v>
      </c>
      <c r="K32" s="3">
        <v>-192301095.35735866</v>
      </c>
      <c r="L32" s="3">
        <v>-1377846778.8070252</v>
      </c>
      <c r="M32" s="3">
        <v>-149411314</v>
      </c>
      <c r="N32" s="3">
        <v>213400931.49999991</v>
      </c>
      <c r="O32" s="3">
        <v>-284409205.9988749</v>
      </c>
      <c r="P32" s="3">
        <v>-113443080.33938074</v>
      </c>
      <c r="Q32" s="3">
        <v>-516496962.35717058</v>
      </c>
      <c r="R32" s="3">
        <v>-123020826.6401791</v>
      </c>
      <c r="S32" s="3">
        <v>133987679.84688607</v>
      </c>
      <c r="T32" s="3">
        <v>-315898884.99999994</v>
      </c>
      <c r="U32" s="3"/>
      <c r="V32" s="3">
        <v>-2637885639.2570691</v>
      </c>
      <c r="W32" s="3">
        <v>3.337860107421875E-6</v>
      </c>
      <c r="X32" s="116"/>
      <c r="Y32" s="3">
        <v>3929.5430433429683</v>
      </c>
      <c r="Z32" s="3">
        <v>6938.9378241012264</v>
      </c>
      <c r="AA32" s="116"/>
      <c r="AB32" s="3">
        <v>562375</v>
      </c>
      <c r="AC32" s="3">
        <v>636000</v>
      </c>
      <c r="AD32" s="3">
        <v>-73625</v>
      </c>
      <c r="AE32" s="116"/>
      <c r="AF32" s="3">
        <v>19453.567681707045</v>
      </c>
      <c r="AG32" s="3">
        <v>18724.315697866132</v>
      </c>
      <c r="AH32" s="116"/>
      <c r="AI32" s="3">
        <v>380.36463925316764</v>
      </c>
      <c r="AJ32" s="3">
        <v>37.14622641509434</v>
      </c>
      <c r="AK32" s="116"/>
      <c r="AL32" s="3">
        <v>272.03468504112038</v>
      </c>
      <c r="AM32" s="3">
        <v>848.27692967409951</v>
      </c>
      <c r="AN32" s="116"/>
      <c r="AO32" s="3">
        <v>1375.3821453656365</v>
      </c>
      <c r="AP32" s="3">
        <v>869.65339497866228</v>
      </c>
      <c r="AQ32" s="116"/>
      <c r="AR32" s="3">
        <v>1265.0446588130696</v>
      </c>
      <c r="AS32" s="3">
        <v>1063.323244562115</v>
      </c>
      <c r="AT32" s="116"/>
      <c r="AU32" s="3">
        <v>2025.7551206934879</v>
      </c>
      <c r="AV32" s="3">
        <v>1107.3342051884051</v>
      </c>
      <c r="AW32" s="116"/>
      <c r="AX32" s="3">
        <v>1249.6954132029339</v>
      </c>
      <c r="AY32" s="3">
        <v>1030.9431097751872</v>
      </c>
      <c r="AZ32" s="116"/>
      <c r="BA32" s="3">
        <v>376.14943587463881</v>
      </c>
      <c r="BB32" s="3">
        <v>614.40270077241371</v>
      </c>
      <c r="BC32" s="116"/>
      <c r="BD32" s="3">
        <v>561.7228450766836</v>
      </c>
      <c r="BE32" s="3">
        <v>0</v>
      </c>
      <c r="BF32" s="116"/>
      <c r="BG32" s="3">
        <v>1178.53601018976</v>
      </c>
      <c r="BH32" s="3">
        <v>1178.6540880503144</v>
      </c>
      <c r="BI32" s="116"/>
      <c r="BJ32" s="8">
        <v>0.12721389523513407</v>
      </c>
      <c r="BK32" s="8">
        <v>0.22215738527372314</v>
      </c>
      <c r="BL32" s="116"/>
      <c r="BM32" s="3">
        <v>17371347406</v>
      </c>
      <c r="BN32" s="3">
        <v>19865036000</v>
      </c>
      <c r="BO32" s="116"/>
      <c r="BP32" s="3">
        <v>26959.716625027762</v>
      </c>
      <c r="BQ32" s="3">
        <v>24295.395509232101</v>
      </c>
      <c r="BR32" s="115"/>
      <c r="BS32" s="3">
        <v>15161470636.999989</v>
      </c>
      <c r="BT32" s="3">
        <v>15451871543.871616</v>
      </c>
    </row>
    <row r="33" spans="1:72">
      <c r="B33" t="s">
        <v>220</v>
      </c>
      <c r="C33" s="116"/>
      <c r="D33" s="3">
        <v>1425165216.9999998</v>
      </c>
      <c r="E33" s="3">
        <v>688243272.32371247</v>
      </c>
      <c r="F33" s="3">
        <v>736921944.67628729</v>
      </c>
      <c r="G33" s="116"/>
      <c r="H33" s="3">
        <v>1055228846.0233495</v>
      </c>
      <c r="I33" s="3">
        <v>839765299.05714262</v>
      </c>
      <c r="J33" s="3">
        <v>356170168.22684067</v>
      </c>
      <c r="K33" s="3">
        <v>-108923918.22684075</v>
      </c>
      <c r="L33" s="3">
        <v>-524302185.40733206</v>
      </c>
      <c r="M33" s="3">
        <v>-114403054.99999999</v>
      </c>
      <c r="N33" s="3">
        <v>86469938.999999925</v>
      </c>
      <c r="O33" s="3">
        <v>-192136187.54467666</v>
      </c>
      <c r="P33" s="3">
        <v>-97306708.822872773</v>
      </c>
      <c r="Q33" s="3">
        <v>-305749122.50892049</v>
      </c>
      <c r="R33" s="3">
        <v>-86519170.259941742</v>
      </c>
      <c r="S33" s="3">
        <v>48180578.139537849</v>
      </c>
      <c r="T33" s="3">
        <v>-219552537.99999991</v>
      </c>
      <c r="U33" s="3"/>
      <c r="V33" s="3"/>
      <c r="W33" s="3">
        <v>1.0728836059570313E-6</v>
      </c>
      <c r="X33" s="116"/>
      <c r="Y33" s="3">
        <v>5131.1078919891979</v>
      </c>
      <c r="Z33" s="3">
        <v>9300.5847611312493</v>
      </c>
      <c r="AA33" s="116"/>
      <c r="AB33" s="3">
        <v>277750</v>
      </c>
      <c r="AC33" s="3">
        <v>74000</v>
      </c>
      <c r="AD33" s="3">
        <v>203750</v>
      </c>
      <c r="AE33" s="116"/>
      <c r="AF33" s="3">
        <v>21744.898855085514</v>
      </c>
      <c r="AG33" s="3">
        <v>19857.222219955605</v>
      </c>
      <c r="AH33" s="116"/>
      <c r="AI33" s="3">
        <v>411.8921872187218</v>
      </c>
      <c r="AJ33" s="3">
        <v>0</v>
      </c>
      <c r="AK33" s="116"/>
      <c r="AL33" s="3">
        <v>295.21345094509473</v>
      </c>
      <c r="AM33" s="3">
        <v>606.5363636363636</v>
      </c>
      <c r="AN33" s="116"/>
      <c r="AO33" s="3">
        <v>1561.4128460846089</v>
      </c>
      <c r="AP33" s="3">
        <v>869.65339497866228</v>
      </c>
      <c r="AQ33" s="116"/>
      <c r="AR33" s="3">
        <v>1413.662430243025</v>
      </c>
      <c r="AS33" s="3">
        <v>1063.323244562115</v>
      </c>
      <c r="AT33" s="116"/>
      <c r="AU33" s="3">
        <v>2208.1411269126916</v>
      </c>
      <c r="AV33" s="3">
        <v>1107.3342051884053</v>
      </c>
      <c r="AW33" s="116"/>
      <c r="AX33" s="3">
        <v>1342.4432727272726</v>
      </c>
      <c r="AY33" s="3">
        <v>1030.9431097751872</v>
      </c>
      <c r="AZ33" s="116"/>
      <c r="BA33" s="3">
        <v>440.93527272727272</v>
      </c>
      <c r="BB33" s="3">
        <v>614.40270077241348</v>
      </c>
      <c r="BC33" s="116"/>
      <c r="BD33" s="3">
        <v>790.46818361836154</v>
      </c>
      <c r="BE33" s="3">
        <v>0</v>
      </c>
      <c r="BF33" s="116"/>
      <c r="BG33" s="3">
        <v>1348.3902203660602</v>
      </c>
      <c r="BH33" s="3">
        <v>1300</v>
      </c>
      <c r="BI33" s="116"/>
      <c r="BJ33" s="8">
        <v>0.1451919187396459</v>
      </c>
      <c r="BK33" s="8">
        <v>0.26997343283399855</v>
      </c>
      <c r="BL33" s="116"/>
      <c r="BM33" s="3">
        <v>9815733750</v>
      </c>
      <c r="BN33" s="3">
        <v>2549300000</v>
      </c>
      <c r="BO33" s="116"/>
      <c r="BP33" s="3">
        <v>30209.067625562559</v>
      </c>
      <c r="BQ33" s="3">
        <v>25149.415238868751</v>
      </c>
      <c r="BR33" s="115"/>
      <c r="BS33" s="3">
        <v>8390568533.000001</v>
      </c>
      <c r="BT33" s="3">
        <v>1861056727.6762877</v>
      </c>
    </row>
    <row r="34" spans="1:72">
      <c r="B34" t="s">
        <v>221</v>
      </c>
      <c r="C34" s="116"/>
      <c r="D34" s="3">
        <v>550459606.00000012</v>
      </c>
      <c r="E34" s="3">
        <v>146140715.4988296</v>
      </c>
      <c r="F34" s="3">
        <v>404318890.50117052</v>
      </c>
      <c r="G34" s="116"/>
      <c r="H34" s="3">
        <v>224065973.14375734</v>
      </c>
      <c r="I34" s="3">
        <v>68215457.853901863</v>
      </c>
      <c r="J34" s="3">
        <v>-2196061.0979240192</v>
      </c>
      <c r="K34" s="3">
        <v>-24929938.902076121</v>
      </c>
      <c r="L34" s="3">
        <v>-22711721.74475649</v>
      </c>
      <c r="M34" s="3">
        <v>-47342112</v>
      </c>
      <c r="N34" s="3">
        <v>112239880.99999999</v>
      </c>
      <c r="O34" s="3">
        <v>7279940.0685917074</v>
      </c>
      <c r="P34" s="3">
        <v>31672229.141099587</v>
      </c>
      <c r="Q34" s="3">
        <v>18575584.542434756</v>
      </c>
      <c r="R34" s="3">
        <v>28774724.245162357</v>
      </c>
      <c r="S34" s="3">
        <v>22812833.250979297</v>
      </c>
      <c r="T34" s="3">
        <v>-12137899</v>
      </c>
      <c r="U34" s="3"/>
      <c r="V34" s="3"/>
      <c r="W34" s="3">
        <v>2.5704503059387207E-7</v>
      </c>
      <c r="X34" s="116"/>
      <c r="Y34" s="3">
        <v>8340.2970606060626</v>
      </c>
      <c r="Z34" s="3">
        <v>6642.7597954013454</v>
      </c>
      <c r="AA34" s="116"/>
      <c r="AB34" s="3">
        <v>66000</v>
      </c>
      <c r="AC34" s="3">
        <v>22000</v>
      </c>
      <c r="AD34" s="3">
        <v>44000</v>
      </c>
      <c r="AE34" s="116"/>
      <c r="AF34" s="3">
        <v>21570.164181818182</v>
      </c>
      <c r="AG34" s="3">
        <v>21226.047185685507</v>
      </c>
      <c r="AH34" s="116"/>
      <c r="AI34" s="3">
        <v>717.30472727272729</v>
      </c>
      <c r="AJ34" s="3">
        <v>0</v>
      </c>
      <c r="AK34" s="116"/>
      <c r="AL34" s="3">
        <v>194.93210606060609</v>
      </c>
      <c r="AM34" s="3">
        <v>1895.5363636363636</v>
      </c>
      <c r="AN34" s="116"/>
      <c r="AO34" s="3">
        <v>759.35127272727277</v>
      </c>
      <c r="AP34" s="3">
        <v>869.65339497866228</v>
      </c>
      <c r="AQ34" s="116"/>
      <c r="AR34" s="3">
        <v>583.44098484848485</v>
      </c>
      <c r="AS34" s="3">
        <v>1063.323244562115</v>
      </c>
      <c r="AT34" s="116"/>
      <c r="AU34" s="3">
        <v>825.88595454545452</v>
      </c>
      <c r="AV34" s="3">
        <v>1107.3342051884053</v>
      </c>
      <c r="AW34" s="116"/>
      <c r="AX34" s="3">
        <v>594.96243939393935</v>
      </c>
      <c r="AY34" s="3">
        <v>1030.9431097751872</v>
      </c>
      <c r="AZ34" s="116"/>
      <c r="BA34" s="3">
        <v>268.75371212121212</v>
      </c>
      <c r="BB34" s="3">
        <v>614.4027007724136</v>
      </c>
      <c r="BC34" s="116"/>
      <c r="BD34" s="3">
        <v>183.9075606060606</v>
      </c>
      <c r="BE34" s="3">
        <v>0</v>
      </c>
      <c r="BF34" s="116"/>
      <c r="BG34" s="3">
        <v>1298.7443904528736</v>
      </c>
      <c r="BH34" s="3">
        <v>1300</v>
      </c>
      <c r="BI34" s="116"/>
      <c r="BJ34" s="8">
        <v>0.24502180030571</v>
      </c>
      <c r="BK34" s="8">
        <v>0.19282321612195488</v>
      </c>
      <c r="BL34" s="116"/>
      <c r="BM34" s="3">
        <v>2246574000</v>
      </c>
      <c r="BN34" s="3">
        <v>757900000</v>
      </c>
      <c r="BO34" s="116"/>
      <c r="BP34" s="3">
        <v>25698.702939393941</v>
      </c>
      <c r="BQ34" s="3">
        <v>27807.240204598653</v>
      </c>
      <c r="BR34" s="115"/>
      <c r="BS34" s="3">
        <v>1696114394</v>
      </c>
      <c r="BT34" s="3">
        <v>611759284.5011704</v>
      </c>
    </row>
    <row r="35" spans="1:72">
      <c r="B35" t="s">
        <v>222</v>
      </c>
      <c r="C35" s="116"/>
      <c r="D35" s="3">
        <v>351754328</v>
      </c>
      <c r="E35" s="3">
        <v>297618712.35619992</v>
      </c>
      <c r="F35" s="3">
        <v>54135615.64380008</v>
      </c>
      <c r="G35" s="116"/>
      <c r="H35" s="3">
        <v>456315176.65874571</v>
      </c>
      <c r="I35" s="3">
        <v>-306343247.38550431</v>
      </c>
      <c r="J35" s="3">
        <v>61240650.86793346</v>
      </c>
      <c r="K35" s="3">
        <v>-18867775.867933359</v>
      </c>
      <c r="L35" s="3">
        <v>-32931544.664636459</v>
      </c>
      <c r="M35" s="3">
        <v>-7356534.0000000019</v>
      </c>
      <c r="N35" s="3">
        <v>16577283.499999996</v>
      </c>
      <c r="O35" s="3">
        <v>-24487545.366651881</v>
      </c>
      <c r="P35" s="3">
        <v>-7201397.8554482171</v>
      </c>
      <c r="Q35" s="3">
        <v>-41178179.375308</v>
      </c>
      <c r="R35" s="3">
        <v>-6560687.8420691164</v>
      </c>
      <c r="S35" s="3">
        <v>22330565.974672399</v>
      </c>
      <c r="T35" s="3">
        <v>-57401149.000000015</v>
      </c>
      <c r="U35" s="3"/>
      <c r="V35" s="3"/>
      <c r="W35" s="3">
        <v>-1.1920928955078125E-7</v>
      </c>
      <c r="X35" s="116"/>
      <c r="Y35" s="3">
        <v>7309.1808415584419</v>
      </c>
      <c r="Z35" s="3">
        <v>9300.5847611312474</v>
      </c>
      <c r="AA35" s="116"/>
      <c r="AB35" s="3">
        <v>48125</v>
      </c>
      <c r="AC35" s="3">
        <v>32000</v>
      </c>
      <c r="AD35" s="3">
        <v>16125</v>
      </c>
      <c r="AE35" s="116"/>
      <c r="AF35" s="3">
        <v>20541.514057142856</v>
      </c>
      <c r="AG35" s="3">
        <v>19857.222219955605</v>
      </c>
      <c r="AH35" s="116"/>
      <c r="AI35" s="3">
        <v>152.86304415584419</v>
      </c>
      <c r="AJ35" s="3">
        <v>0</v>
      </c>
      <c r="AK35" s="116"/>
      <c r="AL35" s="3">
        <v>262.0733298701299</v>
      </c>
      <c r="AM35" s="3">
        <v>606.5363636363636</v>
      </c>
      <c r="AN35" s="116"/>
      <c r="AO35" s="3">
        <v>1378.4855064935066</v>
      </c>
      <c r="AP35" s="3">
        <v>869.65339497866228</v>
      </c>
      <c r="AQ35" s="116"/>
      <c r="AR35" s="3">
        <v>1212.9626805194805</v>
      </c>
      <c r="AS35" s="3">
        <v>1063.323244562115</v>
      </c>
      <c r="AT35" s="116"/>
      <c r="AU35" s="3">
        <v>1962.9846857142857</v>
      </c>
      <c r="AV35" s="3">
        <v>1107.3342051884051</v>
      </c>
      <c r="AW35" s="116"/>
      <c r="AX35" s="3">
        <v>1167.2690909090909</v>
      </c>
      <c r="AY35" s="3">
        <v>1030.9431097751872</v>
      </c>
      <c r="AZ35" s="116"/>
      <c r="BA35" s="3">
        <v>150.39094025974026</v>
      </c>
      <c r="BB35" s="3">
        <v>614.40270077241348</v>
      </c>
      <c r="BC35" s="116"/>
      <c r="BD35" s="3">
        <v>1192.7511480519483</v>
      </c>
      <c r="BE35" s="3">
        <v>0</v>
      </c>
      <c r="BF35" s="116"/>
      <c r="BG35" s="3">
        <v>1348.0201133980365</v>
      </c>
      <c r="BH35" s="3">
        <v>1300</v>
      </c>
      <c r="BI35" s="116"/>
      <c r="BJ35" s="8">
        <v>0.20688034266138508</v>
      </c>
      <c r="BK35" s="8">
        <v>0.26997343283399849</v>
      </c>
      <c r="BL35" s="116"/>
      <c r="BM35" s="3">
        <v>1700279125</v>
      </c>
      <c r="BN35" s="3">
        <v>1102400000</v>
      </c>
      <c r="BO35" s="116"/>
      <c r="BP35" s="3">
        <v>28021.294483116882</v>
      </c>
      <c r="BQ35" s="3">
        <v>25149.415238868751</v>
      </c>
      <c r="BR35" s="115"/>
      <c r="BS35" s="3">
        <v>1348524797</v>
      </c>
      <c r="BT35" s="3">
        <v>804781287.64380002</v>
      </c>
    </row>
    <row r="36" spans="1:72">
      <c r="B36" t="s">
        <v>224</v>
      </c>
      <c r="C36" s="116"/>
      <c r="D36" s="3">
        <v>124851429.0000001</v>
      </c>
      <c r="E36" s="3">
        <v>586087178.00074983</v>
      </c>
      <c r="F36" s="3">
        <v>-461235749.00074971</v>
      </c>
      <c r="G36" s="116"/>
      <c r="H36" s="3">
        <v>898601005.45948303</v>
      </c>
      <c r="I36" s="3">
        <v>-1031802636.8232898</v>
      </c>
      <c r="J36" s="3">
        <v>49157335.525886662</v>
      </c>
      <c r="K36" s="3">
        <v>-11911335.525886634</v>
      </c>
      <c r="L36" s="3">
        <v>-276226249.27999002</v>
      </c>
      <c r="M36" s="3">
        <v>-3648212</v>
      </c>
      <c r="N36" s="3">
        <v>1323799.363636364</v>
      </c>
      <c r="O36" s="3">
        <v>139527.42927451665</v>
      </c>
      <c r="P36" s="3">
        <v>-1149182.6848880805</v>
      </c>
      <c r="Q36" s="3">
        <v>-27428227.023594219</v>
      </c>
      <c r="R36" s="3">
        <v>-48148883.267643638</v>
      </c>
      <c r="S36" s="3">
        <v>-5682347.1737379376</v>
      </c>
      <c r="T36" s="3">
        <v>-4460343.0000000009</v>
      </c>
      <c r="U36" s="3"/>
      <c r="V36" s="3"/>
      <c r="W36" s="3">
        <v>3.2596290111541748E-8</v>
      </c>
      <c r="X36" s="116"/>
      <c r="Y36" s="3">
        <v>3672.1008529411797</v>
      </c>
      <c r="Z36" s="3">
        <v>13320.163136380677</v>
      </c>
      <c r="AA36" s="116"/>
      <c r="AB36" s="3">
        <v>34000</v>
      </c>
      <c r="AC36" s="3">
        <v>44000</v>
      </c>
      <c r="AD36" s="3">
        <v>-10000</v>
      </c>
      <c r="AE36" s="116"/>
      <c r="AF36" s="3">
        <v>20302.94529411765</v>
      </c>
      <c r="AG36" s="3">
        <v>12178.643844706179</v>
      </c>
      <c r="AH36" s="116"/>
      <c r="AI36" s="3">
        <v>107.30035294117647</v>
      </c>
      <c r="AJ36" s="3">
        <v>0</v>
      </c>
      <c r="AK36" s="116"/>
      <c r="AL36" s="3">
        <v>251.60108823529413</v>
      </c>
      <c r="AM36" s="3">
        <v>290.53636363636366</v>
      </c>
      <c r="AN36" s="116"/>
      <c r="AO36" s="3">
        <v>865.54964705882355</v>
      </c>
      <c r="AP36" s="3">
        <v>869.65339497866228</v>
      </c>
      <c r="AQ36" s="116"/>
      <c r="AR36" s="3">
        <v>1097.1227352941173</v>
      </c>
      <c r="AS36" s="3">
        <v>1063.323244562115</v>
      </c>
      <c r="AT36" s="116"/>
      <c r="AU36" s="3">
        <v>1914.0467647058824</v>
      </c>
      <c r="AV36" s="3">
        <v>1107.3342051884053</v>
      </c>
      <c r="AW36" s="116"/>
      <c r="AX36" s="3">
        <v>2447.0867352941177</v>
      </c>
      <c r="AY36" s="3">
        <v>1030.9431097751872</v>
      </c>
      <c r="AZ36" s="116"/>
      <c r="BA36" s="3">
        <v>781.53055882352942</v>
      </c>
      <c r="BB36" s="3">
        <v>614.4027007724136</v>
      </c>
      <c r="BC36" s="116"/>
      <c r="BD36" s="3">
        <v>131.18655882352945</v>
      </c>
      <c r="BE36" s="3">
        <v>0</v>
      </c>
      <c r="BF36" s="116"/>
      <c r="BG36" s="3">
        <v>1204.558640983226</v>
      </c>
      <c r="BH36" s="3">
        <v>1150</v>
      </c>
      <c r="BI36" s="116"/>
      <c r="BJ36" s="8">
        <v>0.11631441611483563</v>
      </c>
      <c r="BK36" s="8">
        <v>0.43708492654243408</v>
      </c>
      <c r="BL36" s="116"/>
      <c r="BM36" s="3">
        <v>1073396000</v>
      </c>
      <c r="BN36" s="3">
        <v>1340900000</v>
      </c>
      <c r="BO36" s="116"/>
      <c r="BP36" s="3">
        <v>27898.369735294116</v>
      </c>
      <c r="BQ36" s="3">
        <v>17154.836863619323</v>
      </c>
      <c r="BR36" s="115"/>
      <c r="BS36" s="3">
        <v>948544571</v>
      </c>
      <c r="BT36" s="3">
        <v>754812821.99925017</v>
      </c>
    </row>
    <row r="37" spans="1:72">
      <c r="B37" t="s">
        <v>225</v>
      </c>
      <c r="C37" s="116"/>
      <c r="D37" s="3"/>
      <c r="E37" s="3">
        <v>325075979.54013443</v>
      </c>
      <c r="F37" s="3">
        <v>-325075979.54013443</v>
      </c>
      <c r="G37" s="116"/>
      <c r="H37" s="3"/>
      <c r="I37" s="3"/>
      <c r="J37" s="3"/>
      <c r="K37" s="3"/>
      <c r="L37" s="3"/>
      <c r="M37" s="3"/>
      <c r="N37" s="3"/>
      <c r="O37" s="3"/>
      <c r="P37" s="3"/>
      <c r="Q37" s="3"/>
      <c r="R37" s="3"/>
      <c r="S37" s="3"/>
      <c r="T37" s="3"/>
      <c r="U37" s="3"/>
      <c r="V37" s="3">
        <v>-325075979.54013443</v>
      </c>
      <c r="W37" s="3">
        <v>0</v>
      </c>
      <c r="X37" s="116"/>
      <c r="Y37" s="3"/>
      <c r="Z37" s="3">
        <v>3250.7597954013445</v>
      </c>
      <c r="AA37" s="116"/>
      <c r="AB37" s="3"/>
      <c r="AC37" s="3">
        <v>100000</v>
      </c>
      <c r="AD37" s="3">
        <v>-100000</v>
      </c>
      <c r="AE37" s="116"/>
      <c r="AF37" s="3"/>
      <c r="AG37" s="3">
        <v>21226.047185685507</v>
      </c>
      <c r="AH37" s="116"/>
      <c r="AI37" s="3"/>
      <c r="AJ37" s="3">
        <v>0</v>
      </c>
      <c r="AK37" s="116"/>
      <c r="AL37" s="3"/>
      <c r="AM37" s="3">
        <v>1895.5363636363638</v>
      </c>
      <c r="AN37" s="116"/>
      <c r="AO37" s="3"/>
      <c r="AP37" s="3">
        <v>869.65339497866228</v>
      </c>
      <c r="AQ37" s="116"/>
      <c r="AR37" s="3"/>
      <c r="AS37" s="3">
        <v>1063.323244562115</v>
      </c>
      <c r="AT37" s="116"/>
      <c r="AU37" s="3"/>
      <c r="AV37" s="3">
        <v>1107.3342051884053</v>
      </c>
      <c r="AW37" s="116"/>
      <c r="AX37" s="3"/>
      <c r="AY37" s="3">
        <v>1030.9431097751872</v>
      </c>
      <c r="AZ37" s="116"/>
      <c r="BA37" s="3"/>
      <c r="BB37" s="3">
        <v>614.4027007724136</v>
      </c>
      <c r="BC37" s="116"/>
      <c r="BD37" s="3"/>
      <c r="BE37" s="3">
        <v>0</v>
      </c>
      <c r="BF37" s="116"/>
      <c r="BG37" s="3"/>
      <c r="BH37" s="3">
        <v>1172</v>
      </c>
      <c r="BI37" s="116"/>
      <c r="BJ37" s="8"/>
      <c r="BK37" s="8">
        <v>0.10466738989636629</v>
      </c>
      <c r="BL37" s="116"/>
      <c r="BM37" s="3"/>
      <c r="BN37" s="3">
        <v>3105800000</v>
      </c>
      <c r="BO37" s="116"/>
      <c r="BP37" s="3"/>
      <c r="BQ37" s="3">
        <v>27807.240204598656</v>
      </c>
      <c r="BR37" s="115"/>
      <c r="BS37" s="3"/>
      <c r="BT37" s="3">
        <v>2780724020.4598656</v>
      </c>
    </row>
    <row r="38" spans="1:72">
      <c r="B38" t="s">
        <v>210</v>
      </c>
      <c r="C38" s="116"/>
      <c r="D38" s="3"/>
      <c r="E38" s="3">
        <v>2112206750.2503247</v>
      </c>
      <c r="F38" s="3">
        <v>-2112206750.2503247</v>
      </c>
      <c r="G38" s="116"/>
      <c r="H38" s="3"/>
      <c r="I38" s="3"/>
      <c r="J38" s="3"/>
      <c r="K38" s="3"/>
      <c r="L38" s="3"/>
      <c r="M38" s="3"/>
      <c r="N38" s="3"/>
      <c r="O38" s="3"/>
      <c r="P38" s="3"/>
      <c r="Q38" s="3"/>
      <c r="R38" s="3"/>
      <c r="S38" s="3"/>
      <c r="T38" s="3"/>
      <c r="U38" s="3"/>
      <c r="V38" s="3">
        <v>-2112206750.2503247</v>
      </c>
      <c r="W38" s="3">
        <v>0</v>
      </c>
      <c r="X38" s="116"/>
      <c r="Y38" s="3"/>
      <c r="Z38" s="3">
        <v>7233.5847611312493</v>
      </c>
      <c r="AA38" s="116"/>
      <c r="AB38" s="3"/>
      <c r="AC38" s="3">
        <v>292000</v>
      </c>
      <c r="AD38" s="3">
        <v>-292000</v>
      </c>
      <c r="AE38" s="116"/>
      <c r="AF38" s="3"/>
      <c r="AG38" s="3">
        <v>19857.222219955609</v>
      </c>
      <c r="AH38" s="116"/>
      <c r="AI38" s="3"/>
      <c r="AJ38" s="3">
        <v>0</v>
      </c>
      <c r="AK38" s="116"/>
      <c r="AL38" s="3"/>
      <c r="AM38" s="3">
        <v>606.5363636363636</v>
      </c>
      <c r="AN38" s="116"/>
      <c r="AO38" s="3"/>
      <c r="AP38" s="3">
        <v>869.65339497866239</v>
      </c>
      <c r="AQ38" s="116"/>
      <c r="AR38" s="3"/>
      <c r="AS38" s="3">
        <v>1063.323244562115</v>
      </c>
      <c r="AT38" s="116"/>
      <c r="AU38" s="3"/>
      <c r="AV38" s="3">
        <v>1107.3342051884051</v>
      </c>
      <c r="AW38" s="116"/>
      <c r="AX38" s="3"/>
      <c r="AY38" s="3">
        <v>1030.9431097751874</v>
      </c>
      <c r="AZ38" s="116"/>
      <c r="BA38" s="3"/>
      <c r="BB38" s="3">
        <v>614.4027007724136</v>
      </c>
      <c r="BC38" s="116"/>
      <c r="BD38" s="3"/>
      <c r="BE38" s="3">
        <v>0</v>
      </c>
      <c r="BF38" s="116"/>
      <c r="BG38" s="3"/>
      <c r="BH38" s="3">
        <v>1222</v>
      </c>
      <c r="BI38" s="116"/>
      <c r="BJ38" s="8"/>
      <c r="BK38" s="8">
        <v>0.22337599237659417</v>
      </c>
      <c r="BL38" s="116"/>
      <c r="BM38" s="3"/>
      <c r="BN38" s="3">
        <v>9455836000</v>
      </c>
      <c r="BO38" s="116"/>
      <c r="BP38" s="3"/>
      <c r="BQ38" s="3">
        <v>25149.415238868754</v>
      </c>
      <c r="BR38" s="115"/>
      <c r="BS38" s="3"/>
      <c r="BT38" s="3">
        <v>7343629249.7496758</v>
      </c>
    </row>
    <row r="39" spans="1:72">
      <c r="B39" t="s">
        <v>223</v>
      </c>
      <c r="C39" s="116"/>
      <c r="D39" s="3"/>
      <c r="E39" s="3">
        <v>200602909.46660995</v>
      </c>
      <c r="F39" s="3">
        <v>-200602909.46660995</v>
      </c>
      <c r="G39" s="116"/>
      <c r="H39" s="3"/>
      <c r="I39" s="3"/>
      <c r="J39" s="3"/>
      <c r="K39" s="3"/>
      <c r="L39" s="3"/>
      <c r="M39" s="3"/>
      <c r="N39" s="3"/>
      <c r="O39" s="3"/>
      <c r="P39" s="3"/>
      <c r="Q39" s="3"/>
      <c r="R39" s="3"/>
      <c r="S39" s="3"/>
      <c r="T39" s="3"/>
      <c r="U39" s="3"/>
      <c r="V39" s="3">
        <v>-200602909.46660995</v>
      </c>
      <c r="W39" s="3">
        <v>0</v>
      </c>
      <c r="X39" s="116"/>
      <c r="Y39" s="3"/>
      <c r="Z39" s="3">
        <v>9118.3140666640884</v>
      </c>
      <c r="AA39" s="116"/>
      <c r="AB39" s="3"/>
      <c r="AC39" s="3">
        <v>22000</v>
      </c>
      <c r="AD39" s="3">
        <v>-22000</v>
      </c>
      <c r="AE39" s="116"/>
      <c r="AF39" s="3"/>
      <c r="AG39" s="3">
        <v>18750.492914422768</v>
      </c>
      <c r="AH39" s="116"/>
      <c r="AI39" s="3"/>
      <c r="AJ39" s="3">
        <v>0</v>
      </c>
      <c r="AK39" s="116"/>
      <c r="AL39" s="3"/>
      <c r="AM39" s="3">
        <v>1895.5363636363636</v>
      </c>
      <c r="AN39" s="116"/>
      <c r="AO39" s="3"/>
      <c r="AP39" s="3">
        <v>869.65339497866228</v>
      </c>
      <c r="AQ39" s="116"/>
      <c r="AR39" s="3"/>
      <c r="AS39" s="3">
        <v>1063.323244562115</v>
      </c>
      <c r="AT39" s="116"/>
      <c r="AU39" s="3"/>
      <c r="AV39" s="3">
        <v>1107.3342051884053</v>
      </c>
      <c r="AW39" s="116"/>
      <c r="AX39" s="3"/>
      <c r="AY39" s="3">
        <v>1030.9431097751872</v>
      </c>
      <c r="AZ39" s="116"/>
      <c r="BA39" s="3"/>
      <c r="BB39" s="3">
        <v>614.4027007724136</v>
      </c>
      <c r="BC39" s="116"/>
      <c r="BD39" s="3"/>
      <c r="BE39" s="3">
        <v>0</v>
      </c>
      <c r="BF39" s="116"/>
      <c r="BG39" s="3"/>
      <c r="BH39" s="3">
        <v>1300</v>
      </c>
      <c r="BI39" s="116"/>
      <c r="BJ39" s="8"/>
      <c r="BK39" s="8">
        <v>0.26468255636180227</v>
      </c>
      <c r="BL39" s="116"/>
      <c r="BM39" s="3"/>
      <c r="BN39" s="3">
        <v>757900000</v>
      </c>
      <c r="BO39" s="116"/>
      <c r="BP39" s="3"/>
      <c r="BQ39" s="3">
        <v>25331.68593333591</v>
      </c>
      <c r="BR39" s="115"/>
      <c r="BS39" s="3"/>
      <c r="BT39" s="3">
        <v>557297090.53339005</v>
      </c>
    </row>
    <row r="40" spans="1:72">
      <c r="B40" t="s">
        <v>209</v>
      </c>
      <c r="C40" s="116"/>
      <c r="D40" s="3">
        <v>-242353810.99999982</v>
      </c>
      <c r="E40" s="3">
        <v>57188938.691818595</v>
      </c>
      <c r="F40" s="3">
        <v>-299542749.69181842</v>
      </c>
      <c r="G40" s="116"/>
      <c r="H40" s="3">
        <v>87683265.798323229</v>
      </c>
      <c r="I40" s="3">
        <v>11253598.138522953</v>
      </c>
      <c r="J40" s="3">
        <v>392682657.83462191</v>
      </c>
      <c r="K40" s="3">
        <v>-27668126.834621776</v>
      </c>
      <c r="L40" s="3">
        <v>-521675077.71031004</v>
      </c>
      <c r="M40" s="3">
        <v>23338599.000000004</v>
      </c>
      <c r="N40" s="3">
        <v>-3209971.3636363652</v>
      </c>
      <c r="O40" s="3">
        <v>-75204940.585412607</v>
      </c>
      <c r="P40" s="3">
        <v>-39458020.117271267</v>
      </c>
      <c r="Q40" s="3">
        <v>-160717017.9917827</v>
      </c>
      <c r="R40" s="3">
        <v>-10566809.515686952</v>
      </c>
      <c r="S40" s="3">
        <v>46346049.655434452</v>
      </c>
      <c r="T40" s="3">
        <v>-22346956</v>
      </c>
      <c r="U40" s="3"/>
      <c r="V40" s="3"/>
      <c r="W40" s="3">
        <v>7.7486038208007813E-7</v>
      </c>
      <c r="X40" s="116"/>
      <c r="Y40" s="3">
        <v>-1775.4857948717936</v>
      </c>
      <c r="Z40" s="3">
        <v>1143.778773836372</v>
      </c>
      <c r="AA40" s="116"/>
      <c r="AB40" s="3">
        <v>136500</v>
      </c>
      <c r="AC40" s="3">
        <v>50000</v>
      </c>
      <c r="AD40" s="3">
        <v>86500</v>
      </c>
      <c r="AE40" s="116"/>
      <c r="AF40" s="3">
        <v>13172.623648351648</v>
      </c>
      <c r="AG40" s="3">
        <v>9350.8282072504753</v>
      </c>
      <c r="AH40" s="116"/>
      <c r="AI40" s="3">
        <v>301.52125274725273</v>
      </c>
      <c r="AJ40" s="3">
        <v>472.5</v>
      </c>
      <c r="AK40" s="116"/>
      <c r="AL40" s="3">
        <v>270.75263736263736</v>
      </c>
      <c r="AM40" s="3">
        <v>247.23636363636362</v>
      </c>
      <c r="AN40" s="116"/>
      <c r="AO40" s="3">
        <v>1420.6053406593408</v>
      </c>
      <c r="AP40" s="3">
        <v>869.65339497866228</v>
      </c>
      <c r="AQ40" s="116"/>
      <c r="AR40" s="3">
        <v>1352.3929890109887</v>
      </c>
      <c r="AS40" s="3">
        <v>1063.323244562115</v>
      </c>
      <c r="AT40" s="116"/>
      <c r="AU40" s="3">
        <v>2284.7482564102565</v>
      </c>
      <c r="AV40" s="3">
        <v>1107.3342051884053</v>
      </c>
      <c r="AW40" s="116"/>
      <c r="AX40" s="3">
        <v>1108.3556336996337</v>
      </c>
      <c r="AY40" s="3">
        <v>1030.9431097751872</v>
      </c>
      <c r="AZ40" s="116"/>
      <c r="BA40" s="3">
        <v>274.87120146520147</v>
      </c>
      <c r="BB40" s="3">
        <v>614.4027007724136</v>
      </c>
      <c r="BC40" s="116"/>
      <c r="BD40" s="3">
        <v>163.71396336996338</v>
      </c>
      <c r="BE40" s="3">
        <v>0</v>
      </c>
      <c r="BF40" s="116"/>
      <c r="BG40" s="3">
        <v>708.55834068273464</v>
      </c>
      <c r="BH40" s="3">
        <v>600</v>
      </c>
      <c r="BI40" s="116"/>
      <c r="BJ40" s="8">
        <v>-9.5589335591284963E-2</v>
      </c>
      <c r="BK40" s="8">
        <v>7.1935771939394474E-2</v>
      </c>
      <c r="BL40" s="116"/>
      <c r="BM40" s="3">
        <v>2535364531</v>
      </c>
      <c r="BN40" s="3">
        <v>794999999.99999988</v>
      </c>
      <c r="BO40" s="116"/>
      <c r="BP40" s="3">
        <v>20349.584923076924</v>
      </c>
      <c r="BQ40" s="3">
        <v>14756.221226163625</v>
      </c>
      <c r="BR40" s="115"/>
      <c r="BS40" s="3">
        <v>2777718342</v>
      </c>
      <c r="BT40" s="3">
        <v>737811061.30818129</v>
      </c>
    </row>
    <row r="41" spans="1:72">
      <c r="A41" t="s">
        <v>111</v>
      </c>
      <c r="C41" s="116"/>
      <c r="D41" s="3">
        <v>-3273353777.1722565</v>
      </c>
      <c r="E41" s="3"/>
      <c r="F41" s="3">
        <v>-3273353777.1722565</v>
      </c>
      <c r="G41" s="116"/>
      <c r="H41" s="3"/>
      <c r="I41" s="3"/>
      <c r="J41" s="3"/>
      <c r="K41" s="3"/>
      <c r="L41" s="3"/>
      <c r="M41" s="3"/>
      <c r="N41" s="3"/>
      <c r="O41" s="3"/>
      <c r="P41" s="3"/>
      <c r="Q41" s="3"/>
      <c r="R41" s="3"/>
      <c r="S41" s="3"/>
      <c r="T41" s="3"/>
      <c r="U41" s="3">
        <v>-3273353777.172256</v>
      </c>
      <c r="V41" s="3"/>
      <c r="W41" s="3">
        <v>-4.76837158203125E-7</v>
      </c>
      <c r="X41" s="116"/>
      <c r="Y41" s="3">
        <v>-14631.148853155688</v>
      </c>
      <c r="Z41" s="3"/>
      <c r="AA41" s="116"/>
      <c r="AB41" s="3">
        <v>223725</v>
      </c>
      <c r="AC41" s="3"/>
      <c r="AD41" s="3">
        <v>223725</v>
      </c>
      <c r="AE41" s="116"/>
      <c r="AF41" s="3">
        <v>16216.007933847355</v>
      </c>
      <c r="AG41" s="3"/>
      <c r="AH41" s="116"/>
      <c r="AI41" s="3">
        <v>516.1472030394458</v>
      </c>
      <c r="AJ41" s="3"/>
      <c r="AK41" s="116"/>
      <c r="AL41" s="3">
        <v>346.11456028606545</v>
      </c>
      <c r="AM41" s="3"/>
      <c r="AN41" s="116"/>
      <c r="AO41" s="3">
        <v>3659.5646843222703</v>
      </c>
      <c r="AP41" s="3"/>
      <c r="AQ41" s="116"/>
      <c r="AR41" s="3">
        <v>3436.9759392110846</v>
      </c>
      <c r="AS41" s="3"/>
      <c r="AT41" s="116"/>
      <c r="AU41" s="3">
        <v>4161.2231266063227</v>
      </c>
      <c r="AV41" s="3"/>
      <c r="AW41" s="116"/>
      <c r="AX41" s="3">
        <v>2058.2102938875851</v>
      </c>
      <c r="AY41" s="3"/>
      <c r="AZ41" s="116"/>
      <c r="BA41" s="3">
        <v>1824.1767705888929</v>
      </c>
      <c r="BB41" s="3"/>
      <c r="BC41" s="116"/>
      <c r="BD41" s="3">
        <v>75.253181361045904</v>
      </c>
      <c r="BE41" s="3"/>
      <c r="BF41" s="116"/>
      <c r="BG41" s="3">
        <v>673.90655005074348</v>
      </c>
      <c r="BH41" s="3"/>
      <c r="BI41" s="116"/>
      <c r="BJ41" s="8">
        <v>-0.82837244310764879</v>
      </c>
      <c r="BK41" s="8"/>
      <c r="BL41" s="116"/>
      <c r="BM41" s="3">
        <v>3951548369.8277454</v>
      </c>
      <c r="BN41" s="3"/>
      <c r="BO41" s="116"/>
      <c r="BP41" s="3">
        <v>32293.673693150078</v>
      </c>
      <c r="BQ41" s="3"/>
      <c r="BR41" s="115"/>
      <c r="BS41" s="3">
        <v>7224902147.000001</v>
      </c>
      <c r="BT41" s="3"/>
    </row>
    <row r="42" spans="1:72">
      <c r="B42" t="s">
        <v>233</v>
      </c>
      <c r="C42" s="116"/>
      <c r="D42" s="3">
        <v>50354781.542689435</v>
      </c>
      <c r="E42" s="3"/>
      <c r="F42" s="3">
        <v>50354781.542689435</v>
      </c>
      <c r="G42" s="116"/>
      <c r="H42" s="3"/>
      <c r="I42" s="3"/>
      <c r="J42" s="3"/>
      <c r="K42" s="3"/>
      <c r="L42" s="3"/>
      <c r="M42" s="3"/>
      <c r="N42" s="3"/>
      <c r="O42" s="3"/>
      <c r="P42" s="3"/>
      <c r="Q42" s="3"/>
      <c r="R42" s="3"/>
      <c r="S42" s="3"/>
      <c r="T42" s="3"/>
      <c r="U42" s="3">
        <v>50354781.542689435</v>
      </c>
      <c r="V42" s="3"/>
      <c r="W42" s="3">
        <v>0</v>
      </c>
      <c r="X42" s="116"/>
      <c r="Y42" s="3">
        <v>16243.477916996591</v>
      </c>
      <c r="Z42" s="3"/>
      <c r="AA42" s="116"/>
      <c r="AB42" s="3">
        <v>3100</v>
      </c>
      <c r="AC42" s="3"/>
      <c r="AD42" s="3">
        <v>3100</v>
      </c>
      <c r="AE42" s="116"/>
      <c r="AF42" s="3">
        <v>1234.3932258064513</v>
      </c>
      <c r="AG42" s="3"/>
      <c r="AH42" s="116"/>
      <c r="AI42" s="3">
        <v>163.12096774193552</v>
      </c>
      <c r="AJ42" s="3"/>
      <c r="AK42" s="116"/>
      <c r="AL42" s="3">
        <v>442.00451612903225</v>
      </c>
      <c r="AM42" s="3"/>
      <c r="AN42" s="116"/>
      <c r="AO42" s="3">
        <v>1954.1396774193545</v>
      </c>
      <c r="AP42" s="3"/>
      <c r="AQ42" s="116"/>
      <c r="AR42" s="3">
        <v>2142.6258064516128</v>
      </c>
      <c r="AS42" s="3"/>
      <c r="AT42" s="116"/>
      <c r="AU42" s="3">
        <v>2499.349677419355</v>
      </c>
      <c r="AV42" s="3"/>
      <c r="AW42" s="116"/>
      <c r="AX42" s="3">
        <v>1625.3503225806451</v>
      </c>
      <c r="AY42" s="3"/>
      <c r="AZ42" s="116"/>
      <c r="BA42" s="3">
        <v>917.85709677419356</v>
      </c>
      <c r="BB42" s="3"/>
      <c r="BC42" s="116"/>
      <c r="BD42" s="3">
        <v>51.598064516129043</v>
      </c>
      <c r="BE42" s="3"/>
      <c r="BF42" s="116"/>
      <c r="BG42" s="3">
        <v>1040.6253727333897</v>
      </c>
      <c r="BH42" s="3"/>
      <c r="BI42" s="116"/>
      <c r="BJ42" s="8">
        <v>0.59556820368339947</v>
      </c>
      <c r="BK42" s="8"/>
      <c r="BL42" s="116"/>
      <c r="BM42" s="3">
        <v>84549143.542689428</v>
      </c>
      <c r="BN42" s="3"/>
      <c r="BO42" s="116"/>
      <c r="BP42" s="3">
        <v>11030.439354838707</v>
      </c>
      <c r="BQ42" s="3"/>
      <c r="BR42" s="115"/>
      <c r="BS42" s="3">
        <v>34194361.999999993</v>
      </c>
      <c r="BT42" s="3"/>
    </row>
    <row r="43" spans="1:72">
      <c r="B43" t="s">
        <v>229</v>
      </c>
      <c r="C43" s="116"/>
      <c r="D43" s="3">
        <v>6885299.2034399994</v>
      </c>
      <c r="E43" s="3"/>
      <c r="F43" s="3">
        <v>6885299.2034399994</v>
      </c>
      <c r="G43" s="116"/>
      <c r="H43" s="3"/>
      <c r="I43" s="3"/>
      <c r="J43" s="3"/>
      <c r="K43" s="3"/>
      <c r="L43" s="3"/>
      <c r="M43" s="3"/>
      <c r="N43" s="3"/>
      <c r="O43" s="3"/>
      <c r="P43" s="3"/>
      <c r="Q43" s="3"/>
      <c r="R43" s="3"/>
      <c r="S43" s="3"/>
      <c r="T43" s="3"/>
      <c r="U43" s="3">
        <v>6885299.2034399994</v>
      </c>
      <c r="V43" s="3"/>
      <c r="W43" s="3">
        <v>0</v>
      </c>
      <c r="X43" s="116"/>
      <c r="Y43" s="3">
        <v>2295.0997344799998</v>
      </c>
      <c r="Z43" s="3"/>
      <c r="AA43" s="116"/>
      <c r="AB43" s="3">
        <v>3000</v>
      </c>
      <c r="AC43" s="3"/>
      <c r="AD43" s="3">
        <v>3000</v>
      </c>
      <c r="AE43" s="116"/>
      <c r="AF43" s="3">
        <v>13143.009333333333</v>
      </c>
      <c r="AG43" s="3"/>
      <c r="AH43" s="116"/>
      <c r="AI43" s="3">
        <v>0</v>
      </c>
      <c r="AJ43" s="3"/>
      <c r="AK43" s="116"/>
      <c r="AL43" s="3">
        <v>1.17</v>
      </c>
      <c r="AM43" s="3"/>
      <c r="AN43" s="116"/>
      <c r="AO43" s="3">
        <v>23.044666666666668</v>
      </c>
      <c r="AP43" s="3"/>
      <c r="AQ43" s="116"/>
      <c r="AR43" s="3">
        <v>13.657999999999999</v>
      </c>
      <c r="AS43" s="3"/>
      <c r="AT43" s="116"/>
      <c r="AU43" s="3">
        <v>16.495666666666668</v>
      </c>
      <c r="AV43" s="3"/>
      <c r="AW43" s="116"/>
      <c r="AX43" s="3">
        <v>9.3173333333333339</v>
      </c>
      <c r="AY43" s="3"/>
      <c r="AZ43" s="116"/>
      <c r="BA43" s="3">
        <v>11.744666666666667</v>
      </c>
      <c r="BB43" s="3"/>
      <c r="BC43" s="116"/>
      <c r="BD43" s="3">
        <v>5.3333333333333332E-3</v>
      </c>
      <c r="BE43" s="3"/>
      <c r="BF43" s="116"/>
      <c r="BG43" s="3">
        <v>591.91307617572841</v>
      </c>
      <c r="BH43" s="3"/>
      <c r="BI43" s="116"/>
      <c r="BJ43" s="8">
        <v>0.14794167121450788</v>
      </c>
      <c r="BK43" s="8"/>
      <c r="BL43" s="116"/>
      <c r="BM43" s="3">
        <v>46540634.203439996</v>
      </c>
      <c r="BN43" s="3"/>
      <c r="BO43" s="116"/>
      <c r="BP43" s="3">
        <v>13218.445</v>
      </c>
      <c r="BQ43" s="3"/>
      <c r="BR43" s="115"/>
      <c r="BS43" s="3">
        <v>39655335</v>
      </c>
      <c r="BT43" s="3"/>
    </row>
    <row r="44" spans="1:72">
      <c r="B44" t="s">
        <v>231</v>
      </c>
      <c r="C44" s="116"/>
      <c r="D44" s="3">
        <v>2798944.1924666539</v>
      </c>
      <c r="E44" s="3"/>
      <c r="F44" s="3">
        <v>2798944.1924666539</v>
      </c>
      <c r="G44" s="116"/>
      <c r="H44" s="3"/>
      <c r="I44" s="3"/>
      <c r="J44" s="3"/>
      <c r="K44" s="3"/>
      <c r="L44" s="3"/>
      <c r="M44" s="3"/>
      <c r="N44" s="3"/>
      <c r="O44" s="3"/>
      <c r="P44" s="3"/>
      <c r="Q44" s="3"/>
      <c r="R44" s="3"/>
      <c r="S44" s="3"/>
      <c r="T44" s="3"/>
      <c r="U44" s="3">
        <v>2798944.1924666539</v>
      </c>
      <c r="V44" s="3"/>
      <c r="W44" s="3">
        <v>0</v>
      </c>
      <c r="X44" s="116"/>
      <c r="Y44" s="3">
        <v>124.39751966518462</v>
      </c>
      <c r="Z44" s="3"/>
      <c r="AA44" s="116"/>
      <c r="AB44" s="3">
        <v>22500</v>
      </c>
      <c r="AC44" s="3"/>
      <c r="AD44" s="3">
        <v>22500</v>
      </c>
      <c r="AE44" s="116"/>
      <c r="AF44" s="3">
        <v>14693.849555555556</v>
      </c>
      <c r="AG44" s="3"/>
      <c r="AH44" s="116"/>
      <c r="AI44" s="3">
        <v>0</v>
      </c>
      <c r="AJ44" s="3"/>
      <c r="AK44" s="116"/>
      <c r="AL44" s="3">
        <v>6.0975555555555552</v>
      </c>
      <c r="AM44" s="3"/>
      <c r="AN44" s="116"/>
      <c r="AO44" s="3">
        <v>237.99600000000001</v>
      </c>
      <c r="AP44" s="3"/>
      <c r="AQ44" s="116"/>
      <c r="AR44" s="3">
        <v>180.2428888888889</v>
      </c>
      <c r="AS44" s="3"/>
      <c r="AT44" s="116"/>
      <c r="AU44" s="3">
        <v>232.43928888888888</v>
      </c>
      <c r="AV44" s="3"/>
      <c r="AW44" s="116"/>
      <c r="AX44" s="3">
        <v>124.76933333333334</v>
      </c>
      <c r="AY44" s="3"/>
      <c r="AZ44" s="116"/>
      <c r="BA44" s="3">
        <v>111.16</v>
      </c>
      <c r="BB44" s="3"/>
      <c r="BC44" s="116"/>
      <c r="BD44" s="3">
        <v>0</v>
      </c>
      <c r="BE44" s="3"/>
      <c r="BF44" s="116"/>
      <c r="BG44" s="3">
        <v>599.44507661652312</v>
      </c>
      <c r="BH44" s="3"/>
      <c r="BI44" s="116"/>
      <c r="BJ44" s="8">
        <v>7.9178854687950422E-3</v>
      </c>
      <c r="BK44" s="8"/>
      <c r="BL44" s="116"/>
      <c r="BM44" s="3">
        <v>353496423.19246662</v>
      </c>
      <c r="BN44" s="3"/>
      <c r="BO44" s="116"/>
      <c r="BP44" s="3">
        <v>15586.554622222222</v>
      </c>
      <c r="BQ44" s="3"/>
      <c r="BR44" s="115"/>
      <c r="BS44" s="3">
        <v>350697479</v>
      </c>
      <c r="BT44" s="3"/>
    </row>
    <row r="45" spans="1:72">
      <c r="B45" t="s">
        <v>236</v>
      </c>
      <c r="C45" s="116"/>
      <c r="D45" s="3">
        <v>338596</v>
      </c>
      <c r="E45" s="3"/>
      <c r="F45" s="3">
        <v>338596</v>
      </c>
      <c r="G45" s="116"/>
      <c r="H45" s="3"/>
      <c r="I45" s="3"/>
      <c r="J45" s="3"/>
      <c r="K45" s="3"/>
      <c r="L45" s="3"/>
      <c r="M45" s="3"/>
      <c r="N45" s="3"/>
      <c r="O45" s="3"/>
      <c r="P45" s="3"/>
      <c r="Q45" s="3"/>
      <c r="R45" s="3"/>
      <c r="S45" s="3"/>
      <c r="T45" s="3"/>
      <c r="U45" s="3">
        <v>338596</v>
      </c>
      <c r="V45" s="3"/>
      <c r="W45" s="3">
        <v>0</v>
      </c>
      <c r="X45" s="116"/>
      <c r="Y45" s="3">
        <v>246.25163636363635</v>
      </c>
      <c r="Z45" s="3"/>
      <c r="AA45" s="116"/>
      <c r="AB45" s="3">
        <v>1375</v>
      </c>
      <c r="AC45" s="3"/>
      <c r="AD45" s="3">
        <v>1375</v>
      </c>
      <c r="AE45" s="116"/>
      <c r="AF45" s="3">
        <v>14522.55490909091</v>
      </c>
      <c r="AG45" s="3"/>
      <c r="AH45" s="116"/>
      <c r="AI45" s="3">
        <v>3.6312727272727274</v>
      </c>
      <c r="AJ45" s="3"/>
      <c r="AK45" s="116"/>
      <c r="AL45" s="3">
        <v>287.32945454545455</v>
      </c>
      <c r="AM45" s="3"/>
      <c r="AN45" s="116"/>
      <c r="AO45" s="3">
        <v>541.72509090909091</v>
      </c>
      <c r="AP45" s="3"/>
      <c r="AQ45" s="116"/>
      <c r="AR45" s="3">
        <v>564.09963636363636</v>
      </c>
      <c r="AS45" s="3"/>
      <c r="AT45" s="116"/>
      <c r="AU45" s="3">
        <v>1147.0538181818181</v>
      </c>
      <c r="AV45" s="3"/>
      <c r="AW45" s="116"/>
      <c r="AX45" s="3">
        <v>938.22981818181813</v>
      </c>
      <c r="AY45" s="3"/>
      <c r="AZ45" s="116"/>
      <c r="BA45" s="3">
        <v>648.06690909090912</v>
      </c>
      <c r="BB45" s="3"/>
      <c r="BC45" s="116"/>
      <c r="BD45" s="3">
        <v>1.0574545454545454</v>
      </c>
      <c r="BE45" s="3"/>
      <c r="BF45" s="116"/>
      <c r="BG45" s="3">
        <v>721.12191837478531</v>
      </c>
      <c r="BH45" s="3"/>
      <c r="BI45" s="116"/>
      <c r="BJ45" s="8">
        <v>1.3029187109187108E-2</v>
      </c>
      <c r="BK45" s="8"/>
      <c r="BL45" s="116"/>
      <c r="BM45" s="3">
        <v>25987500</v>
      </c>
      <c r="BN45" s="3"/>
      <c r="BO45" s="116"/>
      <c r="BP45" s="3">
        <v>18653.748363636365</v>
      </c>
      <c r="BQ45" s="3"/>
      <c r="BR45" s="115"/>
      <c r="BS45" s="3">
        <v>25648904</v>
      </c>
      <c r="BT45" s="3"/>
    </row>
    <row r="46" spans="1:72">
      <c r="B46" t="s">
        <v>227</v>
      </c>
      <c r="C46" s="116"/>
      <c r="D46" s="3">
        <v>-37875611</v>
      </c>
      <c r="E46" s="3"/>
      <c r="F46" s="3">
        <v>-37875611</v>
      </c>
      <c r="G46" s="116"/>
      <c r="H46" s="3"/>
      <c r="I46" s="3"/>
      <c r="J46" s="3"/>
      <c r="K46" s="3"/>
      <c r="L46" s="3"/>
      <c r="M46" s="3"/>
      <c r="N46" s="3"/>
      <c r="O46" s="3"/>
      <c r="P46" s="3"/>
      <c r="Q46" s="3"/>
      <c r="R46" s="3"/>
      <c r="S46" s="3"/>
      <c r="T46" s="3"/>
      <c r="U46" s="3">
        <v>-37875611</v>
      </c>
      <c r="V46" s="3"/>
      <c r="W46" s="3">
        <v>0</v>
      </c>
      <c r="X46" s="116"/>
      <c r="Y46" s="3">
        <v>-3443.2373636363636</v>
      </c>
      <c r="Z46" s="3"/>
      <c r="AA46" s="116"/>
      <c r="AB46" s="3">
        <v>11000</v>
      </c>
      <c r="AC46" s="3"/>
      <c r="AD46" s="3">
        <v>11000</v>
      </c>
      <c r="AE46" s="116"/>
      <c r="AF46" s="3">
        <v>17891.736000000001</v>
      </c>
      <c r="AG46" s="3"/>
      <c r="AH46" s="116"/>
      <c r="AI46" s="3">
        <v>1.4545454545454545E-3</v>
      </c>
      <c r="AJ46" s="3"/>
      <c r="AK46" s="116"/>
      <c r="AL46" s="3">
        <v>229.964</v>
      </c>
      <c r="AM46" s="3"/>
      <c r="AN46" s="116"/>
      <c r="AO46" s="3">
        <v>677.30418181818186</v>
      </c>
      <c r="AP46" s="3"/>
      <c r="AQ46" s="116"/>
      <c r="AR46" s="3">
        <v>755.61072727272722</v>
      </c>
      <c r="AS46" s="3"/>
      <c r="AT46" s="116"/>
      <c r="AU46" s="3">
        <v>1094.0537272727274</v>
      </c>
      <c r="AV46" s="3"/>
      <c r="AW46" s="116"/>
      <c r="AX46" s="3">
        <v>568.39218181818183</v>
      </c>
      <c r="AY46" s="3"/>
      <c r="AZ46" s="116"/>
      <c r="BA46" s="3">
        <v>726.15872727272722</v>
      </c>
      <c r="BB46" s="3"/>
      <c r="BC46" s="116"/>
      <c r="BD46" s="3">
        <v>1.6363636363636365E-2</v>
      </c>
      <c r="BE46" s="3"/>
      <c r="BF46" s="116"/>
      <c r="BG46" s="3">
        <v>705.8600788324618</v>
      </c>
      <c r="BH46" s="3"/>
      <c r="BI46" s="116"/>
      <c r="BJ46" s="8">
        <v>-0.18612093857493858</v>
      </c>
      <c r="BK46" s="8"/>
      <c r="BL46" s="116"/>
      <c r="BM46" s="3">
        <v>203500000</v>
      </c>
      <c r="BN46" s="3"/>
      <c r="BO46" s="116"/>
      <c r="BP46" s="3">
        <v>21943.237363636363</v>
      </c>
      <c r="BQ46" s="3"/>
      <c r="BR46" s="115"/>
      <c r="BS46" s="3">
        <v>241375611</v>
      </c>
      <c r="BT46" s="3"/>
    </row>
    <row r="47" spans="1:72">
      <c r="B47" t="s">
        <v>235</v>
      </c>
      <c r="C47" s="116"/>
      <c r="D47" s="3">
        <v>-83343792.999999881</v>
      </c>
      <c r="E47" s="3"/>
      <c r="F47" s="3">
        <v>-83343792.999999881</v>
      </c>
      <c r="G47" s="116"/>
      <c r="H47" s="3"/>
      <c r="I47" s="3"/>
      <c r="J47" s="3"/>
      <c r="K47" s="3"/>
      <c r="L47" s="3"/>
      <c r="M47" s="3"/>
      <c r="N47" s="3"/>
      <c r="O47" s="3"/>
      <c r="P47" s="3"/>
      <c r="Q47" s="3"/>
      <c r="R47" s="3"/>
      <c r="S47" s="3"/>
      <c r="T47" s="3"/>
      <c r="U47" s="3">
        <v>-83343792.999999881</v>
      </c>
      <c r="V47" s="3"/>
      <c r="W47" s="3">
        <v>0</v>
      </c>
      <c r="X47" s="116"/>
      <c r="Y47" s="3">
        <v>-3623.6431739130385</v>
      </c>
      <c r="Z47" s="3"/>
      <c r="AA47" s="116"/>
      <c r="AB47" s="3">
        <v>23000</v>
      </c>
      <c r="AC47" s="3"/>
      <c r="AD47" s="3">
        <v>23000</v>
      </c>
      <c r="AE47" s="116"/>
      <c r="AF47" s="3">
        <v>17263.402739130433</v>
      </c>
      <c r="AG47" s="3"/>
      <c r="AH47" s="116"/>
      <c r="AI47" s="3">
        <v>1656.3477391304348</v>
      </c>
      <c r="AJ47" s="3"/>
      <c r="AK47" s="116"/>
      <c r="AL47" s="3">
        <v>242.01465217391305</v>
      </c>
      <c r="AM47" s="3"/>
      <c r="AN47" s="116"/>
      <c r="AO47" s="3">
        <v>908.34565217391309</v>
      </c>
      <c r="AP47" s="3"/>
      <c r="AQ47" s="116"/>
      <c r="AR47" s="3">
        <v>872.15665217391302</v>
      </c>
      <c r="AS47" s="3"/>
      <c r="AT47" s="116"/>
      <c r="AU47" s="3">
        <v>989.44360869565219</v>
      </c>
      <c r="AV47" s="3"/>
      <c r="AW47" s="116"/>
      <c r="AX47" s="3">
        <v>781.00765217391302</v>
      </c>
      <c r="AY47" s="3"/>
      <c r="AZ47" s="116"/>
      <c r="BA47" s="3">
        <v>548.67226086956521</v>
      </c>
      <c r="BB47" s="3"/>
      <c r="BC47" s="116"/>
      <c r="BD47" s="3">
        <v>3.5565652173913045</v>
      </c>
      <c r="BE47" s="3"/>
      <c r="BF47" s="116"/>
      <c r="BG47" s="3">
        <v>749.40608839615652</v>
      </c>
      <c r="BH47" s="3"/>
      <c r="BI47" s="116"/>
      <c r="BJ47" s="8">
        <v>-0.18449096402877671</v>
      </c>
      <c r="BK47" s="8"/>
      <c r="BL47" s="116"/>
      <c r="BM47" s="3">
        <v>451750000</v>
      </c>
      <c r="BN47" s="3"/>
      <c r="BO47" s="116"/>
      <c r="BP47" s="3">
        <v>23264.947521739126</v>
      </c>
      <c r="BQ47" s="3"/>
      <c r="BR47" s="115"/>
      <c r="BS47" s="3">
        <v>535093792.99999988</v>
      </c>
      <c r="BT47" s="3"/>
    </row>
    <row r="48" spans="1:72">
      <c r="B48" t="s">
        <v>232</v>
      </c>
      <c r="C48" s="116"/>
      <c r="D48" s="3">
        <v>-151883351.43474269</v>
      </c>
      <c r="E48" s="3"/>
      <c r="F48" s="3">
        <v>-151883351.43474269</v>
      </c>
      <c r="G48" s="116"/>
      <c r="H48" s="3"/>
      <c r="I48" s="3"/>
      <c r="J48" s="3"/>
      <c r="K48" s="3"/>
      <c r="L48" s="3"/>
      <c r="M48" s="3"/>
      <c r="N48" s="3"/>
      <c r="O48" s="3"/>
      <c r="P48" s="3"/>
      <c r="Q48" s="3"/>
      <c r="R48" s="3"/>
      <c r="S48" s="3"/>
      <c r="T48" s="3"/>
      <c r="U48" s="3">
        <v>-151883351.43474269</v>
      </c>
      <c r="V48" s="3"/>
      <c r="W48" s="3">
        <v>0</v>
      </c>
      <c r="X48" s="116"/>
      <c r="Y48" s="3">
        <v>-4104.9554441822347</v>
      </c>
      <c r="Z48" s="3"/>
      <c r="AA48" s="116"/>
      <c r="AB48" s="3">
        <v>37000</v>
      </c>
      <c r="AC48" s="3"/>
      <c r="AD48" s="3">
        <v>37000</v>
      </c>
      <c r="AE48" s="116"/>
      <c r="AF48" s="3">
        <v>15470.634513513511</v>
      </c>
      <c r="AG48" s="3"/>
      <c r="AH48" s="116"/>
      <c r="AI48" s="3">
        <v>0</v>
      </c>
      <c r="AJ48" s="3"/>
      <c r="AK48" s="116"/>
      <c r="AL48" s="3">
        <v>195.06816216216222</v>
      </c>
      <c r="AM48" s="3"/>
      <c r="AN48" s="116"/>
      <c r="AO48" s="3">
        <v>1051.7793243243243</v>
      </c>
      <c r="AP48" s="3"/>
      <c r="AQ48" s="116"/>
      <c r="AR48" s="3">
        <v>1286.3065135135132</v>
      </c>
      <c r="AS48" s="3"/>
      <c r="AT48" s="116"/>
      <c r="AU48" s="3">
        <v>1310.1223243243242</v>
      </c>
      <c r="AV48" s="3"/>
      <c r="AW48" s="116"/>
      <c r="AX48" s="3">
        <v>708.40183783783789</v>
      </c>
      <c r="AY48" s="3"/>
      <c r="AZ48" s="116"/>
      <c r="BA48" s="3">
        <v>270.45916216216216</v>
      </c>
      <c r="BB48" s="3"/>
      <c r="BC48" s="116"/>
      <c r="BD48" s="3">
        <v>0</v>
      </c>
      <c r="BE48" s="3"/>
      <c r="BF48" s="116"/>
      <c r="BG48" s="3">
        <v>617.63964085141413</v>
      </c>
      <c r="BH48" s="3"/>
      <c r="BI48" s="116"/>
      <c r="BJ48" s="8">
        <v>-0.25358302468707677</v>
      </c>
      <c r="BK48" s="8"/>
      <c r="BL48" s="116"/>
      <c r="BM48" s="3">
        <v>598949206.56525731</v>
      </c>
      <c r="BN48" s="3"/>
      <c r="BO48" s="116"/>
      <c r="BP48" s="3">
        <v>20292.771837837838</v>
      </c>
      <c r="BQ48" s="3"/>
      <c r="BR48" s="115"/>
      <c r="BS48" s="3">
        <v>750832558</v>
      </c>
      <c r="BT48" s="3"/>
    </row>
    <row r="49" spans="1:72">
      <c r="B49" t="s">
        <v>226</v>
      </c>
      <c r="C49" s="116"/>
      <c r="D49" s="3">
        <v>-226874402.00000015</v>
      </c>
      <c r="E49" s="3"/>
      <c r="F49" s="3">
        <v>-226874402.00000015</v>
      </c>
      <c r="G49" s="116"/>
      <c r="H49" s="3"/>
      <c r="I49" s="3"/>
      <c r="J49" s="3"/>
      <c r="K49" s="3"/>
      <c r="L49" s="3"/>
      <c r="M49" s="3"/>
      <c r="N49" s="3"/>
      <c r="O49" s="3"/>
      <c r="P49" s="3"/>
      <c r="Q49" s="3"/>
      <c r="R49" s="3"/>
      <c r="S49" s="3"/>
      <c r="T49" s="3"/>
      <c r="U49" s="3">
        <v>-226874402.00000015</v>
      </c>
      <c r="V49" s="3"/>
      <c r="W49" s="3">
        <v>0</v>
      </c>
      <c r="X49" s="116"/>
      <c r="Y49" s="3">
        <v>-5743.6557468354467</v>
      </c>
      <c r="Z49" s="3"/>
      <c r="AA49" s="116"/>
      <c r="AB49" s="3">
        <v>39500</v>
      </c>
      <c r="AC49" s="3"/>
      <c r="AD49" s="3">
        <v>39500</v>
      </c>
      <c r="AE49" s="116"/>
      <c r="AF49" s="3">
        <v>16526.765594936707</v>
      </c>
      <c r="AG49" s="3"/>
      <c r="AH49" s="116"/>
      <c r="AI49" s="3">
        <v>1830.8765316455697</v>
      </c>
      <c r="AJ49" s="3"/>
      <c r="AK49" s="116"/>
      <c r="AL49" s="3">
        <v>310.8122025316456</v>
      </c>
      <c r="AM49" s="3"/>
      <c r="AN49" s="116"/>
      <c r="AO49" s="3">
        <v>1358.6296455696202</v>
      </c>
      <c r="AP49" s="3"/>
      <c r="AQ49" s="116"/>
      <c r="AR49" s="3">
        <v>1539.7967341772153</v>
      </c>
      <c r="AS49" s="3"/>
      <c r="AT49" s="116"/>
      <c r="AU49" s="3">
        <v>1646.5633164556962</v>
      </c>
      <c r="AV49" s="3"/>
      <c r="AW49" s="116"/>
      <c r="AX49" s="3">
        <v>1083.8958481012658</v>
      </c>
      <c r="AY49" s="3"/>
      <c r="AZ49" s="116"/>
      <c r="BA49" s="3">
        <v>677.82944303797467</v>
      </c>
      <c r="BB49" s="3"/>
      <c r="BC49" s="116"/>
      <c r="BD49" s="3">
        <v>2.663645569620253</v>
      </c>
      <c r="BE49" s="3"/>
      <c r="BF49" s="116"/>
      <c r="BG49" s="3">
        <v>733.87231596710626</v>
      </c>
      <c r="BH49" s="3"/>
      <c r="BI49" s="116"/>
      <c r="BJ49" s="8">
        <v>-0.29861717933530785</v>
      </c>
      <c r="BK49" s="8"/>
      <c r="BL49" s="116"/>
      <c r="BM49" s="3">
        <v>759750000</v>
      </c>
      <c r="BN49" s="3"/>
      <c r="BO49" s="116"/>
      <c r="BP49" s="3">
        <v>24977.832962025321</v>
      </c>
      <c r="BQ49" s="3"/>
      <c r="BR49" s="115"/>
      <c r="BS49" s="3">
        <v>986624402.00000012</v>
      </c>
      <c r="BT49" s="3"/>
    </row>
    <row r="50" spans="1:72">
      <c r="B50" t="s">
        <v>211</v>
      </c>
      <c r="C50" s="116"/>
      <c r="D50" s="3">
        <v>-789626316.99999988</v>
      </c>
      <c r="E50" s="3"/>
      <c r="F50" s="3">
        <v>-789626316.99999988</v>
      </c>
      <c r="G50" s="116"/>
      <c r="H50" s="3"/>
      <c r="I50" s="3"/>
      <c r="J50" s="3"/>
      <c r="K50" s="3"/>
      <c r="L50" s="3"/>
      <c r="M50" s="3"/>
      <c r="N50" s="3"/>
      <c r="O50" s="3"/>
      <c r="P50" s="3"/>
      <c r="Q50" s="3"/>
      <c r="R50" s="3"/>
      <c r="S50" s="3"/>
      <c r="T50" s="3"/>
      <c r="U50" s="3">
        <v>-789626316.99999988</v>
      </c>
      <c r="V50" s="3"/>
      <c r="W50" s="3">
        <v>0</v>
      </c>
      <c r="X50" s="116"/>
      <c r="Y50" s="3">
        <v>-28713.684254545449</v>
      </c>
      <c r="Z50" s="3"/>
      <c r="AA50" s="116"/>
      <c r="AB50" s="3">
        <v>27500</v>
      </c>
      <c r="AC50" s="3"/>
      <c r="AD50" s="3">
        <v>27500</v>
      </c>
      <c r="AE50" s="116"/>
      <c r="AF50" s="3">
        <v>12602.901599999992</v>
      </c>
      <c r="AG50" s="3"/>
      <c r="AH50" s="116"/>
      <c r="AI50" s="3">
        <v>163.17654545454545</v>
      </c>
      <c r="AJ50" s="3"/>
      <c r="AK50" s="116"/>
      <c r="AL50" s="3">
        <v>845.6796363636364</v>
      </c>
      <c r="AM50" s="3"/>
      <c r="AN50" s="116"/>
      <c r="AO50" s="3">
        <v>8423.039309090911</v>
      </c>
      <c r="AP50" s="3"/>
      <c r="AQ50" s="116"/>
      <c r="AR50" s="3">
        <v>7506.9845818181821</v>
      </c>
      <c r="AS50" s="3"/>
      <c r="AT50" s="116"/>
      <c r="AU50" s="3">
        <v>8562.0042545454544</v>
      </c>
      <c r="AV50" s="3"/>
      <c r="AW50" s="116"/>
      <c r="AX50" s="3">
        <v>4833.4034545454542</v>
      </c>
      <c r="AY50" s="3"/>
      <c r="AZ50" s="116"/>
      <c r="BA50" s="3">
        <v>4586.3208727272731</v>
      </c>
      <c r="BB50" s="3"/>
      <c r="BC50" s="116"/>
      <c r="BD50" s="3">
        <v>263.17399999999992</v>
      </c>
      <c r="BE50" s="3"/>
      <c r="BF50" s="116"/>
      <c r="BG50" s="3">
        <v>727.72266397684029</v>
      </c>
      <c r="BH50" s="3"/>
      <c r="BI50" s="116"/>
      <c r="BJ50" s="8">
        <v>-1.5054623947226682</v>
      </c>
      <c r="BK50" s="8"/>
      <c r="BL50" s="116"/>
      <c r="BM50" s="3">
        <v>524507500</v>
      </c>
      <c r="BN50" s="3"/>
      <c r="BO50" s="116"/>
      <c r="BP50" s="3">
        <v>47786.684254545456</v>
      </c>
      <c r="BQ50" s="3"/>
      <c r="BR50" s="115"/>
      <c r="BS50" s="3">
        <v>1314133817</v>
      </c>
      <c r="BT50" s="3"/>
    </row>
    <row r="51" spans="1:72">
      <c r="B51" t="s">
        <v>230</v>
      </c>
      <c r="C51" s="116"/>
      <c r="D51" s="3">
        <v>-2044127923.6761096</v>
      </c>
      <c r="E51" s="3"/>
      <c r="F51" s="3">
        <v>-2044127923.6761096</v>
      </c>
      <c r="G51" s="116"/>
      <c r="H51" s="3"/>
      <c r="I51" s="3"/>
      <c r="J51" s="3"/>
      <c r="K51" s="3"/>
      <c r="L51" s="3"/>
      <c r="M51" s="3"/>
      <c r="N51" s="3"/>
      <c r="O51" s="3"/>
      <c r="P51" s="3"/>
      <c r="Q51" s="3"/>
      <c r="R51" s="3"/>
      <c r="S51" s="3"/>
      <c r="T51" s="3"/>
      <c r="U51" s="3">
        <v>-2044127923.6761096</v>
      </c>
      <c r="V51" s="3"/>
      <c r="W51" s="3">
        <v>0</v>
      </c>
      <c r="X51" s="116"/>
      <c r="Y51" s="3">
        <v>-36665.971725132011</v>
      </c>
      <c r="Z51" s="3"/>
      <c r="AA51" s="116"/>
      <c r="AB51" s="3">
        <v>55750</v>
      </c>
      <c r="AC51" s="3"/>
      <c r="AD51" s="3">
        <v>55750</v>
      </c>
      <c r="AE51" s="116"/>
      <c r="AF51" s="3">
        <v>19164.533255605391</v>
      </c>
      <c r="AG51" s="3"/>
      <c r="AH51" s="116"/>
      <c r="AI51" s="3">
        <v>1.1008609865470855</v>
      </c>
      <c r="AJ51" s="3"/>
      <c r="AK51" s="116"/>
      <c r="AL51" s="3">
        <v>442.72193721973093</v>
      </c>
      <c r="AM51" s="3"/>
      <c r="AN51" s="116"/>
      <c r="AO51" s="3">
        <v>8142.6327713004503</v>
      </c>
      <c r="AP51" s="3"/>
      <c r="AQ51" s="116"/>
      <c r="AR51" s="3">
        <v>7429.4980627802679</v>
      </c>
      <c r="AS51" s="3"/>
      <c r="AT51" s="116"/>
      <c r="AU51" s="3">
        <v>9553.4421883408068</v>
      </c>
      <c r="AV51" s="3"/>
      <c r="AW51" s="116"/>
      <c r="AX51" s="3">
        <v>4038.5712107623317</v>
      </c>
      <c r="AY51" s="3"/>
      <c r="AZ51" s="116"/>
      <c r="BA51" s="3">
        <v>3916.2131121076241</v>
      </c>
      <c r="BB51" s="3"/>
      <c r="BC51" s="116"/>
      <c r="BD51" s="3">
        <v>165.92132735426009</v>
      </c>
      <c r="BE51" s="3"/>
      <c r="BF51" s="116"/>
      <c r="BG51" s="3">
        <v>617.67194282744344</v>
      </c>
      <c r="BH51" s="3"/>
      <c r="BI51" s="116"/>
      <c r="BJ51" s="8">
        <v>-2.2649166099837945</v>
      </c>
      <c r="BK51" s="8"/>
      <c r="BL51" s="116"/>
      <c r="BM51" s="3">
        <v>902517962.32389116</v>
      </c>
      <c r="BN51" s="3"/>
      <c r="BO51" s="116"/>
      <c r="BP51" s="3">
        <v>52854.634726457414</v>
      </c>
      <c r="BQ51" s="3"/>
      <c r="BR51" s="115"/>
      <c r="BS51" s="3">
        <v>2946645886.000001</v>
      </c>
      <c r="BT51" s="3"/>
    </row>
    <row r="52" spans="1:72">
      <c r="A52" t="s">
        <v>112</v>
      </c>
      <c r="C52" s="116"/>
      <c r="D52" s="3">
        <v>-85733154.126779974</v>
      </c>
      <c r="E52" s="3">
        <v>-308129986.7707749</v>
      </c>
      <c r="F52" s="3">
        <v>222396832.64399493</v>
      </c>
      <c r="G52" s="116"/>
      <c r="H52" s="3">
        <v>-73425497.817274824</v>
      </c>
      <c r="I52" s="3">
        <v>-10795989.411966577</v>
      </c>
      <c r="J52" s="3">
        <v>34023831.981159195</v>
      </c>
      <c r="K52" s="3">
        <v>-4532421.1079391958</v>
      </c>
      <c r="L52" s="3">
        <v>-39098311.975968651</v>
      </c>
      <c r="M52" s="3">
        <v>-2526560</v>
      </c>
      <c r="N52" s="3">
        <v>1202236.7272727271</v>
      </c>
      <c r="O52" s="3">
        <v>11414238.781998564</v>
      </c>
      <c r="P52" s="3">
        <v>12366530.247209702</v>
      </c>
      <c r="Q52" s="3">
        <v>7594635.821927527</v>
      </c>
      <c r="R52" s="3">
        <v>18455033.079716899</v>
      </c>
      <c r="S52" s="3">
        <v>5691878.4681517193</v>
      </c>
      <c r="T52" s="3">
        <v>-5721</v>
      </c>
      <c r="U52" s="3">
        <v>-522591</v>
      </c>
      <c r="V52" s="3">
        <v>262555539.84970775</v>
      </c>
      <c r="W52" s="3">
        <v>-2.9802322387695313E-8</v>
      </c>
      <c r="X52" s="116"/>
      <c r="Y52" s="3">
        <v>-3613.6208272615372</v>
      </c>
      <c r="Z52" s="3">
        <v>-4279.5831495940956</v>
      </c>
      <c r="AA52" s="116"/>
      <c r="AB52" s="3">
        <v>23725</v>
      </c>
      <c r="AC52" s="3">
        <v>72000</v>
      </c>
      <c r="AD52" s="3">
        <v>-48275</v>
      </c>
      <c r="AE52" s="116"/>
      <c r="AF52" s="3">
        <v>18349.082697576396</v>
      </c>
      <c r="AG52" s="3">
        <v>16789.440484216299</v>
      </c>
      <c r="AH52" s="116"/>
      <c r="AI52" s="3">
        <v>164.90010537407795</v>
      </c>
      <c r="AJ52" s="3">
        <v>810.18499999999995</v>
      </c>
      <c r="AK52" s="116"/>
      <c r="AL52" s="3">
        <v>153.28935721812434</v>
      </c>
      <c r="AM52" s="3">
        <v>323.46767676767678</v>
      </c>
      <c r="AN52" s="116"/>
      <c r="AO52" s="3">
        <v>390.14318229715491</v>
      </c>
      <c r="AP52" s="3">
        <v>869.65339497866228</v>
      </c>
      <c r="AQ52" s="116"/>
      <c r="AR52" s="3">
        <v>540.74604847207581</v>
      </c>
      <c r="AS52" s="3">
        <v>1063.323244562115</v>
      </c>
      <c r="AT52" s="116"/>
      <c r="AU52" s="3">
        <v>803.99835616438372</v>
      </c>
      <c r="AV52" s="3">
        <v>1107.3342051884053</v>
      </c>
      <c r="AW52" s="116"/>
      <c r="AX52" s="3">
        <v>251.67481559536355</v>
      </c>
      <c r="AY52" s="3">
        <v>1030.9431097751872</v>
      </c>
      <c r="AZ52" s="116"/>
      <c r="BA52" s="3">
        <v>376.93808219178084</v>
      </c>
      <c r="BB52" s="3">
        <v>614.4027007724136</v>
      </c>
      <c r="BC52" s="116"/>
      <c r="BD52" s="3">
        <v>0.24337197049525816</v>
      </c>
      <c r="BE52" s="3">
        <v>0</v>
      </c>
      <c r="BF52" s="116"/>
      <c r="BG52" s="3">
        <v>664.55372657221653</v>
      </c>
      <c r="BH52" s="3">
        <v>691.66666666666663</v>
      </c>
      <c r="BI52" s="116"/>
      <c r="BJ52" s="8">
        <v>-0.20747194330295698</v>
      </c>
      <c r="BK52" s="8">
        <v>-0.23348487290351966</v>
      </c>
      <c r="BL52" s="116"/>
      <c r="BM52" s="3">
        <v>413227700.87322003</v>
      </c>
      <c r="BN52" s="3">
        <v>1319700000</v>
      </c>
      <c r="BO52" s="116"/>
      <c r="BP52" s="3">
        <v>21031.016016859849</v>
      </c>
      <c r="BQ52" s="3">
        <v>22608.749816260763</v>
      </c>
      <c r="BR52" s="115"/>
      <c r="BS52" s="3">
        <v>498960854.99999994</v>
      </c>
      <c r="BT52" s="3">
        <v>1627829986.7707748</v>
      </c>
    </row>
    <row r="53" spans="1:72">
      <c r="B53" t="s">
        <v>347</v>
      </c>
      <c r="C53" s="116"/>
      <c r="D53" s="3"/>
      <c r="E53" s="3">
        <v>-79155696.074739873</v>
      </c>
      <c r="F53" s="3">
        <v>79155696.074739873</v>
      </c>
      <c r="G53" s="116"/>
      <c r="H53" s="3"/>
      <c r="I53" s="3"/>
      <c r="J53" s="3"/>
      <c r="K53" s="3"/>
      <c r="L53" s="3"/>
      <c r="M53" s="3"/>
      <c r="N53" s="3"/>
      <c r="O53" s="3"/>
      <c r="P53" s="3"/>
      <c r="Q53" s="3"/>
      <c r="R53" s="3"/>
      <c r="S53" s="3"/>
      <c r="T53" s="3"/>
      <c r="U53" s="3"/>
      <c r="V53" s="3">
        <v>79155696.074739873</v>
      </c>
      <c r="W53" s="3">
        <v>0</v>
      </c>
      <c r="X53" s="116"/>
      <c r="Y53" s="3"/>
      <c r="Z53" s="3">
        <v>-7915.5696074739872</v>
      </c>
      <c r="AA53" s="116"/>
      <c r="AB53" s="3"/>
      <c r="AC53" s="3">
        <v>10000</v>
      </c>
      <c r="AD53" s="3">
        <v>-10000</v>
      </c>
      <c r="AE53" s="116"/>
      <c r="AF53" s="3"/>
      <c r="AG53" s="3">
        <v>20011.876588560837</v>
      </c>
      <c r="AH53" s="116"/>
      <c r="AI53" s="3"/>
      <c r="AJ53" s="3">
        <v>1530</v>
      </c>
      <c r="AK53" s="116"/>
      <c r="AL53" s="3"/>
      <c r="AM53" s="3">
        <v>238.03636363636363</v>
      </c>
      <c r="AN53" s="116"/>
      <c r="AO53" s="3"/>
      <c r="AP53" s="3">
        <v>869.65339497866216</v>
      </c>
      <c r="AQ53" s="116"/>
      <c r="AR53" s="3"/>
      <c r="AS53" s="3">
        <v>1063.323244562115</v>
      </c>
      <c r="AT53" s="116"/>
      <c r="AU53" s="3"/>
      <c r="AV53" s="3">
        <v>1107.3342051884053</v>
      </c>
      <c r="AW53" s="116"/>
      <c r="AX53" s="3"/>
      <c r="AY53" s="3">
        <v>1030.9431097751872</v>
      </c>
      <c r="AZ53" s="116"/>
      <c r="BA53" s="3"/>
      <c r="BB53" s="3">
        <v>614.4027007724136</v>
      </c>
      <c r="BC53" s="116"/>
      <c r="BD53" s="3"/>
      <c r="BE53" s="3">
        <v>0</v>
      </c>
      <c r="BF53" s="116"/>
      <c r="BG53" s="3"/>
      <c r="BH53" s="3">
        <v>700</v>
      </c>
      <c r="BI53" s="116"/>
      <c r="BJ53" s="8"/>
      <c r="BK53" s="8">
        <v>-0.42671534272096967</v>
      </c>
      <c r="BL53" s="116"/>
      <c r="BM53" s="3"/>
      <c r="BN53" s="3">
        <v>185500000</v>
      </c>
      <c r="BO53" s="116"/>
      <c r="BP53" s="3"/>
      <c r="BQ53" s="3">
        <v>26465.569607473986</v>
      </c>
      <c r="BR53" s="115"/>
      <c r="BS53" s="3"/>
      <c r="BT53" s="3">
        <v>264655696.07473987</v>
      </c>
    </row>
    <row r="54" spans="1:72">
      <c r="B54" t="s">
        <v>213</v>
      </c>
      <c r="C54" s="116"/>
      <c r="D54" s="3"/>
      <c r="E54" s="3">
        <v>0</v>
      </c>
      <c r="F54" s="3">
        <v>0</v>
      </c>
      <c r="G54" s="116"/>
      <c r="H54" s="3"/>
      <c r="I54" s="3"/>
      <c r="J54" s="3"/>
      <c r="K54" s="3"/>
      <c r="L54" s="3"/>
      <c r="M54" s="3"/>
      <c r="N54" s="3"/>
      <c r="O54" s="3"/>
      <c r="P54" s="3"/>
      <c r="Q54" s="3"/>
      <c r="R54" s="3"/>
      <c r="S54" s="3"/>
      <c r="T54" s="3"/>
      <c r="U54" s="3"/>
      <c r="V54" s="3"/>
      <c r="W54" s="3">
        <v>0</v>
      </c>
      <c r="X54" s="116"/>
      <c r="Y54" s="3"/>
      <c r="Z54" s="3"/>
      <c r="AA54" s="116"/>
      <c r="AB54" s="3"/>
      <c r="AC54" s="3">
        <v>0</v>
      </c>
      <c r="AD54" s="3">
        <v>0</v>
      </c>
      <c r="AE54" s="116"/>
      <c r="AF54" s="3"/>
      <c r="AG54" s="3"/>
      <c r="AH54" s="116"/>
      <c r="AI54" s="3"/>
      <c r="AJ54" s="3"/>
      <c r="AK54" s="116"/>
      <c r="AL54" s="3"/>
      <c r="AM54" s="3"/>
      <c r="AN54" s="116"/>
      <c r="AO54" s="3"/>
      <c r="AP54" s="3"/>
      <c r="AQ54" s="116"/>
      <c r="AR54" s="3"/>
      <c r="AS54" s="3"/>
      <c r="AT54" s="116"/>
      <c r="AU54" s="3"/>
      <c r="AV54" s="3"/>
      <c r="AW54" s="116"/>
      <c r="AX54" s="3"/>
      <c r="AY54" s="3"/>
      <c r="AZ54" s="116"/>
      <c r="BA54" s="3"/>
      <c r="BB54" s="3"/>
      <c r="BC54" s="116"/>
      <c r="BD54" s="3"/>
      <c r="BE54" s="3"/>
      <c r="BF54" s="116"/>
      <c r="BG54" s="3"/>
      <c r="BH54" s="3"/>
      <c r="BI54" s="116"/>
      <c r="BJ54" s="8"/>
      <c r="BK54" s="8"/>
      <c r="BL54" s="116"/>
      <c r="BM54" s="3"/>
      <c r="BN54" s="3">
        <v>0</v>
      </c>
      <c r="BO54" s="116"/>
      <c r="BP54" s="3"/>
      <c r="BQ54" s="3"/>
      <c r="BR54" s="115"/>
      <c r="BS54" s="3"/>
      <c r="BT54" s="3">
        <v>0</v>
      </c>
    </row>
    <row r="55" spans="1:72">
      <c r="B55" t="s">
        <v>212</v>
      </c>
      <c r="C55" s="116"/>
      <c r="D55" s="3"/>
      <c r="E55" s="3">
        <v>0</v>
      </c>
      <c r="F55" s="3">
        <v>0</v>
      </c>
      <c r="G55" s="116"/>
      <c r="H55" s="3"/>
      <c r="I55" s="3"/>
      <c r="J55" s="3"/>
      <c r="K55" s="3"/>
      <c r="L55" s="3"/>
      <c r="M55" s="3"/>
      <c r="N55" s="3"/>
      <c r="O55" s="3"/>
      <c r="P55" s="3"/>
      <c r="Q55" s="3"/>
      <c r="R55" s="3"/>
      <c r="S55" s="3"/>
      <c r="T55" s="3"/>
      <c r="U55" s="3"/>
      <c r="V55" s="3"/>
      <c r="W55" s="3">
        <v>0</v>
      </c>
      <c r="X55" s="116"/>
      <c r="Y55" s="3"/>
      <c r="Z55" s="3"/>
      <c r="AA55" s="116"/>
      <c r="AB55" s="3"/>
      <c r="AC55" s="3">
        <v>0</v>
      </c>
      <c r="AD55" s="3">
        <v>0</v>
      </c>
      <c r="AE55" s="116"/>
      <c r="AF55" s="3"/>
      <c r="AG55" s="3"/>
      <c r="AH55" s="116"/>
      <c r="AI55" s="3"/>
      <c r="AJ55" s="3"/>
      <c r="AK55" s="116"/>
      <c r="AL55" s="3"/>
      <c r="AM55" s="3"/>
      <c r="AN55" s="116"/>
      <c r="AO55" s="3"/>
      <c r="AP55" s="3"/>
      <c r="AQ55" s="116"/>
      <c r="AR55" s="3"/>
      <c r="AS55" s="3"/>
      <c r="AT55" s="116"/>
      <c r="AU55" s="3"/>
      <c r="AV55" s="3"/>
      <c r="AW55" s="116"/>
      <c r="AX55" s="3"/>
      <c r="AY55" s="3"/>
      <c r="AZ55" s="116"/>
      <c r="BA55" s="3"/>
      <c r="BB55" s="3"/>
      <c r="BC55" s="116"/>
      <c r="BD55" s="3"/>
      <c r="BE55" s="3"/>
      <c r="BF55" s="116"/>
      <c r="BG55" s="3"/>
      <c r="BH55" s="3"/>
      <c r="BI55" s="116"/>
      <c r="BJ55" s="8"/>
      <c r="BK55" s="8"/>
      <c r="BL55" s="116"/>
      <c r="BM55" s="3"/>
      <c r="BN55" s="3">
        <v>0</v>
      </c>
      <c r="BO55" s="116"/>
      <c r="BP55" s="3"/>
      <c r="BQ55" s="3"/>
      <c r="BR55" s="115"/>
      <c r="BS55" s="3"/>
      <c r="BT55" s="3">
        <v>0</v>
      </c>
    </row>
    <row r="56" spans="1:72">
      <c r="B56" t="s">
        <v>243</v>
      </c>
      <c r="C56" s="116"/>
      <c r="D56" s="3"/>
      <c r="E56" s="3">
        <v>-183399843.77496788</v>
      </c>
      <c r="F56" s="3">
        <v>183399843.77496788</v>
      </c>
      <c r="G56" s="116"/>
      <c r="H56" s="3"/>
      <c r="I56" s="3"/>
      <c r="J56" s="3"/>
      <c r="K56" s="3"/>
      <c r="L56" s="3"/>
      <c r="M56" s="3"/>
      <c r="N56" s="3"/>
      <c r="O56" s="3"/>
      <c r="P56" s="3"/>
      <c r="Q56" s="3"/>
      <c r="R56" s="3"/>
      <c r="S56" s="3"/>
      <c r="T56" s="3"/>
      <c r="U56" s="3"/>
      <c r="V56" s="3">
        <v>183399843.77496788</v>
      </c>
      <c r="W56" s="3">
        <v>0</v>
      </c>
      <c r="X56" s="116"/>
      <c r="Y56" s="3"/>
      <c r="Z56" s="3">
        <v>-3460.3744108484507</v>
      </c>
      <c r="AA56" s="116"/>
      <c r="AB56" s="3"/>
      <c r="AC56" s="3">
        <v>53000</v>
      </c>
      <c r="AD56" s="3">
        <v>-53000</v>
      </c>
      <c r="AE56" s="116"/>
      <c r="AF56" s="3"/>
      <c r="AG56" s="3">
        <v>16186.317755571667</v>
      </c>
      <c r="AH56" s="116"/>
      <c r="AI56" s="3"/>
      <c r="AJ56" s="3">
        <v>780</v>
      </c>
      <c r="AK56" s="116"/>
      <c r="AL56" s="3"/>
      <c r="AM56" s="3">
        <v>358.4</v>
      </c>
      <c r="AN56" s="116"/>
      <c r="AO56" s="3"/>
      <c r="AP56" s="3">
        <v>869.65339497866228</v>
      </c>
      <c r="AQ56" s="116"/>
      <c r="AR56" s="3"/>
      <c r="AS56" s="3">
        <v>1063.323244562115</v>
      </c>
      <c r="AT56" s="116"/>
      <c r="AU56" s="3"/>
      <c r="AV56" s="3">
        <v>1107.3342051884053</v>
      </c>
      <c r="AW56" s="116"/>
      <c r="AX56" s="3"/>
      <c r="AY56" s="3">
        <v>1030.9431097751872</v>
      </c>
      <c r="AZ56" s="116"/>
      <c r="BA56" s="3"/>
      <c r="BB56" s="3">
        <v>614.4027007724136</v>
      </c>
      <c r="BC56" s="116"/>
      <c r="BD56" s="3"/>
      <c r="BE56" s="3">
        <v>0</v>
      </c>
      <c r="BF56" s="116"/>
      <c r="BG56" s="3"/>
      <c r="BH56" s="3">
        <v>700</v>
      </c>
      <c r="BI56" s="116"/>
      <c r="BJ56" s="8"/>
      <c r="BK56" s="8">
        <v>-0.18654309492444476</v>
      </c>
      <c r="BL56" s="116"/>
      <c r="BM56" s="3"/>
      <c r="BN56" s="3">
        <v>983150000</v>
      </c>
      <c r="BO56" s="116"/>
      <c r="BP56" s="3"/>
      <c r="BQ56" s="3">
        <v>22010.37441084845</v>
      </c>
      <c r="BR56" s="115"/>
      <c r="BS56" s="3"/>
      <c r="BT56" s="3">
        <v>1166549843.7749679</v>
      </c>
    </row>
    <row r="57" spans="1:72">
      <c r="B57" t="s">
        <v>242</v>
      </c>
      <c r="C57" s="116"/>
      <c r="D57" s="3">
        <v>-119314</v>
      </c>
      <c r="E57" s="3"/>
      <c r="F57" s="3">
        <v>-119314</v>
      </c>
      <c r="G57" s="116"/>
      <c r="H57" s="3"/>
      <c r="I57" s="3"/>
      <c r="J57" s="3"/>
      <c r="K57" s="3"/>
      <c r="L57" s="3"/>
      <c r="M57" s="3"/>
      <c r="N57" s="3"/>
      <c r="O57" s="3"/>
      <c r="P57" s="3"/>
      <c r="Q57" s="3"/>
      <c r="R57" s="3"/>
      <c r="S57" s="3"/>
      <c r="T57" s="3"/>
      <c r="U57" s="3">
        <v>-119314</v>
      </c>
      <c r="V57" s="3"/>
      <c r="W57" s="3">
        <v>0</v>
      </c>
      <c r="X57" s="116"/>
      <c r="Y57" s="3">
        <v>-4772.5600000000004</v>
      </c>
      <c r="Z57" s="3"/>
      <c r="AA57" s="116"/>
      <c r="AB57" s="3">
        <v>25</v>
      </c>
      <c r="AC57" s="3"/>
      <c r="AD57" s="3">
        <v>25</v>
      </c>
      <c r="AE57" s="116"/>
      <c r="AF57" s="3">
        <v>26048.639999999999</v>
      </c>
      <c r="AG57" s="3"/>
      <c r="AH57" s="116"/>
      <c r="AI57" s="3">
        <v>1.1599999999999999</v>
      </c>
      <c r="AJ57" s="3"/>
      <c r="AK57" s="116"/>
      <c r="AL57" s="3">
        <v>387.96</v>
      </c>
      <c r="AM57" s="3"/>
      <c r="AN57" s="116"/>
      <c r="AO57" s="3">
        <v>1008.32</v>
      </c>
      <c r="AP57" s="3"/>
      <c r="AQ57" s="116"/>
      <c r="AR57" s="3">
        <v>1077.24</v>
      </c>
      <c r="AS57" s="3"/>
      <c r="AT57" s="116"/>
      <c r="AU57" s="3">
        <v>5670.16</v>
      </c>
      <c r="AV57" s="3"/>
      <c r="AW57" s="116"/>
      <c r="AX57" s="3">
        <v>746.2</v>
      </c>
      <c r="AY57" s="3"/>
      <c r="AZ57" s="116"/>
      <c r="BA57" s="3">
        <v>1180.2</v>
      </c>
      <c r="BB57" s="3"/>
      <c r="BC57" s="116"/>
      <c r="BD57" s="3">
        <v>2.04</v>
      </c>
      <c r="BE57" s="3"/>
      <c r="BF57" s="116"/>
      <c r="BG57" s="3">
        <v>1196.1222551863364</v>
      </c>
      <c r="BH57" s="3"/>
      <c r="BI57" s="116"/>
      <c r="BJ57" s="8">
        <v>-0.15223787662650848</v>
      </c>
      <c r="BK57" s="8"/>
      <c r="BL57" s="116"/>
      <c r="BM57" s="3">
        <v>783734</v>
      </c>
      <c r="BN57" s="3"/>
      <c r="BO57" s="116"/>
      <c r="BP57" s="3">
        <v>36121.919999999998</v>
      </c>
      <c r="BQ57" s="3"/>
      <c r="BR57" s="115"/>
      <c r="BS57" s="3">
        <v>903048</v>
      </c>
      <c r="BT57" s="3"/>
    </row>
    <row r="58" spans="1:72">
      <c r="B58" t="s">
        <v>241</v>
      </c>
      <c r="C58" s="116"/>
      <c r="D58" s="3">
        <v>-403277</v>
      </c>
      <c r="E58" s="3"/>
      <c r="F58" s="3">
        <v>-403277</v>
      </c>
      <c r="G58" s="116"/>
      <c r="H58" s="3"/>
      <c r="I58" s="3"/>
      <c r="J58" s="3"/>
      <c r="K58" s="3"/>
      <c r="L58" s="3"/>
      <c r="M58" s="3"/>
      <c r="N58" s="3"/>
      <c r="O58" s="3"/>
      <c r="P58" s="3"/>
      <c r="Q58" s="3"/>
      <c r="R58" s="3"/>
      <c r="S58" s="3"/>
      <c r="T58" s="3"/>
      <c r="U58" s="3">
        <v>-403277</v>
      </c>
      <c r="V58" s="3"/>
      <c r="W58" s="3">
        <v>0</v>
      </c>
      <c r="X58" s="116"/>
      <c r="Y58" s="3">
        <v>-2016.385</v>
      </c>
      <c r="Z58" s="3"/>
      <c r="AA58" s="116"/>
      <c r="AB58" s="3">
        <v>200</v>
      </c>
      <c r="AC58" s="3"/>
      <c r="AD58" s="3">
        <v>200</v>
      </c>
      <c r="AE58" s="116"/>
      <c r="AF58" s="3">
        <v>14272.045</v>
      </c>
      <c r="AG58" s="3"/>
      <c r="AH58" s="116"/>
      <c r="AI58" s="3">
        <v>1283.93</v>
      </c>
      <c r="AJ58" s="3"/>
      <c r="AK58" s="116"/>
      <c r="AL58" s="3">
        <v>266.27499999999998</v>
      </c>
      <c r="AM58" s="3"/>
      <c r="AN58" s="116"/>
      <c r="AO58" s="3">
        <v>1041.6149999999998</v>
      </c>
      <c r="AP58" s="3"/>
      <c r="AQ58" s="116"/>
      <c r="AR58" s="3">
        <v>903.51499999999999</v>
      </c>
      <c r="AS58" s="3"/>
      <c r="AT58" s="116"/>
      <c r="AU58" s="3">
        <v>2526.9450000000002</v>
      </c>
      <c r="AV58" s="3"/>
      <c r="AW58" s="116"/>
      <c r="AX58" s="3">
        <v>901</v>
      </c>
      <c r="AY58" s="3"/>
      <c r="AZ58" s="116"/>
      <c r="BA58" s="3">
        <v>833.83</v>
      </c>
      <c r="BB58" s="3"/>
      <c r="BC58" s="116"/>
      <c r="BD58" s="3">
        <v>0.01</v>
      </c>
      <c r="BE58" s="3"/>
      <c r="BF58" s="116"/>
      <c r="BG58" s="3">
        <v>763.57959288955215</v>
      </c>
      <c r="BH58" s="3"/>
      <c r="BI58" s="116"/>
      <c r="BJ58" s="8">
        <v>-0.1007548676395783</v>
      </c>
      <c r="BK58" s="8"/>
      <c r="BL58" s="116"/>
      <c r="BM58" s="3">
        <v>4002556</v>
      </c>
      <c r="BN58" s="3"/>
      <c r="BO58" s="116"/>
      <c r="BP58" s="3">
        <v>22029.165000000001</v>
      </c>
      <c r="BQ58" s="3"/>
      <c r="BR58" s="115"/>
      <c r="BS58" s="3">
        <v>4405833</v>
      </c>
      <c r="BT58" s="3"/>
    </row>
    <row r="59" spans="1:72">
      <c r="B59" t="s">
        <v>239</v>
      </c>
      <c r="C59" s="116"/>
      <c r="D59" s="3">
        <v>-18755553.193343632</v>
      </c>
      <c r="E59" s="3">
        <v>-11490000.222919554</v>
      </c>
      <c r="F59" s="3">
        <v>-7265552.9704240784</v>
      </c>
      <c r="G59" s="116"/>
      <c r="H59" s="3">
        <v>-18511667.025814835</v>
      </c>
      <c r="I59" s="3">
        <v>22341667.100121353</v>
      </c>
      <c r="J59" s="3">
        <v>-36940.122446012079</v>
      </c>
      <c r="K59" s="3">
        <v>-406770.07089762035</v>
      </c>
      <c r="L59" s="3">
        <v>-3152088.889213257</v>
      </c>
      <c r="M59" s="3">
        <v>-2526040</v>
      </c>
      <c r="N59" s="3">
        <v>-324762.27272727271</v>
      </c>
      <c r="O59" s="3">
        <v>-91500.210042675462</v>
      </c>
      <c r="P59" s="3">
        <v>-193520.51087577001</v>
      </c>
      <c r="Q59" s="3">
        <v>-3619789.5896231891</v>
      </c>
      <c r="R59" s="3">
        <v>-59727.780449625701</v>
      </c>
      <c r="S59" s="3">
        <v>-684043.59845517273</v>
      </c>
      <c r="T59" s="3">
        <v>-370</v>
      </c>
      <c r="U59" s="3"/>
      <c r="V59" s="3"/>
      <c r="W59" s="3">
        <v>-2.9103830456733704E-9</v>
      </c>
      <c r="X59" s="116"/>
      <c r="Y59" s="3">
        <v>-9377.7765966718162</v>
      </c>
      <c r="Z59" s="3">
        <v>-3830.0000743065179</v>
      </c>
      <c r="AA59" s="116"/>
      <c r="AB59" s="3">
        <v>2000</v>
      </c>
      <c r="AC59" s="3">
        <v>3000</v>
      </c>
      <c r="AD59" s="3">
        <v>-1000</v>
      </c>
      <c r="AE59" s="116"/>
      <c r="AF59" s="3">
        <v>18467.911499999998</v>
      </c>
      <c r="AG59" s="3">
        <v>16891.86705539337</v>
      </c>
      <c r="AH59" s="116"/>
      <c r="AI59" s="3">
        <v>1827.46</v>
      </c>
      <c r="AJ59" s="3">
        <v>564.44000000000005</v>
      </c>
      <c r="AK59" s="116"/>
      <c r="AL59" s="3">
        <v>400.41750000000002</v>
      </c>
      <c r="AM59" s="3">
        <v>238.03636363636366</v>
      </c>
      <c r="AN59" s="116"/>
      <c r="AO59" s="3">
        <v>915.40350000000001</v>
      </c>
      <c r="AP59" s="3">
        <v>869.65339497866228</v>
      </c>
      <c r="AQ59" s="116"/>
      <c r="AR59" s="3">
        <v>1160.0835</v>
      </c>
      <c r="AS59" s="3">
        <v>1063.323244562115</v>
      </c>
      <c r="AT59" s="116"/>
      <c r="AU59" s="3">
        <v>2917.2289999999998</v>
      </c>
      <c r="AV59" s="3">
        <v>1107.3342051884053</v>
      </c>
      <c r="AW59" s="116"/>
      <c r="AX59" s="3">
        <v>1060.807</v>
      </c>
      <c r="AY59" s="3">
        <v>1030.9431097751872</v>
      </c>
      <c r="AZ59" s="116"/>
      <c r="BA59" s="3">
        <v>956.42449999999997</v>
      </c>
      <c r="BB59" s="3">
        <v>614.4027007724136</v>
      </c>
      <c r="BC59" s="116"/>
      <c r="BD59" s="3">
        <v>0.185</v>
      </c>
      <c r="BE59" s="3">
        <v>0</v>
      </c>
      <c r="BF59" s="116"/>
      <c r="BG59" s="3">
        <v>699.30301655762241</v>
      </c>
      <c r="BH59" s="3">
        <v>700</v>
      </c>
      <c r="BI59" s="116"/>
      <c r="BJ59" s="8">
        <v>-0.51165988953791597</v>
      </c>
      <c r="BK59" s="8">
        <v>-0.20646900670116</v>
      </c>
      <c r="BL59" s="116"/>
      <c r="BM59" s="3">
        <v>36656289.806656368</v>
      </c>
      <c r="BN59" s="3">
        <v>55650000</v>
      </c>
      <c r="BO59" s="116"/>
      <c r="BP59" s="3">
        <v>27705.9215</v>
      </c>
      <c r="BQ59" s="3">
        <v>22380.000074306517</v>
      </c>
      <c r="BR59" s="115"/>
      <c r="BS59" s="3">
        <v>55411843</v>
      </c>
      <c r="BT59" s="3">
        <v>67140000.222919554</v>
      </c>
    </row>
    <row r="60" spans="1:72">
      <c r="B60" t="s">
        <v>238</v>
      </c>
      <c r="C60" s="116"/>
      <c r="D60" s="3">
        <v>-66455009.933436334</v>
      </c>
      <c r="E60" s="3">
        <v>-34084446.69814758</v>
      </c>
      <c r="F60" s="3">
        <v>-32370563.235288754</v>
      </c>
      <c r="G60" s="116"/>
      <c r="H60" s="3">
        <v>-54913830.791459985</v>
      </c>
      <c r="I60" s="3">
        <v>-33137656.51208793</v>
      </c>
      <c r="J60" s="3">
        <v>34060772.103605203</v>
      </c>
      <c r="K60" s="3">
        <v>-4125651.0370415756</v>
      </c>
      <c r="L60" s="3">
        <v>-35946223.086755395</v>
      </c>
      <c r="M60" s="3">
        <v>-520</v>
      </c>
      <c r="N60" s="3">
        <v>1526998.9999999998</v>
      </c>
      <c r="O60" s="3">
        <v>11505738.99204124</v>
      </c>
      <c r="P60" s="3">
        <v>12560050.758085473</v>
      </c>
      <c r="Q60" s="3">
        <v>11214425.411550716</v>
      </c>
      <c r="R60" s="3">
        <v>18514760.860166524</v>
      </c>
      <c r="S60" s="3">
        <v>6375922.0666068923</v>
      </c>
      <c r="T60" s="3">
        <v>-5351</v>
      </c>
      <c r="U60" s="3"/>
      <c r="V60" s="3"/>
      <c r="W60" s="3">
        <v>8.754432201385498E-8</v>
      </c>
      <c r="X60" s="116"/>
      <c r="Y60" s="3">
        <v>-3090.9306945784342</v>
      </c>
      <c r="Z60" s="3">
        <v>-5680.74111635793</v>
      </c>
      <c r="AA60" s="116"/>
      <c r="AB60" s="3">
        <v>21500</v>
      </c>
      <c r="AC60" s="3">
        <v>6000</v>
      </c>
      <c r="AD60" s="3">
        <v>15500</v>
      </c>
      <c r="AE60" s="116"/>
      <c r="AF60" s="3">
        <v>18367.001813953488</v>
      </c>
      <c r="AG60" s="3">
        <v>16695.084461081144</v>
      </c>
      <c r="AH60" s="116"/>
      <c r="AI60" s="3">
        <v>2.4186046511627906E-2</v>
      </c>
      <c r="AJ60" s="3">
        <v>0</v>
      </c>
      <c r="AK60" s="116"/>
      <c r="AL60" s="3">
        <v>128.97679069767443</v>
      </c>
      <c r="AM60" s="3">
        <v>200</v>
      </c>
      <c r="AN60" s="116"/>
      <c r="AO60" s="3">
        <v>334.50274418604653</v>
      </c>
      <c r="AP60" s="3">
        <v>869.65339497866228</v>
      </c>
      <c r="AQ60" s="116"/>
      <c r="AR60" s="3">
        <v>479.1348372093023</v>
      </c>
      <c r="AS60" s="3">
        <v>1063.323244562115</v>
      </c>
      <c r="AT60" s="116"/>
      <c r="AU60" s="3">
        <v>585.73302325581392</v>
      </c>
      <c r="AV60" s="3">
        <v>1107.3342051884053</v>
      </c>
      <c r="AW60" s="116"/>
      <c r="AX60" s="3">
        <v>169.79144186046511</v>
      </c>
      <c r="AY60" s="3">
        <v>1030.9431097751872</v>
      </c>
      <c r="AZ60" s="116"/>
      <c r="BA60" s="3">
        <v>317.84818604651161</v>
      </c>
      <c r="BB60" s="3">
        <v>614.4027007724136</v>
      </c>
      <c r="BC60" s="116"/>
      <c r="BD60" s="3">
        <v>0.24888372093023256</v>
      </c>
      <c r="BE60" s="3">
        <v>0</v>
      </c>
      <c r="BF60" s="116"/>
      <c r="BG60" s="3">
        <v>659.78196069083845</v>
      </c>
      <c r="BH60" s="3">
        <v>600</v>
      </c>
      <c r="BI60" s="116"/>
      <c r="BJ60" s="8">
        <v>-0.17874574900359813</v>
      </c>
      <c r="BK60" s="8">
        <v>-0.35727931549420944</v>
      </c>
      <c r="BL60" s="116"/>
      <c r="BM60" s="3">
        <v>371785121.06656367</v>
      </c>
      <c r="BN60" s="3">
        <v>95400000</v>
      </c>
      <c r="BO60" s="116"/>
      <c r="BP60" s="3">
        <v>20383.261906976742</v>
      </c>
      <c r="BQ60" s="3">
        <v>21580.741116357931</v>
      </c>
      <c r="BR60" s="115"/>
      <c r="BS60" s="3">
        <v>438240130.99999994</v>
      </c>
      <c r="BT60" s="3">
        <v>129484446.69814758</v>
      </c>
    </row>
    <row r="61" spans="1:72">
      <c r="A61" t="s">
        <v>113</v>
      </c>
      <c r="C61" s="116"/>
      <c r="D61" s="3">
        <v>-4252037111.544982</v>
      </c>
      <c r="E61" s="3">
        <v>-852464154.59205151</v>
      </c>
      <c r="F61" s="3">
        <v>-3399572956.9529305</v>
      </c>
      <c r="G61" s="116"/>
      <c r="H61" s="3">
        <v>-2519508880.0127764</v>
      </c>
      <c r="I61" s="3">
        <v>0</v>
      </c>
      <c r="J61" s="3">
        <v>92211315.790849254</v>
      </c>
      <c r="K61" s="3">
        <v>-62703088.169353828</v>
      </c>
      <c r="L61" s="3">
        <v>117390147.18341585</v>
      </c>
      <c r="M61" s="3">
        <v>-2143299</v>
      </c>
      <c r="N61" s="3">
        <v>-24397.000000005562</v>
      </c>
      <c r="O61" s="3">
        <v>-353694565.09100235</v>
      </c>
      <c r="P61" s="3">
        <v>-189753373.40869597</v>
      </c>
      <c r="Q61" s="3">
        <v>-430692742.09737343</v>
      </c>
      <c r="R61" s="3">
        <v>-141834998.31168729</v>
      </c>
      <c r="S61" s="3">
        <v>307805582.18731433</v>
      </c>
      <c r="T61" s="3">
        <v>-25589509.999999993</v>
      </c>
      <c r="U61" s="3">
        <v>-191035149.02362204</v>
      </c>
      <c r="V61" s="3"/>
      <c r="W61" s="3">
        <v>1.3709068298339844E-6</v>
      </c>
      <c r="X61" s="116"/>
      <c r="Y61" s="3">
        <v>-11697.488614979318</v>
      </c>
      <c r="Z61" s="3">
        <v>-9845.1767433717614</v>
      </c>
      <c r="AA61" s="116"/>
      <c r="AB61" s="3">
        <v>363500</v>
      </c>
      <c r="AC61" s="3">
        <v>86586.983333333323</v>
      </c>
      <c r="AD61" s="3">
        <v>276913.01666666666</v>
      </c>
      <c r="AE61" s="116"/>
      <c r="AF61" s="3">
        <v>17990.457755158186</v>
      </c>
      <c r="AG61" s="3">
        <v>18284.953469148662</v>
      </c>
      <c r="AH61" s="116"/>
      <c r="AI61" s="3">
        <v>72.821573590096293</v>
      </c>
      <c r="AJ61" s="3">
        <v>0</v>
      </c>
      <c r="AK61" s="116"/>
      <c r="AL61" s="3">
        <v>433.65333149931223</v>
      </c>
      <c r="AM61" s="3">
        <v>401.62520000000001</v>
      </c>
      <c r="AN61" s="116"/>
      <c r="AO61" s="3">
        <v>1820.8516423658866</v>
      </c>
      <c r="AP61" s="3">
        <v>857.44776031824063</v>
      </c>
      <c r="AQ61" s="116"/>
      <c r="AR61" s="3">
        <v>1868.6209656121048</v>
      </c>
      <c r="AS61" s="3">
        <v>1371.3539929673113</v>
      </c>
      <c r="AT61" s="116"/>
      <c r="AU61" s="3">
        <v>4125.5317991746888</v>
      </c>
      <c r="AV61" s="3">
        <v>3019.4221077448938</v>
      </c>
      <c r="AW61" s="116"/>
      <c r="AX61" s="3">
        <v>1537.5607565337002</v>
      </c>
      <c r="AY61" s="3">
        <v>1166.8151611337596</v>
      </c>
      <c r="AZ61" s="116"/>
      <c r="BA61" s="3">
        <v>300.64961760660253</v>
      </c>
      <c r="BB61" s="3">
        <v>1155.2733377731806</v>
      </c>
      <c r="BC61" s="116"/>
      <c r="BD61" s="3">
        <v>70.59072352132047</v>
      </c>
      <c r="BE61" s="3">
        <v>0</v>
      </c>
      <c r="BF61" s="116"/>
      <c r="BG61" s="3">
        <v>630.48668190682054</v>
      </c>
      <c r="BH61" s="3">
        <v>619.30997304582218</v>
      </c>
      <c r="BI61" s="116"/>
      <c r="BJ61" s="8">
        <v>-0.70794116977558186</v>
      </c>
      <c r="BK61" s="8">
        <v>-0.59988716425203537</v>
      </c>
      <c r="BL61" s="116"/>
      <c r="BM61" s="3">
        <v>6006201211.4550171</v>
      </c>
      <c r="BN61" s="3">
        <v>1421040831.3285713</v>
      </c>
      <c r="BO61" s="116"/>
      <c r="BP61" s="3">
        <v>28220.738165061903</v>
      </c>
      <c r="BQ61" s="3">
        <v>26256.891029086048</v>
      </c>
      <c r="BR61" s="115"/>
      <c r="BS61" s="3">
        <v>10258238323.000002</v>
      </c>
      <c r="BT61" s="3">
        <v>2273504985.9206228</v>
      </c>
    </row>
    <row r="62" spans="1:72">
      <c r="B62" t="s">
        <v>214</v>
      </c>
      <c r="C62" s="116"/>
      <c r="D62" s="3">
        <v>-191035149.02362204</v>
      </c>
      <c r="E62" s="3"/>
      <c r="F62" s="3">
        <v>-191035149.02362204</v>
      </c>
      <c r="G62" s="116"/>
      <c r="H62" s="3"/>
      <c r="I62" s="3"/>
      <c r="J62" s="3"/>
      <c r="K62" s="3"/>
      <c r="L62" s="3"/>
      <c r="M62" s="3"/>
      <c r="N62" s="3"/>
      <c r="O62" s="3"/>
      <c r="P62" s="3"/>
      <c r="Q62" s="3"/>
      <c r="R62" s="3"/>
      <c r="S62" s="3"/>
      <c r="T62" s="3"/>
      <c r="U62" s="3">
        <v>-191035149.02362204</v>
      </c>
      <c r="V62" s="3"/>
      <c r="W62" s="3">
        <v>0</v>
      </c>
      <c r="X62" s="116"/>
      <c r="Y62" s="3">
        <v>-9096.9118582677165</v>
      </c>
      <c r="Z62" s="3"/>
      <c r="AA62" s="116"/>
      <c r="AB62" s="3">
        <v>21000</v>
      </c>
      <c r="AC62" s="3"/>
      <c r="AD62" s="3">
        <v>21000</v>
      </c>
      <c r="AE62" s="116"/>
      <c r="AF62" s="3">
        <v>18777.379904761903</v>
      </c>
      <c r="AG62" s="3"/>
      <c r="AH62" s="116"/>
      <c r="AI62" s="3">
        <v>1158.4449047619048</v>
      </c>
      <c r="AJ62" s="3"/>
      <c r="AK62" s="116"/>
      <c r="AL62" s="3">
        <v>954.85514285714282</v>
      </c>
      <c r="AM62" s="3"/>
      <c r="AN62" s="116"/>
      <c r="AO62" s="3">
        <v>690.91185714285712</v>
      </c>
      <c r="AP62" s="3"/>
      <c r="AQ62" s="116"/>
      <c r="AR62" s="3">
        <v>942.93357142857144</v>
      </c>
      <c r="AS62" s="3"/>
      <c r="AT62" s="116"/>
      <c r="AU62" s="3">
        <v>1656.4759523809523</v>
      </c>
      <c r="AV62" s="3"/>
      <c r="AW62" s="116"/>
      <c r="AX62" s="3">
        <v>830.19733333333329</v>
      </c>
      <c r="AY62" s="3"/>
      <c r="AZ62" s="116"/>
      <c r="BA62" s="3">
        <v>1019.552380952381</v>
      </c>
      <c r="BB62" s="3"/>
      <c r="BC62" s="116"/>
      <c r="BD62" s="3">
        <v>3.3437142857142859</v>
      </c>
      <c r="BE62" s="3"/>
      <c r="BF62" s="116"/>
      <c r="BG62" s="3">
        <v>647.07480052099504</v>
      </c>
      <c r="BH62" s="3"/>
      <c r="BI62" s="116"/>
      <c r="BJ62" s="8">
        <v>-0.53709710227633367</v>
      </c>
      <c r="BK62" s="8"/>
      <c r="BL62" s="116"/>
      <c r="BM62" s="3">
        <v>355680840.97637796</v>
      </c>
      <c r="BN62" s="3"/>
      <c r="BO62" s="116"/>
      <c r="BP62" s="3">
        <v>26034.094761904762</v>
      </c>
      <c r="BQ62" s="3"/>
      <c r="BR62" s="115"/>
      <c r="BS62" s="3">
        <v>546715990</v>
      </c>
      <c r="BT62" s="3"/>
    </row>
    <row r="63" spans="1:72">
      <c r="B63" t="s">
        <v>215</v>
      </c>
      <c r="C63" s="116"/>
      <c r="D63" s="3">
        <v>-4061001962.5213599</v>
      </c>
      <c r="E63" s="3">
        <v>-852464154.59205151</v>
      </c>
      <c r="F63" s="3">
        <v>-3208537807.9293084</v>
      </c>
      <c r="G63" s="116"/>
      <c r="H63" s="3">
        <v>-2519508880.0127764</v>
      </c>
      <c r="I63" s="3">
        <v>0</v>
      </c>
      <c r="J63" s="3">
        <v>92211315.790849254</v>
      </c>
      <c r="K63" s="3">
        <v>-62703088.169353828</v>
      </c>
      <c r="L63" s="3">
        <v>117390147.18341585</v>
      </c>
      <c r="M63" s="3">
        <v>-2143299</v>
      </c>
      <c r="N63" s="3">
        <v>-24397.000000005562</v>
      </c>
      <c r="O63" s="3">
        <v>-353694565.09100235</v>
      </c>
      <c r="P63" s="3">
        <v>-189753373.40869597</v>
      </c>
      <c r="Q63" s="3">
        <v>-430692742.09737343</v>
      </c>
      <c r="R63" s="3">
        <v>-141834998.31168729</v>
      </c>
      <c r="S63" s="3">
        <v>307805582.18731433</v>
      </c>
      <c r="T63" s="3">
        <v>-25589509.999999993</v>
      </c>
      <c r="U63" s="3"/>
      <c r="V63" s="3"/>
      <c r="W63" s="3">
        <v>1.3634562492370605E-6</v>
      </c>
      <c r="X63" s="116"/>
      <c r="Y63" s="3">
        <v>-11856.940036558715</v>
      </c>
      <c r="Z63" s="3">
        <v>-9845.1767433717614</v>
      </c>
      <c r="AA63" s="116"/>
      <c r="AB63" s="3">
        <v>342500</v>
      </c>
      <c r="AC63" s="3">
        <v>86586.983333333323</v>
      </c>
      <c r="AD63" s="3">
        <v>255913.01666666666</v>
      </c>
      <c r="AE63" s="116"/>
      <c r="AF63" s="3">
        <v>17942.208513868616</v>
      </c>
      <c r="AG63" s="3">
        <v>18284.953469148662</v>
      </c>
      <c r="AH63" s="116"/>
      <c r="AI63" s="3">
        <v>6.2578072992700733</v>
      </c>
      <c r="AJ63" s="3">
        <v>0</v>
      </c>
      <c r="AK63" s="116"/>
      <c r="AL63" s="3">
        <v>401.69643211678834</v>
      </c>
      <c r="AM63" s="3">
        <v>401.62520000000001</v>
      </c>
      <c r="AN63" s="116"/>
      <c r="AO63" s="3">
        <v>1890.1326218978095</v>
      </c>
      <c r="AP63" s="3">
        <v>857.44776031824063</v>
      </c>
      <c r="AQ63" s="116"/>
      <c r="AR63" s="3">
        <v>1925.3784408759127</v>
      </c>
      <c r="AS63" s="3">
        <v>1371.3539929673113</v>
      </c>
      <c r="AT63" s="116"/>
      <c r="AU63" s="3">
        <v>4276.9191649635022</v>
      </c>
      <c r="AV63" s="3">
        <v>3019.4221077448938</v>
      </c>
      <c r="AW63" s="116"/>
      <c r="AX63" s="3">
        <v>1580.9319445255474</v>
      </c>
      <c r="AY63" s="3">
        <v>1166.8151611337596</v>
      </c>
      <c r="AZ63" s="116"/>
      <c r="BA63" s="3">
        <v>256.57090802919714</v>
      </c>
      <c r="BB63" s="3">
        <v>1155.2733377731806</v>
      </c>
      <c r="BC63" s="116"/>
      <c r="BD63" s="3">
        <v>74.713897810218953</v>
      </c>
      <c r="BE63" s="3">
        <v>0</v>
      </c>
      <c r="BF63" s="116"/>
      <c r="BG63" s="3">
        <v>629.46960018157199</v>
      </c>
      <c r="BH63" s="3">
        <v>619.30997304582218</v>
      </c>
      <c r="BI63" s="116"/>
      <c r="BJ63" s="8">
        <v>-0.7186952167694538</v>
      </c>
      <c r="BK63" s="8">
        <v>-0.59988716425203537</v>
      </c>
      <c r="BL63" s="116"/>
      <c r="BM63" s="3">
        <v>5650520370.4786386</v>
      </c>
      <c r="BN63" s="3">
        <v>1421040831.3285713</v>
      </c>
      <c r="BO63" s="116"/>
      <c r="BP63" s="3">
        <v>28354.809731386867</v>
      </c>
      <c r="BQ63" s="3">
        <v>26256.891029086048</v>
      </c>
      <c r="BR63" s="115"/>
      <c r="BS63" s="3">
        <v>9711522333.0000019</v>
      </c>
      <c r="BT63" s="3">
        <v>2273504985.9206228</v>
      </c>
    </row>
    <row r="64" spans="1:72">
      <c r="A64" t="s">
        <v>114</v>
      </c>
      <c r="C64" s="116"/>
      <c r="D64" s="3">
        <v>-787956466</v>
      </c>
      <c r="E64" s="3"/>
      <c r="F64" s="3">
        <v>-787956466</v>
      </c>
      <c r="G64" s="116"/>
      <c r="H64" s="3"/>
      <c r="I64" s="3"/>
      <c r="J64" s="3"/>
      <c r="K64" s="3"/>
      <c r="L64" s="3"/>
      <c r="M64" s="3"/>
      <c r="N64" s="3"/>
      <c r="O64" s="3"/>
      <c r="P64" s="3"/>
      <c r="Q64" s="3"/>
      <c r="R64" s="3"/>
      <c r="S64" s="3"/>
      <c r="T64" s="3"/>
      <c r="U64" s="3">
        <v>-787956466</v>
      </c>
      <c r="V64" s="3"/>
      <c r="W64" s="3">
        <v>0</v>
      </c>
      <c r="X64" s="116"/>
      <c r="Y64" s="3">
        <v>-5080.3124822695036</v>
      </c>
      <c r="Z64" s="3"/>
      <c r="AA64" s="116"/>
      <c r="AB64" s="3">
        <v>155100</v>
      </c>
      <c r="AC64" s="3"/>
      <c r="AD64" s="3">
        <v>155100</v>
      </c>
      <c r="AE64" s="116"/>
      <c r="AF64" s="3">
        <v>14789.12477111541</v>
      </c>
      <c r="AG64" s="3"/>
      <c r="AH64" s="116"/>
      <c r="AI64" s="3">
        <v>1.2959381044487428E-3</v>
      </c>
      <c r="AJ64" s="3"/>
      <c r="AK64" s="116"/>
      <c r="AL64" s="3">
        <v>6.6344294003868459E-3</v>
      </c>
      <c r="AM64" s="3"/>
      <c r="AN64" s="116"/>
      <c r="AO64" s="3">
        <v>497.0894390715668</v>
      </c>
      <c r="AP64" s="3"/>
      <c r="AQ64" s="116"/>
      <c r="AR64" s="3">
        <v>379.93413926499034</v>
      </c>
      <c r="AS64" s="3"/>
      <c r="AT64" s="116"/>
      <c r="AU64" s="3">
        <v>285.45849774339143</v>
      </c>
      <c r="AV64" s="3"/>
      <c r="AW64" s="116"/>
      <c r="AX64" s="3">
        <v>208.50878143133463</v>
      </c>
      <c r="AY64" s="3"/>
      <c r="AZ64" s="116"/>
      <c r="BA64" s="3">
        <v>86.539503546099297</v>
      </c>
      <c r="BB64" s="3"/>
      <c r="BC64" s="116"/>
      <c r="BD64" s="3">
        <v>4999.9937137330753</v>
      </c>
      <c r="BE64" s="3"/>
      <c r="BF64" s="116"/>
      <c r="BG64" s="3">
        <v>616.8203815026103</v>
      </c>
      <c r="BH64" s="3"/>
      <c r="BI64" s="116"/>
      <c r="BJ64" s="8">
        <v>-0.31425239929807769</v>
      </c>
      <c r="BK64" s="8"/>
      <c r="BL64" s="116"/>
      <c r="BM64" s="3">
        <v>2507400000</v>
      </c>
      <c r="BN64" s="3"/>
      <c r="BO64" s="116"/>
      <c r="BP64" s="3">
        <v>21246.656776273372</v>
      </c>
      <c r="BQ64" s="3"/>
      <c r="BR64" s="115"/>
      <c r="BS64" s="3">
        <v>3295356466</v>
      </c>
      <c r="BT64" s="3"/>
    </row>
    <row r="65" spans="1:72">
      <c r="B65" t="s">
        <v>246</v>
      </c>
      <c r="C65" s="116"/>
      <c r="D65" s="3">
        <v>-787956466</v>
      </c>
      <c r="E65" s="3"/>
      <c r="F65" s="3">
        <v>-787956466</v>
      </c>
      <c r="G65" s="116"/>
      <c r="H65" s="3"/>
      <c r="I65" s="3"/>
      <c r="J65" s="3"/>
      <c r="K65" s="3"/>
      <c r="L65" s="3"/>
      <c r="M65" s="3"/>
      <c r="N65" s="3"/>
      <c r="O65" s="3"/>
      <c r="P65" s="3"/>
      <c r="Q65" s="3"/>
      <c r="R65" s="3"/>
      <c r="S65" s="3"/>
      <c r="T65" s="3"/>
      <c r="U65" s="3">
        <v>-787956466</v>
      </c>
      <c r="V65" s="3"/>
      <c r="W65" s="3">
        <v>0</v>
      </c>
      <c r="X65" s="116"/>
      <c r="Y65" s="3">
        <v>-5080.3124822695036</v>
      </c>
      <c r="Z65" s="3"/>
      <c r="AA65" s="116"/>
      <c r="AB65" s="3">
        <v>155100</v>
      </c>
      <c r="AC65" s="3"/>
      <c r="AD65" s="3">
        <v>155100</v>
      </c>
      <c r="AE65" s="116"/>
      <c r="AF65" s="3">
        <v>14789.12477111541</v>
      </c>
      <c r="AG65" s="3"/>
      <c r="AH65" s="116"/>
      <c r="AI65" s="3">
        <v>1.2959381044487428E-3</v>
      </c>
      <c r="AJ65" s="3"/>
      <c r="AK65" s="116"/>
      <c r="AL65" s="3">
        <v>6.6344294003868459E-3</v>
      </c>
      <c r="AM65" s="3"/>
      <c r="AN65" s="116"/>
      <c r="AO65" s="3">
        <v>497.0894390715668</v>
      </c>
      <c r="AP65" s="3"/>
      <c r="AQ65" s="116"/>
      <c r="AR65" s="3">
        <v>379.93413926499034</v>
      </c>
      <c r="AS65" s="3"/>
      <c r="AT65" s="116"/>
      <c r="AU65" s="3">
        <v>285.45849774339143</v>
      </c>
      <c r="AV65" s="3"/>
      <c r="AW65" s="116"/>
      <c r="AX65" s="3">
        <v>208.50878143133463</v>
      </c>
      <c r="AY65" s="3"/>
      <c r="AZ65" s="116"/>
      <c r="BA65" s="3">
        <v>86.539503546099297</v>
      </c>
      <c r="BB65" s="3"/>
      <c r="BC65" s="116"/>
      <c r="BD65" s="3">
        <v>4999.9937137330753</v>
      </c>
      <c r="BE65" s="3"/>
      <c r="BF65" s="116"/>
      <c r="BG65" s="3">
        <v>616.8203815026103</v>
      </c>
      <c r="BH65" s="3"/>
      <c r="BI65" s="116"/>
      <c r="BJ65" s="8">
        <v>-0.31425239929807769</v>
      </c>
      <c r="BK65" s="8"/>
      <c r="BL65" s="116"/>
      <c r="BM65" s="3">
        <v>2507400000</v>
      </c>
      <c r="BN65" s="3"/>
      <c r="BO65" s="116"/>
      <c r="BP65" s="3">
        <v>21246.656776273372</v>
      </c>
      <c r="BQ65" s="3"/>
      <c r="BR65" s="115"/>
      <c r="BS65" s="3">
        <v>3295356466</v>
      </c>
      <c r="BT65" s="3"/>
    </row>
    <row r="66" spans="1:72">
      <c r="A66" t="s">
        <v>115</v>
      </c>
      <c r="C66" s="116"/>
      <c r="D66" s="3">
        <v>-219627079.74506223</v>
      </c>
      <c r="E66" s="3">
        <v>101750000</v>
      </c>
      <c r="F66" s="3">
        <v>-321377079.74506223</v>
      </c>
      <c r="G66" s="116"/>
      <c r="H66" s="3"/>
      <c r="I66" s="3"/>
      <c r="J66" s="3"/>
      <c r="K66" s="3"/>
      <c r="L66" s="3"/>
      <c r="M66" s="3"/>
      <c r="N66" s="3"/>
      <c r="O66" s="3"/>
      <c r="P66" s="3"/>
      <c r="Q66" s="3"/>
      <c r="R66" s="3"/>
      <c r="S66" s="3"/>
      <c r="T66" s="3"/>
      <c r="U66" s="3"/>
      <c r="V66" s="3"/>
      <c r="W66" s="3">
        <v>-321377079.74506223</v>
      </c>
      <c r="X66" s="116"/>
      <c r="Y66" s="3">
        <v>-395.62182018550544</v>
      </c>
      <c r="Z66" s="3">
        <v>9250</v>
      </c>
      <c r="AA66" s="116"/>
      <c r="AB66" s="3">
        <v>555144</v>
      </c>
      <c r="AC66" s="3">
        <v>11000</v>
      </c>
      <c r="AD66" s="3">
        <v>544144</v>
      </c>
      <c r="AE66" s="116"/>
      <c r="AF66" s="3">
        <v>8754.7314192353715</v>
      </c>
      <c r="AG66" s="3">
        <v>4000</v>
      </c>
      <c r="AH66" s="116"/>
      <c r="AI66" s="3">
        <v>0</v>
      </c>
      <c r="AJ66" s="3">
        <v>0</v>
      </c>
      <c r="AK66" s="116"/>
      <c r="AL66" s="3">
        <v>5.7282434827720372E-4</v>
      </c>
      <c r="AM66" s="3">
        <v>0</v>
      </c>
      <c r="AN66" s="116"/>
      <c r="AO66" s="3">
        <v>212.30694378395518</v>
      </c>
      <c r="AP66" s="3">
        <v>0</v>
      </c>
      <c r="AQ66" s="116"/>
      <c r="AR66" s="3">
        <v>228.02484400443848</v>
      </c>
      <c r="AS66" s="3">
        <v>0</v>
      </c>
      <c r="AT66" s="116"/>
      <c r="AU66" s="3">
        <v>430.66056374562277</v>
      </c>
      <c r="AV66" s="3">
        <v>0</v>
      </c>
      <c r="AW66" s="116"/>
      <c r="AX66" s="3">
        <v>101.89349610191229</v>
      </c>
      <c r="AY66" s="3">
        <v>0</v>
      </c>
      <c r="AZ66" s="116"/>
      <c r="BA66" s="3">
        <v>22.068414681596128</v>
      </c>
      <c r="BB66" s="3">
        <v>0</v>
      </c>
      <c r="BC66" s="116"/>
      <c r="BD66" s="3">
        <v>1.801334428544666E-5</v>
      </c>
      <c r="BE66" s="3">
        <v>0</v>
      </c>
      <c r="BF66" s="116"/>
      <c r="BG66" s="3">
        <v>356.90057684526522</v>
      </c>
      <c r="BH66" s="3">
        <v>500</v>
      </c>
      <c r="BI66" s="116"/>
      <c r="BJ66" s="8">
        <v>-4.2294108855775898E-2</v>
      </c>
      <c r="BK66" s="8">
        <v>0.69811320754716977</v>
      </c>
      <c r="BL66" s="116"/>
      <c r="BM66" s="3">
        <v>5192852756.2549372</v>
      </c>
      <c r="BN66" s="3">
        <v>145750000</v>
      </c>
      <c r="BO66" s="116"/>
      <c r="BP66" s="3">
        <v>9749.686272390587</v>
      </c>
      <c r="BQ66" s="3">
        <v>4000</v>
      </c>
      <c r="BR66" s="115"/>
      <c r="BS66" s="3">
        <v>5412479836</v>
      </c>
      <c r="BT66" s="3">
        <v>44000000</v>
      </c>
    </row>
    <row r="67" spans="1:72">
      <c r="B67" t="s">
        <v>247</v>
      </c>
      <c r="C67" s="116"/>
      <c r="D67" s="3">
        <v>540245038</v>
      </c>
      <c r="E67" s="3"/>
      <c r="F67" s="3">
        <v>540245038</v>
      </c>
      <c r="G67" s="116"/>
      <c r="H67" s="3"/>
      <c r="I67" s="3"/>
      <c r="J67" s="3"/>
      <c r="K67" s="3"/>
      <c r="L67" s="3"/>
      <c r="M67" s="3"/>
      <c r="N67" s="3"/>
      <c r="O67" s="3"/>
      <c r="P67" s="3"/>
      <c r="Q67" s="3"/>
      <c r="R67" s="3"/>
      <c r="S67" s="3"/>
      <c r="T67" s="3"/>
      <c r="U67" s="3"/>
      <c r="V67" s="3"/>
      <c r="W67" s="3">
        <v>540245038</v>
      </c>
      <c r="X67" s="116"/>
      <c r="Y67" s="3">
        <v>3482.4187836400556</v>
      </c>
      <c r="Z67" s="3"/>
      <c r="AA67" s="116"/>
      <c r="AB67" s="3">
        <v>155135</v>
      </c>
      <c r="AC67" s="3"/>
      <c r="AD67" s="3">
        <v>155135</v>
      </c>
      <c r="AE67" s="116"/>
      <c r="AF67" s="3">
        <v>7628.6923324846121</v>
      </c>
      <c r="AG67" s="3"/>
      <c r="AH67" s="116"/>
      <c r="AI67" s="3">
        <v>0</v>
      </c>
      <c r="AJ67" s="3"/>
      <c r="AK67" s="116"/>
      <c r="AL67" s="3">
        <v>0</v>
      </c>
      <c r="AM67" s="3"/>
      <c r="AN67" s="116"/>
      <c r="AO67" s="3">
        <v>0</v>
      </c>
      <c r="AP67" s="3"/>
      <c r="AQ67" s="116"/>
      <c r="AR67" s="3">
        <v>0</v>
      </c>
      <c r="AS67" s="3"/>
      <c r="AT67" s="116"/>
      <c r="AU67" s="3">
        <v>0</v>
      </c>
      <c r="AV67" s="3"/>
      <c r="AW67" s="116"/>
      <c r="AX67" s="3">
        <v>0</v>
      </c>
      <c r="AY67" s="3"/>
      <c r="AZ67" s="116"/>
      <c r="BA67" s="3">
        <v>0</v>
      </c>
      <c r="BB67" s="3"/>
      <c r="BC67" s="116"/>
      <c r="BD67" s="3">
        <v>0</v>
      </c>
      <c r="BE67" s="3"/>
      <c r="BF67" s="116"/>
      <c r="BG67" s="3">
        <v>423.93998747805404</v>
      </c>
      <c r="BH67" s="3"/>
      <c r="BI67" s="116"/>
      <c r="BJ67" s="8">
        <v>0.31341769038618467</v>
      </c>
      <c r="BK67" s="8"/>
      <c r="BL67" s="116"/>
      <c r="BM67" s="3">
        <v>1723722223</v>
      </c>
      <c r="BN67" s="3"/>
      <c r="BO67" s="116"/>
      <c r="BP67" s="3">
        <v>7628.6923324846121</v>
      </c>
      <c r="BQ67" s="3"/>
      <c r="BR67" s="115"/>
      <c r="BS67" s="3">
        <v>1183477185.0000002</v>
      </c>
      <c r="BT67" s="3"/>
    </row>
    <row r="68" spans="1:72">
      <c r="B68" t="s">
        <v>253</v>
      </c>
      <c r="C68" s="116"/>
      <c r="D68" s="3">
        <v>270390700.48507118</v>
      </c>
      <c r="E68" s="3">
        <v>101750000</v>
      </c>
      <c r="F68" s="3">
        <v>168640700.48507118</v>
      </c>
      <c r="G68" s="116"/>
      <c r="H68" s="3"/>
      <c r="I68" s="3"/>
      <c r="J68" s="3"/>
      <c r="K68" s="3"/>
      <c r="L68" s="3"/>
      <c r="M68" s="3"/>
      <c r="N68" s="3"/>
      <c r="O68" s="3"/>
      <c r="P68" s="3"/>
      <c r="Q68" s="3"/>
      <c r="R68" s="3"/>
      <c r="S68" s="3"/>
      <c r="T68" s="3"/>
      <c r="U68" s="3"/>
      <c r="V68" s="3"/>
      <c r="W68" s="3">
        <v>168640700.48507118</v>
      </c>
      <c r="X68" s="116"/>
      <c r="Y68" s="3">
        <v>6252.6755268955503</v>
      </c>
      <c r="Z68" s="3">
        <v>9250</v>
      </c>
      <c r="AA68" s="116"/>
      <c r="AB68" s="3">
        <v>43244</v>
      </c>
      <c r="AC68" s="3">
        <v>11000</v>
      </c>
      <c r="AD68" s="3">
        <v>32244</v>
      </c>
      <c r="AE68" s="116"/>
      <c r="AF68" s="3">
        <v>5012.4035241883266</v>
      </c>
      <c r="AG68" s="3">
        <v>4000</v>
      </c>
      <c r="AH68" s="116"/>
      <c r="AI68" s="3">
        <v>0</v>
      </c>
      <c r="AJ68" s="3">
        <v>0</v>
      </c>
      <c r="AK68" s="116"/>
      <c r="AL68" s="3">
        <v>7.3536213116270465E-3</v>
      </c>
      <c r="AM68" s="3">
        <v>0</v>
      </c>
      <c r="AN68" s="116"/>
      <c r="AO68" s="3">
        <v>0.16848580149847378</v>
      </c>
      <c r="AP68" s="3">
        <v>0</v>
      </c>
      <c r="AQ68" s="116"/>
      <c r="AR68" s="3">
        <v>8.7364721117380431E-2</v>
      </c>
      <c r="AS68" s="3">
        <v>0</v>
      </c>
      <c r="AT68" s="116"/>
      <c r="AU68" s="3">
        <v>7.2264360373693451E-2</v>
      </c>
      <c r="AV68" s="3">
        <v>0</v>
      </c>
      <c r="AW68" s="116"/>
      <c r="AX68" s="3">
        <v>5.2515955970770509E-2</v>
      </c>
      <c r="AY68" s="3">
        <v>0</v>
      </c>
      <c r="AZ68" s="116"/>
      <c r="BA68" s="3">
        <v>0.11913791508648598</v>
      </c>
      <c r="BB68" s="3">
        <v>0</v>
      </c>
      <c r="BC68" s="116"/>
      <c r="BD68" s="3">
        <v>0</v>
      </c>
      <c r="BE68" s="3">
        <v>0</v>
      </c>
      <c r="BF68" s="116"/>
      <c r="BG68" s="3">
        <v>429.83392132388263</v>
      </c>
      <c r="BH68" s="3">
        <v>500</v>
      </c>
      <c r="BI68" s="116"/>
      <c r="BJ68" s="8">
        <v>0.55502442843376609</v>
      </c>
      <c r="BK68" s="8">
        <v>0.69811320754716977</v>
      </c>
      <c r="BL68" s="116"/>
      <c r="BM68" s="3">
        <v>487169008.48507118</v>
      </c>
      <c r="BN68" s="3">
        <v>145750000</v>
      </c>
      <c r="BO68" s="116"/>
      <c r="BP68" s="3">
        <v>5012.910646563686</v>
      </c>
      <c r="BQ68" s="3">
        <v>4000</v>
      </c>
      <c r="BR68" s="115"/>
      <c r="BS68" s="3">
        <v>216778308.00000003</v>
      </c>
      <c r="BT68" s="3">
        <v>44000000</v>
      </c>
    </row>
    <row r="69" spans="1:72">
      <c r="B69" t="s">
        <v>248</v>
      </c>
      <c r="C69" s="116"/>
      <c r="D69" s="3">
        <v>145217234.99999985</v>
      </c>
      <c r="E69" s="3"/>
      <c r="F69" s="3">
        <v>145217234.99999985</v>
      </c>
      <c r="G69" s="116"/>
      <c r="H69" s="3"/>
      <c r="I69" s="3"/>
      <c r="J69" s="3"/>
      <c r="K69" s="3"/>
      <c r="L69" s="3"/>
      <c r="M69" s="3"/>
      <c r="N69" s="3"/>
      <c r="O69" s="3"/>
      <c r="P69" s="3"/>
      <c r="Q69" s="3"/>
      <c r="R69" s="3"/>
      <c r="S69" s="3"/>
      <c r="T69" s="3"/>
      <c r="U69" s="3"/>
      <c r="V69" s="3"/>
      <c r="W69" s="3">
        <v>145217234.99999985</v>
      </c>
      <c r="X69" s="116"/>
      <c r="Y69" s="3">
        <v>883.48310812866077</v>
      </c>
      <c r="Z69" s="3"/>
      <c r="AA69" s="116"/>
      <c r="AB69" s="3">
        <v>164369</v>
      </c>
      <c r="AC69" s="3"/>
      <c r="AD69" s="3">
        <v>164369</v>
      </c>
      <c r="AE69" s="116"/>
      <c r="AF69" s="3">
        <v>8616.5168857874669</v>
      </c>
      <c r="AG69" s="3"/>
      <c r="AH69" s="116"/>
      <c r="AI69" s="3">
        <v>0</v>
      </c>
      <c r="AJ69" s="3"/>
      <c r="AK69" s="116"/>
      <c r="AL69" s="3">
        <v>0</v>
      </c>
      <c r="AM69" s="3"/>
      <c r="AN69" s="116"/>
      <c r="AO69" s="3">
        <v>0</v>
      </c>
      <c r="AP69" s="3"/>
      <c r="AQ69" s="116"/>
      <c r="AR69" s="3">
        <v>0</v>
      </c>
      <c r="AS69" s="3"/>
      <c r="AT69" s="116"/>
      <c r="AU69" s="3">
        <v>6.0838722630179657E-6</v>
      </c>
      <c r="AV69" s="3"/>
      <c r="AW69" s="116"/>
      <c r="AX69" s="3">
        <v>0</v>
      </c>
      <c r="AY69" s="3"/>
      <c r="AZ69" s="116"/>
      <c r="BA69" s="3">
        <v>0</v>
      </c>
      <c r="BB69" s="3"/>
      <c r="BC69" s="116"/>
      <c r="BD69" s="3">
        <v>0</v>
      </c>
      <c r="BE69" s="3"/>
      <c r="BF69" s="116"/>
      <c r="BG69" s="3">
        <v>362.46868913018307</v>
      </c>
      <c r="BH69" s="3"/>
      <c r="BI69" s="116"/>
      <c r="BJ69" s="8">
        <v>9.2998221908280082E-2</v>
      </c>
      <c r="BK69" s="8"/>
      <c r="BL69" s="116"/>
      <c r="BM69" s="3">
        <v>1561505500</v>
      </c>
      <c r="BN69" s="3"/>
      <c r="BO69" s="116"/>
      <c r="BP69" s="3">
        <v>8616.5168918713389</v>
      </c>
      <c r="BQ69" s="3"/>
      <c r="BR69" s="115"/>
      <c r="BS69" s="3">
        <v>1416288265</v>
      </c>
      <c r="BT69" s="3"/>
    </row>
    <row r="70" spans="1:72">
      <c r="B70" t="s">
        <v>254</v>
      </c>
      <c r="C70" s="116"/>
      <c r="D70" s="3"/>
      <c r="E70" s="3">
        <v>0</v>
      </c>
      <c r="F70" s="3">
        <v>0</v>
      </c>
      <c r="G70" s="116"/>
      <c r="H70" s="3"/>
      <c r="I70" s="3"/>
      <c r="J70" s="3"/>
      <c r="K70" s="3"/>
      <c r="L70" s="3"/>
      <c r="M70" s="3"/>
      <c r="N70" s="3"/>
      <c r="O70" s="3"/>
      <c r="P70" s="3"/>
      <c r="Q70" s="3"/>
      <c r="R70" s="3"/>
      <c r="S70" s="3"/>
      <c r="T70" s="3"/>
      <c r="U70" s="3"/>
      <c r="V70" s="3"/>
      <c r="W70" s="3">
        <v>0</v>
      </c>
      <c r="X70" s="116"/>
      <c r="Y70" s="3"/>
      <c r="Z70" s="3"/>
      <c r="AA70" s="116"/>
      <c r="AB70" s="3"/>
      <c r="AC70" s="3">
        <v>0</v>
      </c>
      <c r="AD70" s="3">
        <v>0</v>
      </c>
      <c r="AE70" s="116"/>
      <c r="AF70" s="3"/>
      <c r="AG70" s="3"/>
      <c r="AH70" s="116"/>
      <c r="AI70" s="3"/>
      <c r="AJ70" s="3"/>
      <c r="AK70" s="116"/>
      <c r="AL70" s="3"/>
      <c r="AM70" s="3"/>
      <c r="AN70" s="116"/>
      <c r="AO70" s="3"/>
      <c r="AP70" s="3"/>
      <c r="AQ70" s="116"/>
      <c r="AR70" s="3"/>
      <c r="AS70" s="3"/>
      <c r="AT70" s="116"/>
      <c r="AU70" s="3"/>
      <c r="AV70" s="3"/>
      <c r="AW70" s="116"/>
      <c r="AX70" s="3"/>
      <c r="AY70" s="3"/>
      <c r="AZ70" s="116"/>
      <c r="BA70" s="3"/>
      <c r="BB70" s="3"/>
      <c r="BC70" s="116"/>
      <c r="BD70" s="3"/>
      <c r="BE70" s="3"/>
      <c r="BF70" s="116"/>
      <c r="BG70" s="3"/>
      <c r="BH70" s="3"/>
      <c r="BI70" s="116"/>
      <c r="BJ70" s="8"/>
      <c r="BK70" s="8"/>
      <c r="BL70" s="116"/>
      <c r="BM70" s="3"/>
      <c r="BN70" s="3">
        <v>0</v>
      </c>
      <c r="BO70" s="116"/>
      <c r="BP70" s="3"/>
      <c r="BQ70" s="3"/>
      <c r="BR70" s="115"/>
      <c r="BS70" s="3"/>
      <c r="BT70" s="3">
        <v>0</v>
      </c>
    </row>
    <row r="71" spans="1:72">
      <c r="B71" t="s">
        <v>251</v>
      </c>
      <c r="C71" s="116"/>
      <c r="D71" s="3">
        <v>-139648765.99999997</v>
      </c>
      <c r="E71" s="3"/>
      <c r="F71" s="3">
        <v>-139648765.99999997</v>
      </c>
      <c r="G71" s="116"/>
      <c r="H71" s="3"/>
      <c r="I71" s="3"/>
      <c r="J71" s="3"/>
      <c r="K71" s="3"/>
      <c r="L71" s="3"/>
      <c r="M71" s="3"/>
      <c r="N71" s="3"/>
      <c r="O71" s="3"/>
      <c r="P71" s="3"/>
      <c r="Q71" s="3"/>
      <c r="R71" s="3"/>
      <c r="S71" s="3"/>
      <c r="T71" s="3"/>
      <c r="U71" s="3"/>
      <c r="V71" s="3"/>
      <c r="W71" s="3">
        <v>-139648765.99999997</v>
      </c>
      <c r="X71" s="116"/>
      <c r="Y71" s="3">
        <v>-3721.9820362473338</v>
      </c>
      <c r="Z71" s="3"/>
      <c r="AA71" s="116"/>
      <c r="AB71" s="3">
        <v>37520</v>
      </c>
      <c r="AC71" s="3"/>
      <c r="AD71" s="3">
        <v>37520</v>
      </c>
      <c r="AE71" s="116"/>
      <c r="AF71" s="3">
        <v>8108.7041311300636</v>
      </c>
      <c r="AG71" s="3"/>
      <c r="AH71" s="116"/>
      <c r="AI71" s="3">
        <v>0</v>
      </c>
      <c r="AJ71" s="3"/>
      <c r="AK71" s="116"/>
      <c r="AL71" s="3">
        <v>0</v>
      </c>
      <c r="AM71" s="3"/>
      <c r="AN71" s="116"/>
      <c r="AO71" s="3">
        <v>15.374626865671646</v>
      </c>
      <c r="AP71" s="3"/>
      <c r="AQ71" s="116"/>
      <c r="AR71" s="3">
        <v>0</v>
      </c>
      <c r="AS71" s="3"/>
      <c r="AT71" s="116"/>
      <c r="AU71" s="3">
        <v>-2.6652452025586349E-5</v>
      </c>
      <c r="AV71" s="3"/>
      <c r="AW71" s="116"/>
      <c r="AX71" s="3">
        <v>0</v>
      </c>
      <c r="AY71" s="3"/>
      <c r="AZ71" s="116"/>
      <c r="BA71" s="3">
        <v>0</v>
      </c>
      <c r="BB71" s="3"/>
      <c r="BC71" s="116"/>
      <c r="BD71" s="3">
        <v>0</v>
      </c>
      <c r="BE71" s="3"/>
      <c r="BF71" s="116"/>
      <c r="BG71" s="3">
        <v>167.96023352586735</v>
      </c>
      <c r="BH71" s="3"/>
      <c r="BI71" s="116"/>
      <c r="BJ71" s="8">
        <v>-0.84550210820987182</v>
      </c>
      <c r="BK71" s="8"/>
      <c r="BL71" s="116"/>
      <c r="BM71" s="3">
        <v>165166668</v>
      </c>
      <c r="BN71" s="3"/>
      <c r="BO71" s="116"/>
      <c r="BP71" s="3">
        <v>8124.0787313432838</v>
      </c>
      <c r="BQ71" s="3"/>
      <c r="BR71" s="115"/>
      <c r="BS71" s="3">
        <v>304815434</v>
      </c>
      <c r="BT71" s="3"/>
    </row>
    <row r="72" spans="1:72">
      <c r="B72" t="s">
        <v>249</v>
      </c>
      <c r="C72" s="116"/>
      <c r="D72" s="3">
        <v>-224277050.99999997</v>
      </c>
      <c r="E72" s="3"/>
      <c r="F72" s="3">
        <v>-224277050.99999997</v>
      </c>
      <c r="G72" s="116"/>
      <c r="H72" s="3"/>
      <c r="I72" s="3"/>
      <c r="J72" s="3"/>
      <c r="K72" s="3"/>
      <c r="L72" s="3"/>
      <c r="M72" s="3"/>
      <c r="N72" s="3"/>
      <c r="O72" s="3"/>
      <c r="P72" s="3"/>
      <c r="Q72" s="3"/>
      <c r="R72" s="3"/>
      <c r="S72" s="3"/>
      <c r="T72" s="3"/>
      <c r="U72" s="3"/>
      <c r="V72" s="3"/>
      <c r="W72" s="3">
        <v>-224277050.99999997</v>
      </c>
      <c r="X72" s="116"/>
      <c r="Y72" s="3">
        <v>-5823.8652557777195</v>
      </c>
      <c r="Z72" s="3"/>
      <c r="AA72" s="116"/>
      <c r="AB72" s="3">
        <v>38510</v>
      </c>
      <c r="AC72" s="3"/>
      <c r="AD72" s="3">
        <v>38510</v>
      </c>
      <c r="AE72" s="116"/>
      <c r="AF72" s="3">
        <v>10225.319553362762</v>
      </c>
      <c r="AG72" s="3"/>
      <c r="AH72" s="116"/>
      <c r="AI72" s="3">
        <v>0</v>
      </c>
      <c r="AJ72" s="3"/>
      <c r="AK72" s="116"/>
      <c r="AL72" s="3">
        <v>0</v>
      </c>
      <c r="AM72" s="3"/>
      <c r="AN72" s="116"/>
      <c r="AO72" s="3">
        <v>7.5736951441184122</v>
      </c>
      <c r="AP72" s="3"/>
      <c r="AQ72" s="116"/>
      <c r="AR72" s="3">
        <v>0</v>
      </c>
      <c r="AS72" s="3"/>
      <c r="AT72" s="116"/>
      <c r="AU72" s="3">
        <v>-5.193456245131135E-5</v>
      </c>
      <c r="AV72" s="3"/>
      <c r="AW72" s="116"/>
      <c r="AX72" s="3">
        <v>0</v>
      </c>
      <c r="AY72" s="3"/>
      <c r="AZ72" s="116"/>
      <c r="BA72" s="3">
        <v>0</v>
      </c>
      <c r="BB72" s="3"/>
      <c r="BC72" s="116"/>
      <c r="BD72" s="3">
        <v>0</v>
      </c>
      <c r="BE72" s="3"/>
      <c r="BF72" s="116"/>
      <c r="BG72" s="3">
        <v>168.22469242507037</v>
      </c>
      <c r="BH72" s="3"/>
      <c r="BI72" s="116"/>
      <c r="BJ72" s="8">
        <v>-1.3208955202783625</v>
      </c>
      <c r="BK72" s="8"/>
      <c r="BL72" s="116"/>
      <c r="BM72" s="3">
        <v>169791666</v>
      </c>
      <c r="BN72" s="3"/>
      <c r="BO72" s="116"/>
      <c r="BP72" s="3">
        <v>10232.89319657232</v>
      </c>
      <c r="BQ72" s="3"/>
      <c r="BR72" s="115"/>
      <c r="BS72" s="3">
        <v>394068717.00000006</v>
      </c>
      <c r="BT72" s="3"/>
    </row>
    <row r="73" spans="1:72">
      <c r="B73" t="s">
        <v>250</v>
      </c>
      <c r="C73" s="116"/>
      <c r="D73" s="3">
        <v>-228368749.99999994</v>
      </c>
      <c r="E73" s="3"/>
      <c r="F73" s="3">
        <v>-228368749.99999994</v>
      </c>
      <c r="G73" s="116"/>
      <c r="H73" s="3"/>
      <c r="I73" s="3"/>
      <c r="J73" s="3"/>
      <c r="K73" s="3"/>
      <c r="L73" s="3"/>
      <c r="M73" s="3"/>
      <c r="N73" s="3"/>
      <c r="O73" s="3"/>
      <c r="P73" s="3"/>
      <c r="Q73" s="3"/>
      <c r="R73" s="3"/>
      <c r="S73" s="3"/>
      <c r="T73" s="3"/>
      <c r="U73" s="3"/>
      <c r="V73" s="3"/>
      <c r="W73" s="3">
        <v>-228368749.99999994</v>
      </c>
      <c r="X73" s="116"/>
      <c r="Y73" s="3">
        <v>-5940.9144120707579</v>
      </c>
      <c r="Z73" s="3"/>
      <c r="AA73" s="116"/>
      <c r="AB73" s="3">
        <v>38440</v>
      </c>
      <c r="AC73" s="3"/>
      <c r="AD73" s="3">
        <v>38440</v>
      </c>
      <c r="AE73" s="116"/>
      <c r="AF73" s="3">
        <v>10330.45140478668</v>
      </c>
      <c r="AG73" s="3"/>
      <c r="AH73" s="116"/>
      <c r="AI73" s="3">
        <v>0</v>
      </c>
      <c r="AJ73" s="3"/>
      <c r="AK73" s="116"/>
      <c r="AL73" s="3">
        <v>0</v>
      </c>
      <c r="AM73" s="3"/>
      <c r="AN73" s="116"/>
      <c r="AO73" s="3">
        <v>6.9249739854318415</v>
      </c>
      <c r="AP73" s="3"/>
      <c r="AQ73" s="116"/>
      <c r="AR73" s="3">
        <v>0</v>
      </c>
      <c r="AS73" s="3"/>
      <c r="AT73" s="116"/>
      <c r="AU73" s="3">
        <v>0</v>
      </c>
      <c r="AV73" s="3"/>
      <c r="AW73" s="116"/>
      <c r="AX73" s="3">
        <v>0</v>
      </c>
      <c r="AY73" s="3"/>
      <c r="AZ73" s="116"/>
      <c r="BA73" s="3">
        <v>0</v>
      </c>
      <c r="BB73" s="3"/>
      <c r="BC73" s="116"/>
      <c r="BD73" s="3">
        <v>0</v>
      </c>
      <c r="BE73" s="3"/>
      <c r="BF73" s="116"/>
      <c r="BG73" s="3">
        <v>167.74524272431012</v>
      </c>
      <c r="BH73" s="3"/>
      <c r="BI73" s="116"/>
      <c r="BJ73" s="8">
        <v>-1.3512943946898741</v>
      </c>
      <c r="BK73" s="8"/>
      <c r="BL73" s="116"/>
      <c r="BM73" s="3">
        <v>168999998</v>
      </c>
      <c r="BN73" s="3"/>
      <c r="BO73" s="116"/>
      <c r="BP73" s="3">
        <v>10337.376378772116</v>
      </c>
      <c r="BQ73" s="3"/>
      <c r="BR73" s="115"/>
      <c r="BS73" s="3">
        <v>397368748.00000012</v>
      </c>
      <c r="BT73" s="3"/>
    </row>
    <row r="74" spans="1:72">
      <c r="B74" t="s">
        <v>252</v>
      </c>
      <c r="C74" s="116"/>
      <c r="D74" s="3">
        <v>-583185486.2301333</v>
      </c>
      <c r="E74" s="3"/>
      <c r="F74" s="3">
        <v>-583185486.2301333</v>
      </c>
      <c r="G74" s="116"/>
      <c r="H74" s="3"/>
      <c r="I74" s="3"/>
      <c r="J74" s="3"/>
      <c r="K74" s="3"/>
      <c r="L74" s="3"/>
      <c r="M74" s="3"/>
      <c r="N74" s="3"/>
      <c r="O74" s="3"/>
      <c r="P74" s="3"/>
      <c r="Q74" s="3"/>
      <c r="R74" s="3"/>
      <c r="S74" s="3"/>
      <c r="T74" s="3"/>
      <c r="U74" s="3"/>
      <c r="V74" s="3"/>
      <c r="W74" s="3">
        <v>-583185486.2301333</v>
      </c>
      <c r="X74" s="116"/>
      <c r="Y74" s="3">
        <v>-7483.8370534883516</v>
      </c>
      <c r="Z74" s="3"/>
      <c r="AA74" s="116"/>
      <c r="AB74" s="3">
        <v>77926</v>
      </c>
      <c r="AC74" s="3"/>
      <c r="AD74" s="3">
        <v>77926</v>
      </c>
      <c r="AE74" s="116"/>
      <c r="AF74" s="3">
        <v>12171.760452223903</v>
      </c>
      <c r="AG74" s="3"/>
      <c r="AH74" s="116"/>
      <c r="AI74" s="3">
        <v>0</v>
      </c>
      <c r="AJ74" s="3"/>
      <c r="AK74" s="116"/>
      <c r="AL74" s="3">
        <v>0</v>
      </c>
      <c r="AM74" s="3"/>
      <c r="AN74" s="116"/>
      <c r="AO74" s="3">
        <v>1497.8174806868055</v>
      </c>
      <c r="AP74" s="3"/>
      <c r="AQ74" s="116"/>
      <c r="AR74" s="3">
        <v>1624.3980956291866</v>
      </c>
      <c r="AS74" s="3"/>
      <c r="AT74" s="116"/>
      <c r="AU74" s="3">
        <v>3067.9812257783024</v>
      </c>
      <c r="AV74" s="3"/>
      <c r="AW74" s="116"/>
      <c r="AX74" s="3">
        <v>725.85904576136329</v>
      </c>
      <c r="AY74" s="3"/>
      <c r="AZ74" s="116"/>
      <c r="BA74" s="3">
        <v>157.14903883171215</v>
      </c>
      <c r="BB74" s="3"/>
      <c r="BC74" s="116"/>
      <c r="BD74" s="3">
        <v>1.2832687421399791E-4</v>
      </c>
      <c r="BE74" s="3"/>
      <c r="BF74" s="116"/>
      <c r="BG74" s="3">
        <v>448.74113671827769</v>
      </c>
      <c r="BH74" s="3"/>
      <c r="BI74" s="116"/>
      <c r="BJ74" s="8">
        <v>-0.63631964469829994</v>
      </c>
      <c r="BK74" s="8"/>
      <c r="BL74" s="116"/>
      <c r="BM74" s="3">
        <v>916497692.76986682</v>
      </c>
      <c r="BN74" s="3"/>
      <c r="BO74" s="116"/>
      <c r="BP74" s="3">
        <v>19244.965467238151</v>
      </c>
      <c r="BQ74" s="3"/>
      <c r="BR74" s="115"/>
      <c r="BS74" s="3">
        <v>1499683179.0000002</v>
      </c>
      <c r="BT74" s="3"/>
    </row>
    <row r="75" spans="1:72">
      <c r="A75" t="s">
        <v>31</v>
      </c>
      <c r="C75" s="116"/>
      <c r="D75" s="3">
        <v>-2065109709.4349999</v>
      </c>
      <c r="E75" s="3"/>
      <c r="F75" s="3">
        <v>-2065109709.4349999</v>
      </c>
      <c r="G75" s="116"/>
      <c r="H75" s="3"/>
      <c r="I75" s="3"/>
      <c r="J75" s="3"/>
      <c r="K75" s="3"/>
      <c r="L75" s="3"/>
      <c r="M75" s="3"/>
      <c r="N75" s="3"/>
      <c r="O75" s="3"/>
      <c r="P75" s="3"/>
      <c r="Q75" s="3"/>
      <c r="R75" s="3"/>
      <c r="S75" s="3"/>
      <c r="T75" s="3"/>
      <c r="U75" s="3"/>
      <c r="V75" s="3"/>
      <c r="W75" s="3">
        <v>-2065109709.4349999</v>
      </c>
      <c r="X75" s="116"/>
      <c r="Y75" s="3">
        <v>-1917464.9112674093</v>
      </c>
      <c r="Z75" s="3"/>
      <c r="AA75" s="116"/>
      <c r="AB75" s="3">
        <v>1077</v>
      </c>
      <c r="AC75" s="3"/>
      <c r="AD75" s="3">
        <v>1077</v>
      </c>
      <c r="AE75" s="116"/>
      <c r="AF75" s="3">
        <v>15296.842154131848</v>
      </c>
      <c r="AG75" s="3"/>
      <c r="AH75" s="116"/>
      <c r="AI75" s="3">
        <v>0</v>
      </c>
      <c r="AJ75" s="3"/>
      <c r="AK75" s="116"/>
      <c r="AL75" s="3">
        <v>0</v>
      </c>
      <c r="AM75" s="3"/>
      <c r="AN75" s="116"/>
      <c r="AO75" s="3">
        <v>0</v>
      </c>
      <c r="AP75" s="3"/>
      <c r="AQ75" s="116"/>
      <c r="AR75" s="3">
        <v>0</v>
      </c>
      <c r="AS75" s="3"/>
      <c r="AT75" s="116"/>
      <c r="AU75" s="3">
        <v>0</v>
      </c>
      <c r="AV75" s="3"/>
      <c r="AW75" s="116"/>
      <c r="AX75" s="3">
        <v>0</v>
      </c>
      <c r="AY75" s="3"/>
      <c r="AZ75" s="116"/>
      <c r="BA75" s="3">
        <v>0</v>
      </c>
      <c r="BB75" s="3"/>
      <c r="BC75" s="116"/>
      <c r="BD75" s="3">
        <v>0</v>
      </c>
      <c r="BE75" s="3"/>
      <c r="BF75" s="116"/>
      <c r="BG75" s="3">
        <v>-1332.171943963024</v>
      </c>
      <c r="BH75" s="3"/>
      <c r="BI75" s="116"/>
      <c r="BJ75" s="8">
        <v>54.917914193460909</v>
      </c>
      <c r="BK75" s="8"/>
      <c r="BL75" s="116"/>
      <c r="BM75" s="3">
        <v>-37603571.434999861</v>
      </c>
      <c r="BN75" s="3"/>
      <c r="BO75" s="116"/>
      <c r="BP75" s="3">
        <v>1882549.8031569174</v>
      </c>
      <c r="BQ75" s="3"/>
      <c r="BR75" s="115"/>
      <c r="BS75" s="3">
        <v>2027506138</v>
      </c>
      <c r="BT75" s="3"/>
    </row>
    <row r="76" spans="1:72">
      <c r="B76" t="s">
        <v>261</v>
      </c>
      <c r="C76" s="116"/>
      <c r="D76" s="3">
        <v>890500000</v>
      </c>
      <c r="E76" s="3"/>
      <c r="F76" s="3">
        <v>890500000</v>
      </c>
      <c r="G76" s="116"/>
      <c r="H76" s="3"/>
      <c r="I76" s="3"/>
      <c r="J76" s="3"/>
      <c r="K76" s="3"/>
      <c r="L76" s="3"/>
      <c r="M76" s="3"/>
      <c r="N76" s="3"/>
      <c r="O76" s="3"/>
      <c r="P76" s="3"/>
      <c r="Q76" s="3"/>
      <c r="R76" s="3"/>
      <c r="S76" s="3"/>
      <c r="T76" s="3"/>
      <c r="U76" s="3"/>
      <c r="V76" s="3"/>
      <c r="W76" s="3">
        <v>890500000</v>
      </c>
      <c r="X76" s="116"/>
      <c r="Y76" s="3"/>
      <c r="Z76" s="3"/>
      <c r="AA76" s="116"/>
      <c r="AB76" s="3">
        <v>0</v>
      </c>
      <c r="AC76" s="3"/>
      <c r="AD76" s="3">
        <v>0</v>
      </c>
      <c r="AE76" s="116"/>
      <c r="AF76" s="3"/>
      <c r="AG76" s="3"/>
      <c r="AH76" s="116"/>
      <c r="AI76" s="3"/>
      <c r="AJ76" s="3"/>
      <c r="AK76" s="116"/>
      <c r="AL76" s="3"/>
      <c r="AM76" s="3"/>
      <c r="AN76" s="116"/>
      <c r="AO76" s="3"/>
      <c r="AP76" s="3"/>
      <c r="AQ76" s="116"/>
      <c r="AR76" s="3"/>
      <c r="AS76" s="3"/>
      <c r="AT76" s="116"/>
      <c r="AU76" s="3"/>
      <c r="AV76" s="3"/>
      <c r="AW76" s="116"/>
      <c r="AX76" s="3"/>
      <c r="AY76" s="3"/>
      <c r="AZ76" s="116"/>
      <c r="BA76" s="3"/>
      <c r="BB76" s="3"/>
      <c r="BC76" s="116"/>
      <c r="BD76" s="3"/>
      <c r="BE76" s="3"/>
      <c r="BF76" s="116"/>
      <c r="BG76" s="3"/>
      <c r="BH76" s="3"/>
      <c r="BI76" s="116"/>
      <c r="BJ76" s="8">
        <v>1</v>
      </c>
      <c r="BK76" s="8"/>
      <c r="BL76" s="116"/>
      <c r="BM76" s="3">
        <v>890500000</v>
      </c>
      <c r="BN76" s="3"/>
      <c r="BO76" s="116"/>
      <c r="BP76" s="3"/>
      <c r="BQ76" s="3"/>
      <c r="BR76" s="115"/>
      <c r="BS76" s="3">
        <v>0</v>
      </c>
      <c r="BT76" s="3"/>
    </row>
    <row r="77" spans="1:72">
      <c r="B77" t="s">
        <v>260</v>
      </c>
      <c r="C77" s="116"/>
      <c r="D77" s="3">
        <v>190015000</v>
      </c>
      <c r="E77" s="3"/>
      <c r="F77" s="3">
        <v>190015000</v>
      </c>
      <c r="G77" s="116"/>
      <c r="H77" s="3"/>
      <c r="I77" s="3"/>
      <c r="J77" s="3"/>
      <c r="K77" s="3"/>
      <c r="L77" s="3"/>
      <c r="M77" s="3"/>
      <c r="N77" s="3"/>
      <c r="O77" s="3"/>
      <c r="P77" s="3"/>
      <c r="Q77" s="3"/>
      <c r="R77" s="3"/>
      <c r="S77" s="3"/>
      <c r="T77" s="3"/>
      <c r="U77" s="3"/>
      <c r="V77" s="3"/>
      <c r="W77" s="3">
        <v>190015000</v>
      </c>
      <c r="X77" s="116"/>
      <c r="Y77" s="3"/>
      <c r="Z77" s="3"/>
      <c r="AA77" s="116"/>
      <c r="AB77" s="3">
        <v>0</v>
      </c>
      <c r="AC77" s="3"/>
      <c r="AD77" s="3">
        <v>0</v>
      </c>
      <c r="AE77" s="116"/>
      <c r="AF77" s="3"/>
      <c r="AG77" s="3"/>
      <c r="AH77" s="116"/>
      <c r="AI77" s="3"/>
      <c r="AJ77" s="3"/>
      <c r="AK77" s="116"/>
      <c r="AL77" s="3"/>
      <c r="AM77" s="3"/>
      <c r="AN77" s="116"/>
      <c r="AO77" s="3"/>
      <c r="AP77" s="3"/>
      <c r="AQ77" s="116"/>
      <c r="AR77" s="3"/>
      <c r="AS77" s="3"/>
      <c r="AT77" s="116"/>
      <c r="AU77" s="3"/>
      <c r="AV77" s="3"/>
      <c r="AW77" s="116"/>
      <c r="AX77" s="3"/>
      <c r="AY77" s="3"/>
      <c r="AZ77" s="116"/>
      <c r="BA77" s="3"/>
      <c r="BB77" s="3"/>
      <c r="BC77" s="116"/>
      <c r="BD77" s="3"/>
      <c r="BE77" s="3"/>
      <c r="BF77" s="116"/>
      <c r="BG77" s="3"/>
      <c r="BH77" s="3"/>
      <c r="BI77" s="116"/>
      <c r="BJ77" s="8">
        <v>1</v>
      </c>
      <c r="BK77" s="8"/>
      <c r="BL77" s="116"/>
      <c r="BM77" s="3">
        <v>190015000</v>
      </c>
      <c r="BN77" s="3"/>
      <c r="BO77" s="116"/>
      <c r="BP77" s="3"/>
      <c r="BQ77" s="3"/>
      <c r="BR77" s="115"/>
      <c r="BS77" s="3">
        <v>0</v>
      </c>
      <c r="BT77" s="3"/>
    </row>
    <row r="78" spans="1:72">
      <c r="B78" t="s">
        <v>258</v>
      </c>
      <c r="C78" s="116"/>
      <c r="D78" s="3">
        <v>221481</v>
      </c>
      <c r="E78" s="3"/>
      <c r="F78" s="3">
        <v>221481</v>
      </c>
      <c r="G78" s="116"/>
      <c r="H78" s="3"/>
      <c r="I78" s="3"/>
      <c r="J78" s="3"/>
      <c r="K78" s="3"/>
      <c r="L78" s="3"/>
      <c r="M78" s="3"/>
      <c r="N78" s="3"/>
      <c r="O78" s="3"/>
      <c r="P78" s="3"/>
      <c r="Q78" s="3"/>
      <c r="R78" s="3"/>
      <c r="S78" s="3"/>
      <c r="T78" s="3"/>
      <c r="U78" s="3"/>
      <c r="V78" s="3"/>
      <c r="W78" s="3">
        <v>221481</v>
      </c>
      <c r="X78" s="116"/>
      <c r="Y78" s="3"/>
      <c r="Z78" s="3"/>
      <c r="AA78" s="116"/>
      <c r="AB78" s="3">
        <v>0</v>
      </c>
      <c r="AC78" s="3"/>
      <c r="AD78" s="3">
        <v>0</v>
      </c>
      <c r="AE78" s="116"/>
      <c r="AF78" s="3"/>
      <c r="AG78" s="3"/>
      <c r="AH78" s="116"/>
      <c r="AI78" s="3"/>
      <c r="AJ78" s="3"/>
      <c r="AK78" s="116"/>
      <c r="AL78" s="3"/>
      <c r="AM78" s="3"/>
      <c r="AN78" s="116"/>
      <c r="AO78" s="3"/>
      <c r="AP78" s="3"/>
      <c r="AQ78" s="116"/>
      <c r="AR78" s="3"/>
      <c r="AS78" s="3"/>
      <c r="AT78" s="116"/>
      <c r="AU78" s="3"/>
      <c r="AV78" s="3"/>
      <c r="AW78" s="116"/>
      <c r="AX78" s="3"/>
      <c r="AY78" s="3"/>
      <c r="AZ78" s="116"/>
      <c r="BA78" s="3"/>
      <c r="BB78" s="3"/>
      <c r="BC78" s="116"/>
      <c r="BD78" s="3"/>
      <c r="BE78" s="3"/>
      <c r="BF78" s="116"/>
      <c r="BG78" s="3"/>
      <c r="BH78" s="3"/>
      <c r="BI78" s="116"/>
      <c r="BJ78" s="8">
        <v>1</v>
      </c>
      <c r="BK78" s="8"/>
      <c r="BL78" s="116"/>
      <c r="BM78" s="3">
        <v>221481</v>
      </c>
      <c r="BN78" s="3"/>
      <c r="BO78" s="116"/>
      <c r="BP78" s="3"/>
      <c r="BQ78" s="3"/>
      <c r="BR78" s="115"/>
      <c r="BS78" s="3">
        <v>0</v>
      </c>
      <c r="BT78" s="3"/>
    </row>
    <row r="79" spans="1:72">
      <c r="B79" t="s">
        <v>270</v>
      </c>
      <c r="C79" s="116"/>
      <c r="D79" s="3">
        <v>8</v>
      </c>
      <c r="E79" s="3"/>
      <c r="F79" s="3">
        <v>8</v>
      </c>
      <c r="G79" s="116"/>
      <c r="H79" s="3"/>
      <c r="I79" s="3"/>
      <c r="J79" s="3"/>
      <c r="K79" s="3"/>
      <c r="L79" s="3"/>
      <c r="M79" s="3"/>
      <c r="N79" s="3"/>
      <c r="O79" s="3"/>
      <c r="P79" s="3"/>
      <c r="Q79" s="3"/>
      <c r="R79" s="3"/>
      <c r="S79" s="3"/>
      <c r="T79" s="3"/>
      <c r="U79" s="3"/>
      <c r="V79" s="3"/>
      <c r="W79" s="3">
        <v>8</v>
      </c>
      <c r="X79" s="116"/>
      <c r="Y79" s="3"/>
      <c r="Z79" s="3"/>
      <c r="AA79" s="116"/>
      <c r="AB79" s="3">
        <v>0</v>
      </c>
      <c r="AC79" s="3"/>
      <c r="AD79" s="3">
        <v>0</v>
      </c>
      <c r="AE79" s="116"/>
      <c r="AF79" s="3"/>
      <c r="AG79" s="3"/>
      <c r="AH79" s="116"/>
      <c r="AI79" s="3"/>
      <c r="AJ79" s="3"/>
      <c r="AK79" s="116"/>
      <c r="AL79" s="3"/>
      <c r="AM79" s="3"/>
      <c r="AN79" s="116"/>
      <c r="AO79" s="3"/>
      <c r="AP79" s="3"/>
      <c r="AQ79" s="116"/>
      <c r="AR79" s="3"/>
      <c r="AS79" s="3"/>
      <c r="AT79" s="116"/>
      <c r="AU79" s="3"/>
      <c r="AV79" s="3"/>
      <c r="AW79" s="116"/>
      <c r="AX79" s="3"/>
      <c r="AY79" s="3"/>
      <c r="AZ79" s="116"/>
      <c r="BA79" s="3"/>
      <c r="BB79" s="3"/>
      <c r="BC79" s="116"/>
      <c r="BD79" s="3"/>
      <c r="BE79" s="3"/>
      <c r="BF79" s="116"/>
      <c r="BG79" s="3"/>
      <c r="BH79" s="3"/>
      <c r="BI79" s="116"/>
      <c r="BJ79" s="8"/>
      <c r="BK79" s="8"/>
      <c r="BL79" s="116"/>
      <c r="BM79" s="3">
        <v>0</v>
      </c>
      <c r="BN79" s="3"/>
      <c r="BO79" s="116"/>
      <c r="BP79" s="3"/>
      <c r="BQ79" s="3"/>
      <c r="BR79" s="115"/>
      <c r="BS79" s="3">
        <v>-8</v>
      </c>
      <c r="BT79" s="3"/>
    </row>
    <row r="80" spans="1:72">
      <c r="B80" t="s">
        <v>259</v>
      </c>
      <c r="C80" s="116"/>
      <c r="D80" s="3">
        <v>-319699</v>
      </c>
      <c r="E80" s="3"/>
      <c r="F80" s="3">
        <v>-319699</v>
      </c>
      <c r="G80" s="116"/>
      <c r="H80" s="3"/>
      <c r="I80" s="3"/>
      <c r="J80" s="3"/>
      <c r="K80" s="3"/>
      <c r="L80" s="3"/>
      <c r="M80" s="3"/>
      <c r="N80" s="3"/>
      <c r="O80" s="3"/>
      <c r="P80" s="3"/>
      <c r="Q80" s="3"/>
      <c r="R80" s="3"/>
      <c r="S80" s="3"/>
      <c r="T80" s="3"/>
      <c r="U80" s="3"/>
      <c r="V80" s="3"/>
      <c r="W80" s="3">
        <v>-319699</v>
      </c>
      <c r="X80" s="116"/>
      <c r="Y80" s="3">
        <v>-296.84215413184774</v>
      </c>
      <c r="Z80" s="3"/>
      <c r="AA80" s="116"/>
      <c r="AB80" s="3">
        <v>1077</v>
      </c>
      <c r="AC80" s="3"/>
      <c r="AD80" s="3">
        <v>1077</v>
      </c>
      <c r="AE80" s="116"/>
      <c r="AF80" s="3">
        <v>15296.842154131848</v>
      </c>
      <c r="AG80" s="3"/>
      <c r="AH80" s="116"/>
      <c r="AI80" s="3">
        <v>0</v>
      </c>
      <c r="AJ80" s="3"/>
      <c r="AK80" s="116"/>
      <c r="AL80" s="3">
        <v>0</v>
      </c>
      <c r="AM80" s="3"/>
      <c r="AN80" s="116"/>
      <c r="AO80" s="3">
        <v>0</v>
      </c>
      <c r="AP80" s="3"/>
      <c r="AQ80" s="116"/>
      <c r="AR80" s="3">
        <v>0</v>
      </c>
      <c r="AS80" s="3"/>
      <c r="AT80" s="116"/>
      <c r="AU80" s="3">
        <v>0</v>
      </c>
      <c r="AV80" s="3"/>
      <c r="AW80" s="116"/>
      <c r="AX80" s="3">
        <v>0</v>
      </c>
      <c r="AY80" s="3"/>
      <c r="AZ80" s="116"/>
      <c r="BA80" s="3">
        <v>0</v>
      </c>
      <c r="BB80" s="3"/>
      <c r="BC80" s="116"/>
      <c r="BD80" s="3">
        <v>0</v>
      </c>
      <c r="BE80" s="3"/>
      <c r="BF80" s="116"/>
      <c r="BG80" s="3">
        <v>572.31898283713122</v>
      </c>
      <c r="BH80" s="3"/>
      <c r="BI80" s="116"/>
      <c r="BJ80" s="8">
        <v>-1.9789476942123182E-2</v>
      </c>
      <c r="BK80" s="8"/>
      <c r="BL80" s="116"/>
      <c r="BM80" s="3">
        <v>16155000</v>
      </c>
      <c r="BN80" s="3"/>
      <c r="BO80" s="116"/>
      <c r="BP80" s="3">
        <v>15296.842154131848</v>
      </c>
      <c r="BQ80" s="3"/>
      <c r="BR80" s="115"/>
      <c r="BS80" s="3">
        <v>16474699</v>
      </c>
      <c r="BT80" s="3"/>
    </row>
    <row r="81" spans="1:72">
      <c r="B81" t="s">
        <v>256</v>
      </c>
      <c r="C81" s="116"/>
      <c r="D81" s="3">
        <v>-5085313</v>
      </c>
      <c r="E81" s="3"/>
      <c r="F81" s="3">
        <v>-5085313</v>
      </c>
      <c r="G81" s="116"/>
      <c r="H81" s="3"/>
      <c r="I81" s="3"/>
      <c r="J81" s="3"/>
      <c r="K81" s="3"/>
      <c r="L81" s="3"/>
      <c r="M81" s="3"/>
      <c r="N81" s="3"/>
      <c r="O81" s="3"/>
      <c r="P81" s="3"/>
      <c r="Q81" s="3"/>
      <c r="R81" s="3"/>
      <c r="S81" s="3"/>
      <c r="T81" s="3"/>
      <c r="U81" s="3"/>
      <c r="V81" s="3"/>
      <c r="W81" s="3">
        <v>-5085313</v>
      </c>
      <c r="X81" s="116"/>
      <c r="Y81" s="3"/>
      <c r="Z81" s="3"/>
      <c r="AA81" s="116"/>
      <c r="AB81" s="3">
        <v>0</v>
      </c>
      <c r="AC81" s="3"/>
      <c r="AD81" s="3">
        <v>0</v>
      </c>
      <c r="AE81" s="116"/>
      <c r="AF81" s="3"/>
      <c r="AG81" s="3"/>
      <c r="AH81" s="116"/>
      <c r="AI81" s="3"/>
      <c r="AJ81" s="3"/>
      <c r="AK81" s="116"/>
      <c r="AL81" s="3"/>
      <c r="AM81" s="3"/>
      <c r="AN81" s="116"/>
      <c r="AO81" s="3"/>
      <c r="AP81" s="3"/>
      <c r="AQ81" s="116"/>
      <c r="AR81" s="3"/>
      <c r="AS81" s="3"/>
      <c r="AT81" s="116"/>
      <c r="AU81" s="3"/>
      <c r="AV81" s="3"/>
      <c r="AW81" s="116"/>
      <c r="AX81" s="3"/>
      <c r="AY81" s="3"/>
      <c r="AZ81" s="116"/>
      <c r="BA81" s="3"/>
      <c r="BB81" s="3"/>
      <c r="BC81" s="116"/>
      <c r="BD81" s="3"/>
      <c r="BE81" s="3"/>
      <c r="BF81" s="116"/>
      <c r="BG81" s="3"/>
      <c r="BH81" s="3"/>
      <c r="BI81" s="116"/>
      <c r="BJ81" s="8">
        <v>1</v>
      </c>
      <c r="BK81" s="8"/>
      <c r="BL81" s="116"/>
      <c r="BM81" s="3">
        <v>-5085313</v>
      </c>
      <c r="BN81" s="3"/>
      <c r="BO81" s="116"/>
      <c r="BP81" s="3"/>
      <c r="BQ81" s="3"/>
      <c r="BR81" s="115"/>
      <c r="BS81" s="3">
        <v>0</v>
      </c>
      <c r="BT81" s="3"/>
    </row>
    <row r="82" spans="1:72">
      <c r="B82" t="s">
        <v>16</v>
      </c>
      <c r="C82" s="116"/>
      <c r="D82" s="3">
        <v>-20860239.435000062</v>
      </c>
      <c r="E82" s="3"/>
      <c r="F82" s="3">
        <v>-20860239.435000062</v>
      </c>
      <c r="G82" s="116"/>
      <c r="H82" s="3"/>
      <c r="I82" s="3"/>
      <c r="J82" s="3"/>
      <c r="K82" s="3"/>
      <c r="L82" s="3"/>
      <c r="M82" s="3"/>
      <c r="N82" s="3"/>
      <c r="O82" s="3"/>
      <c r="P82" s="3"/>
      <c r="Q82" s="3"/>
      <c r="R82" s="3"/>
      <c r="S82" s="3"/>
      <c r="T82" s="3"/>
      <c r="U82" s="3"/>
      <c r="V82" s="3"/>
      <c r="W82" s="3">
        <v>-20860239.435000062</v>
      </c>
      <c r="X82" s="116"/>
      <c r="Y82" s="3"/>
      <c r="Z82" s="3"/>
      <c r="AA82" s="116"/>
      <c r="AB82" s="3">
        <v>0</v>
      </c>
      <c r="AC82" s="3"/>
      <c r="AD82" s="3">
        <v>0</v>
      </c>
      <c r="AE82" s="116"/>
      <c r="AF82" s="3"/>
      <c r="AG82" s="3"/>
      <c r="AH82" s="116"/>
      <c r="AI82" s="3"/>
      <c r="AJ82" s="3"/>
      <c r="AK82" s="116"/>
      <c r="AL82" s="3"/>
      <c r="AM82" s="3"/>
      <c r="AN82" s="116"/>
      <c r="AO82" s="3"/>
      <c r="AP82" s="3"/>
      <c r="AQ82" s="116"/>
      <c r="AR82" s="3"/>
      <c r="AS82" s="3"/>
      <c r="AT82" s="116"/>
      <c r="AU82" s="3"/>
      <c r="AV82" s="3"/>
      <c r="AW82" s="116"/>
      <c r="AX82" s="3"/>
      <c r="AY82" s="3"/>
      <c r="AZ82" s="116"/>
      <c r="BA82" s="3"/>
      <c r="BB82" s="3"/>
      <c r="BC82" s="116"/>
      <c r="BD82" s="3"/>
      <c r="BE82" s="3"/>
      <c r="BF82" s="116"/>
      <c r="BG82" s="3"/>
      <c r="BH82" s="3"/>
      <c r="BI82" s="116"/>
      <c r="BJ82" s="8">
        <v>1.1236075288291829</v>
      </c>
      <c r="BK82" s="8"/>
      <c r="BL82" s="116"/>
      <c r="BM82" s="3">
        <v>-18565414.435000062</v>
      </c>
      <c r="BN82" s="3"/>
      <c r="BO82" s="116"/>
      <c r="BP82" s="3"/>
      <c r="BQ82" s="3"/>
      <c r="BR82" s="115"/>
      <c r="BS82" s="3">
        <v>2294825</v>
      </c>
      <c r="BT82" s="3"/>
    </row>
    <row r="83" spans="1:72">
      <c r="B83" t="s">
        <v>264</v>
      </c>
      <c r="C83" s="116"/>
      <c r="D83" s="3">
        <v>-36700352</v>
      </c>
      <c r="E83" s="3"/>
      <c r="F83" s="3">
        <v>-36700352</v>
      </c>
      <c r="G83" s="116"/>
      <c r="H83" s="3"/>
      <c r="I83" s="3"/>
      <c r="J83" s="3"/>
      <c r="K83" s="3"/>
      <c r="L83" s="3"/>
      <c r="M83" s="3"/>
      <c r="N83" s="3"/>
      <c r="O83" s="3"/>
      <c r="P83" s="3"/>
      <c r="Q83" s="3"/>
      <c r="R83" s="3"/>
      <c r="S83" s="3"/>
      <c r="T83" s="3"/>
      <c r="U83" s="3"/>
      <c r="V83" s="3"/>
      <c r="W83" s="3">
        <v>-36700352</v>
      </c>
      <c r="X83" s="116"/>
      <c r="Y83" s="3"/>
      <c r="Z83" s="3"/>
      <c r="AA83" s="116"/>
      <c r="AB83" s="3">
        <v>0</v>
      </c>
      <c r="AC83" s="3"/>
      <c r="AD83" s="3">
        <v>0</v>
      </c>
      <c r="AE83" s="116"/>
      <c r="AF83" s="3"/>
      <c r="AG83" s="3"/>
      <c r="AH83" s="116"/>
      <c r="AI83" s="3"/>
      <c r="AJ83" s="3"/>
      <c r="AK83" s="116"/>
      <c r="AL83" s="3"/>
      <c r="AM83" s="3"/>
      <c r="AN83" s="116"/>
      <c r="AO83" s="3"/>
      <c r="AP83" s="3"/>
      <c r="AQ83" s="116"/>
      <c r="AR83" s="3"/>
      <c r="AS83" s="3"/>
      <c r="AT83" s="116"/>
      <c r="AU83" s="3"/>
      <c r="AV83" s="3"/>
      <c r="AW83" s="116"/>
      <c r="AX83" s="3"/>
      <c r="AY83" s="3"/>
      <c r="AZ83" s="116"/>
      <c r="BA83" s="3"/>
      <c r="BB83" s="3"/>
      <c r="BC83" s="116"/>
      <c r="BD83" s="3"/>
      <c r="BE83" s="3"/>
      <c r="BF83" s="116"/>
      <c r="BG83" s="3"/>
      <c r="BH83" s="3"/>
      <c r="BI83" s="116"/>
      <c r="BJ83" s="8"/>
      <c r="BK83" s="8"/>
      <c r="BL83" s="116"/>
      <c r="BM83" s="3">
        <v>0</v>
      </c>
      <c r="BN83" s="3"/>
      <c r="BO83" s="116"/>
      <c r="BP83" s="3"/>
      <c r="BQ83" s="3"/>
      <c r="BR83" s="115"/>
      <c r="BS83" s="3">
        <v>36700352</v>
      </c>
      <c r="BT83" s="3"/>
    </row>
    <row r="84" spans="1:72">
      <c r="B84" t="s">
        <v>266</v>
      </c>
      <c r="C84" s="116"/>
      <c r="D84" s="3">
        <v>-157328789</v>
      </c>
      <c r="E84" s="3"/>
      <c r="F84" s="3">
        <v>-157328789</v>
      </c>
      <c r="G84" s="116"/>
      <c r="H84" s="3"/>
      <c r="I84" s="3"/>
      <c r="J84" s="3"/>
      <c r="K84" s="3"/>
      <c r="L84" s="3"/>
      <c r="M84" s="3"/>
      <c r="N84" s="3"/>
      <c r="O84" s="3"/>
      <c r="P84" s="3"/>
      <c r="Q84" s="3"/>
      <c r="R84" s="3"/>
      <c r="S84" s="3"/>
      <c r="T84" s="3"/>
      <c r="U84" s="3"/>
      <c r="V84" s="3"/>
      <c r="W84" s="3">
        <v>-157328789</v>
      </c>
      <c r="X84" s="116"/>
      <c r="Y84" s="3"/>
      <c r="Z84" s="3"/>
      <c r="AA84" s="116"/>
      <c r="AB84" s="3">
        <v>0</v>
      </c>
      <c r="AC84" s="3"/>
      <c r="AD84" s="3">
        <v>0</v>
      </c>
      <c r="AE84" s="116"/>
      <c r="AF84" s="3"/>
      <c r="AG84" s="3"/>
      <c r="AH84" s="116"/>
      <c r="AI84" s="3"/>
      <c r="AJ84" s="3"/>
      <c r="AK84" s="116"/>
      <c r="AL84" s="3"/>
      <c r="AM84" s="3"/>
      <c r="AN84" s="116"/>
      <c r="AO84" s="3"/>
      <c r="AP84" s="3"/>
      <c r="AQ84" s="116"/>
      <c r="AR84" s="3"/>
      <c r="AS84" s="3"/>
      <c r="AT84" s="116"/>
      <c r="AU84" s="3"/>
      <c r="AV84" s="3"/>
      <c r="AW84" s="116"/>
      <c r="AX84" s="3"/>
      <c r="AY84" s="3"/>
      <c r="AZ84" s="116"/>
      <c r="BA84" s="3"/>
      <c r="BB84" s="3"/>
      <c r="BC84" s="116"/>
      <c r="BD84" s="3"/>
      <c r="BE84" s="3"/>
      <c r="BF84" s="116"/>
      <c r="BG84" s="3"/>
      <c r="BH84" s="3"/>
      <c r="BI84" s="116"/>
      <c r="BJ84" s="8"/>
      <c r="BK84" s="8"/>
      <c r="BL84" s="116"/>
      <c r="BM84" s="3">
        <v>0</v>
      </c>
      <c r="BN84" s="3"/>
      <c r="BO84" s="116"/>
      <c r="BP84" s="3"/>
      <c r="BQ84" s="3"/>
      <c r="BR84" s="115"/>
      <c r="BS84" s="3">
        <v>157328789</v>
      </c>
      <c r="BT84" s="3"/>
    </row>
    <row r="85" spans="1:72">
      <c r="B85" t="s">
        <v>15</v>
      </c>
      <c r="C85" s="116"/>
      <c r="D85" s="3">
        <v>-220933324.99999991</v>
      </c>
      <c r="E85" s="3"/>
      <c r="F85" s="3">
        <v>-220933324.99999991</v>
      </c>
      <c r="G85" s="116"/>
      <c r="H85" s="3"/>
      <c r="I85" s="3"/>
      <c r="J85" s="3"/>
      <c r="K85" s="3"/>
      <c r="L85" s="3"/>
      <c r="M85" s="3"/>
      <c r="N85" s="3"/>
      <c r="O85" s="3"/>
      <c r="P85" s="3"/>
      <c r="Q85" s="3"/>
      <c r="R85" s="3"/>
      <c r="S85" s="3"/>
      <c r="T85" s="3"/>
      <c r="U85" s="3"/>
      <c r="V85" s="3"/>
      <c r="W85" s="3">
        <v>-220933324.99999991</v>
      </c>
      <c r="X85" s="116"/>
      <c r="Y85" s="3"/>
      <c r="Z85" s="3"/>
      <c r="AA85" s="116"/>
      <c r="AB85" s="3">
        <v>0</v>
      </c>
      <c r="AC85" s="3"/>
      <c r="AD85" s="3">
        <v>0</v>
      </c>
      <c r="AE85" s="116"/>
      <c r="AF85" s="3"/>
      <c r="AG85" s="3"/>
      <c r="AH85" s="116"/>
      <c r="AI85" s="3"/>
      <c r="AJ85" s="3"/>
      <c r="AK85" s="116"/>
      <c r="AL85" s="3"/>
      <c r="AM85" s="3"/>
      <c r="AN85" s="116"/>
      <c r="AO85" s="3"/>
      <c r="AP85" s="3"/>
      <c r="AQ85" s="116"/>
      <c r="AR85" s="3"/>
      <c r="AS85" s="3"/>
      <c r="AT85" s="116"/>
      <c r="AU85" s="3"/>
      <c r="AV85" s="3"/>
      <c r="AW85" s="116"/>
      <c r="AX85" s="3"/>
      <c r="AY85" s="3"/>
      <c r="AZ85" s="116"/>
      <c r="BA85" s="3"/>
      <c r="BB85" s="3"/>
      <c r="BC85" s="116"/>
      <c r="BD85" s="3"/>
      <c r="BE85" s="3"/>
      <c r="BF85" s="116"/>
      <c r="BG85" s="3"/>
      <c r="BH85" s="3"/>
      <c r="BI85" s="116"/>
      <c r="BJ85" s="8">
        <v>1</v>
      </c>
      <c r="BK85" s="8"/>
      <c r="BL85" s="116"/>
      <c r="BM85" s="3">
        <v>-220933324.99999991</v>
      </c>
      <c r="BN85" s="3"/>
      <c r="BO85" s="116"/>
      <c r="BP85" s="3"/>
      <c r="BQ85" s="3"/>
      <c r="BR85" s="115"/>
      <c r="BS85" s="3">
        <v>0</v>
      </c>
      <c r="BT85" s="3"/>
    </row>
    <row r="86" spans="1:72">
      <c r="B86" t="s">
        <v>265</v>
      </c>
      <c r="C86" s="116"/>
      <c r="D86" s="3">
        <v>-305772520</v>
      </c>
      <c r="E86" s="3"/>
      <c r="F86" s="3">
        <v>-305772520</v>
      </c>
      <c r="G86" s="116"/>
      <c r="H86" s="3"/>
      <c r="I86" s="3"/>
      <c r="J86" s="3"/>
      <c r="K86" s="3"/>
      <c r="L86" s="3"/>
      <c r="M86" s="3"/>
      <c r="N86" s="3"/>
      <c r="O86" s="3"/>
      <c r="P86" s="3"/>
      <c r="Q86" s="3"/>
      <c r="R86" s="3"/>
      <c r="S86" s="3"/>
      <c r="T86" s="3"/>
      <c r="U86" s="3"/>
      <c r="V86" s="3"/>
      <c r="W86" s="3">
        <v>-305772520</v>
      </c>
      <c r="X86" s="116"/>
      <c r="Y86" s="3"/>
      <c r="Z86" s="3"/>
      <c r="AA86" s="116"/>
      <c r="AB86" s="3">
        <v>0</v>
      </c>
      <c r="AC86" s="3"/>
      <c r="AD86" s="3">
        <v>0</v>
      </c>
      <c r="AE86" s="116"/>
      <c r="AF86" s="3"/>
      <c r="AG86" s="3"/>
      <c r="AH86" s="116"/>
      <c r="AI86" s="3"/>
      <c r="AJ86" s="3"/>
      <c r="AK86" s="116"/>
      <c r="AL86" s="3"/>
      <c r="AM86" s="3"/>
      <c r="AN86" s="116"/>
      <c r="AO86" s="3"/>
      <c r="AP86" s="3"/>
      <c r="AQ86" s="116"/>
      <c r="AR86" s="3"/>
      <c r="AS86" s="3"/>
      <c r="AT86" s="116"/>
      <c r="AU86" s="3"/>
      <c r="AV86" s="3"/>
      <c r="AW86" s="116"/>
      <c r="AX86" s="3"/>
      <c r="AY86" s="3"/>
      <c r="AZ86" s="116"/>
      <c r="BA86" s="3"/>
      <c r="BB86" s="3"/>
      <c r="BC86" s="116"/>
      <c r="BD86" s="3"/>
      <c r="BE86" s="3"/>
      <c r="BF86" s="116"/>
      <c r="BG86" s="3"/>
      <c r="BH86" s="3"/>
      <c r="BI86" s="116"/>
      <c r="BJ86" s="8"/>
      <c r="BK86" s="8"/>
      <c r="BL86" s="116"/>
      <c r="BM86" s="3">
        <v>0</v>
      </c>
      <c r="BN86" s="3"/>
      <c r="BO86" s="116"/>
      <c r="BP86" s="3"/>
      <c r="BQ86" s="3"/>
      <c r="BR86" s="115"/>
      <c r="BS86" s="3">
        <v>305772520</v>
      </c>
      <c r="BT86" s="3"/>
    </row>
    <row r="87" spans="1:72">
      <c r="B87" t="s">
        <v>17</v>
      </c>
      <c r="C87" s="116"/>
      <c r="D87" s="3">
        <v>-395487349</v>
      </c>
      <c r="E87" s="3"/>
      <c r="F87" s="3">
        <v>-395487349</v>
      </c>
      <c r="G87" s="116"/>
      <c r="H87" s="3"/>
      <c r="I87" s="3"/>
      <c r="J87" s="3"/>
      <c r="K87" s="3"/>
      <c r="L87" s="3"/>
      <c r="M87" s="3"/>
      <c r="N87" s="3"/>
      <c r="O87" s="3"/>
      <c r="P87" s="3"/>
      <c r="Q87" s="3"/>
      <c r="R87" s="3"/>
      <c r="S87" s="3"/>
      <c r="T87" s="3"/>
      <c r="U87" s="3"/>
      <c r="V87" s="3"/>
      <c r="W87" s="3">
        <v>-395487349</v>
      </c>
      <c r="X87" s="116"/>
      <c r="Y87" s="3"/>
      <c r="Z87" s="3"/>
      <c r="AA87" s="116"/>
      <c r="AB87" s="3">
        <v>0</v>
      </c>
      <c r="AC87" s="3"/>
      <c r="AD87" s="3">
        <v>0</v>
      </c>
      <c r="AE87" s="116"/>
      <c r="AF87" s="3"/>
      <c r="AG87" s="3"/>
      <c r="AH87" s="116"/>
      <c r="AI87" s="3"/>
      <c r="AJ87" s="3"/>
      <c r="AK87" s="116"/>
      <c r="AL87" s="3"/>
      <c r="AM87" s="3"/>
      <c r="AN87" s="116"/>
      <c r="AO87" s="3"/>
      <c r="AP87" s="3"/>
      <c r="AQ87" s="116"/>
      <c r="AR87" s="3"/>
      <c r="AS87" s="3"/>
      <c r="AT87" s="116"/>
      <c r="AU87" s="3"/>
      <c r="AV87" s="3"/>
      <c r="AW87" s="116"/>
      <c r="AX87" s="3"/>
      <c r="AY87" s="3"/>
      <c r="AZ87" s="116"/>
      <c r="BA87" s="3"/>
      <c r="BB87" s="3"/>
      <c r="BC87" s="116"/>
      <c r="BD87" s="3"/>
      <c r="BE87" s="3"/>
      <c r="BF87" s="116"/>
      <c r="BG87" s="3"/>
      <c r="BH87" s="3"/>
      <c r="BI87" s="116"/>
      <c r="BJ87" s="8"/>
      <c r="BK87" s="8"/>
      <c r="BL87" s="116"/>
      <c r="BM87" s="3">
        <v>0</v>
      </c>
      <c r="BN87" s="3"/>
      <c r="BO87" s="116"/>
      <c r="BP87" s="3"/>
      <c r="BQ87" s="3"/>
      <c r="BR87" s="115"/>
      <c r="BS87" s="3">
        <v>395487349</v>
      </c>
      <c r="BT87" s="3"/>
    </row>
    <row r="88" spans="1:72">
      <c r="B88" t="s">
        <v>262</v>
      </c>
      <c r="C88" s="116"/>
      <c r="D88" s="3">
        <v>-889911000</v>
      </c>
      <c r="E88" s="3"/>
      <c r="F88" s="3">
        <v>-889911000</v>
      </c>
      <c r="G88" s="116"/>
      <c r="H88" s="3"/>
      <c r="I88" s="3"/>
      <c r="J88" s="3"/>
      <c r="K88" s="3"/>
      <c r="L88" s="3"/>
      <c r="M88" s="3"/>
      <c r="N88" s="3"/>
      <c r="O88" s="3"/>
      <c r="P88" s="3"/>
      <c r="Q88" s="3"/>
      <c r="R88" s="3"/>
      <c r="S88" s="3"/>
      <c r="T88" s="3"/>
      <c r="U88" s="3"/>
      <c r="V88" s="3"/>
      <c r="W88" s="3">
        <v>-889911000</v>
      </c>
      <c r="X88" s="116"/>
      <c r="Y88" s="3"/>
      <c r="Z88" s="3"/>
      <c r="AA88" s="116"/>
      <c r="AB88" s="3">
        <v>0</v>
      </c>
      <c r="AC88" s="3"/>
      <c r="AD88" s="3">
        <v>0</v>
      </c>
      <c r="AE88" s="116"/>
      <c r="AF88" s="3"/>
      <c r="AG88" s="3"/>
      <c r="AH88" s="116"/>
      <c r="AI88" s="3"/>
      <c r="AJ88" s="3"/>
      <c r="AK88" s="116"/>
      <c r="AL88" s="3"/>
      <c r="AM88" s="3"/>
      <c r="AN88" s="116"/>
      <c r="AO88" s="3"/>
      <c r="AP88" s="3"/>
      <c r="AQ88" s="116"/>
      <c r="AR88" s="3"/>
      <c r="AS88" s="3"/>
      <c r="AT88" s="116"/>
      <c r="AU88" s="3"/>
      <c r="AV88" s="3"/>
      <c r="AW88" s="116"/>
      <c r="AX88" s="3"/>
      <c r="AY88" s="3"/>
      <c r="AZ88" s="116"/>
      <c r="BA88" s="3"/>
      <c r="BB88" s="3"/>
      <c r="BC88" s="116"/>
      <c r="BD88" s="3"/>
      <c r="BE88" s="3"/>
      <c r="BF88" s="116"/>
      <c r="BG88" s="3"/>
      <c r="BH88" s="3"/>
      <c r="BI88" s="116"/>
      <c r="BJ88" s="8">
        <v>1</v>
      </c>
      <c r="BK88" s="8"/>
      <c r="BL88" s="116"/>
      <c r="BM88" s="3">
        <v>-889911000</v>
      </c>
      <c r="BN88" s="3"/>
      <c r="BO88" s="116"/>
      <c r="BP88" s="3"/>
      <c r="BQ88" s="3"/>
      <c r="BR88" s="115"/>
      <c r="BS88" s="3">
        <v>0</v>
      </c>
      <c r="BT88" s="3"/>
    </row>
    <row r="89" spans="1:72">
      <c r="B89" t="s">
        <v>263</v>
      </c>
      <c r="C89" s="116"/>
      <c r="D89" s="3">
        <v>-1113447612</v>
      </c>
      <c r="E89" s="3"/>
      <c r="F89" s="3">
        <v>-1113447612</v>
      </c>
      <c r="G89" s="116"/>
      <c r="H89" s="3"/>
      <c r="I89" s="3"/>
      <c r="J89" s="3"/>
      <c r="K89" s="3"/>
      <c r="L89" s="3"/>
      <c r="M89" s="3"/>
      <c r="N89" s="3"/>
      <c r="O89" s="3"/>
      <c r="P89" s="3"/>
      <c r="Q89" s="3"/>
      <c r="R89" s="3"/>
      <c r="S89" s="3"/>
      <c r="T89" s="3"/>
      <c r="U89" s="3"/>
      <c r="V89" s="3"/>
      <c r="W89" s="3">
        <v>-1113447612</v>
      </c>
      <c r="X89" s="116"/>
      <c r="Y89" s="3"/>
      <c r="Z89" s="3"/>
      <c r="AA89" s="116"/>
      <c r="AB89" s="3">
        <v>0</v>
      </c>
      <c r="AC89" s="3"/>
      <c r="AD89" s="3">
        <v>0</v>
      </c>
      <c r="AE89" s="116"/>
      <c r="AF89" s="3"/>
      <c r="AG89" s="3"/>
      <c r="AH89" s="116"/>
      <c r="AI89" s="3"/>
      <c r="AJ89" s="3"/>
      <c r="AK89" s="116"/>
      <c r="AL89" s="3"/>
      <c r="AM89" s="3"/>
      <c r="AN89" s="116"/>
      <c r="AO89" s="3"/>
      <c r="AP89" s="3"/>
      <c r="AQ89" s="116"/>
      <c r="AR89" s="3"/>
      <c r="AS89" s="3"/>
      <c r="AT89" s="116"/>
      <c r="AU89" s="3"/>
      <c r="AV89" s="3"/>
      <c r="AW89" s="116"/>
      <c r="AX89" s="3"/>
      <c r="AY89" s="3"/>
      <c r="AZ89" s="116"/>
      <c r="BA89" s="3"/>
      <c r="BB89" s="3"/>
      <c r="BC89" s="116"/>
      <c r="BD89" s="3"/>
      <c r="BE89" s="3"/>
      <c r="BF89" s="116"/>
      <c r="BG89" s="3"/>
      <c r="BH89" s="3"/>
      <c r="BI89" s="116"/>
      <c r="BJ89" s="8"/>
      <c r="BK89" s="8"/>
      <c r="BL89" s="116"/>
      <c r="BM89" s="3">
        <v>0</v>
      </c>
      <c r="BN89" s="3"/>
      <c r="BO89" s="116"/>
      <c r="BP89" s="3"/>
      <c r="BQ89" s="3"/>
      <c r="BR89" s="115"/>
      <c r="BS89" s="3">
        <v>1113447612</v>
      </c>
      <c r="BT89" s="3"/>
    </row>
    <row r="90" spans="1:72">
      <c r="A90" t="s">
        <v>5</v>
      </c>
      <c r="C90" s="116"/>
      <c r="D90" s="3">
        <v>2878088827.9999809</v>
      </c>
      <c r="E90" s="3">
        <v>17728411699.570045</v>
      </c>
      <c r="F90" s="3">
        <v>-14850322871.570065</v>
      </c>
      <c r="G90" s="116"/>
      <c r="H90" s="3">
        <v>2661348901.1654682</v>
      </c>
      <c r="I90" s="3">
        <v>-1485862553.3687756</v>
      </c>
      <c r="J90" s="3">
        <v>1251174743.395026</v>
      </c>
      <c r="K90" s="3">
        <v>-1731384316.2512119</v>
      </c>
      <c r="L90" s="3">
        <v>-6153308455.5786295</v>
      </c>
      <c r="M90" s="3">
        <v>-333491365</v>
      </c>
      <c r="N90" s="3">
        <v>-661377580.4257282</v>
      </c>
      <c r="O90" s="3">
        <v>-474277848.7301966</v>
      </c>
      <c r="P90" s="3">
        <v>411884256.66313028</v>
      </c>
      <c r="Q90" s="3">
        <v>-2588501830.2222943</v>
      </c>
      <c r="R90" s="3">
        <v>-507829712.35953343</v>
      </c>
      <c r="S90" s="3">
        <v>4134804246.0605226</v>
      </c>
      <c r="T90" s="3">
        <v>-346082659.99999994</v>
      </c>
      <c r="U90" s="3">
        <v>-4265601808.3304667</v>
      </c>
      <c r="V90" s="3">
        <v>-2375330099.4073615</v>
      </c>
      <c r="W90" s="3">
        <v>-2386486789.1800141</v>
      </c>
      <c r="X90" s="116"/>
      <c r="Y90" s="3">
        <v>446.53059353844247</v>
      </c>
      <c r="Z90" s="3">
        <v>3789.2901958196471</v>
      </c>
      <c r="AA90" s="116"/>
      <c r="AB90" s="3">
        <v>6445446</v>
      </c>
      <c r="AC90" s="3">
        <v>4678557.4034757409</v>
      </c>
      <c r="AD90" s="3">
        <v>1766888.5965242591</v>
      </c>
      <c r="AE90" s="116"/>
      <c r="AF90" s="3">
        <v>17768.350927926476</v>
      </c>
      <c r="AG90" s="3">
        <v>17856.741527233797</v>
      </c>
      <c r="AH90" s="116"/>
      <c r="AI90" s="3">
        <v>83.676285240773097</v>
      </c>
      <c r="AJ90" s="3">
        <v>17.517861368786981</v>
      </c>
      <c r="AK90" s="116"/>
      <c r="AL90" s="3">
        <v>609.67595493003898</v>
      </c>
      <c r="AM90" s="3">
        <v>603.85532830290833</v>
      </c>
      <c r="AN90" s="116"/>
      <c r="AO90" s="3">
        <v>964.51047763025247</v>
      </c>
      <c r="AP90" s="3">
        <v>857.27883302810289</v>
      </c>
      <c r="AQ90" s="116"/>
      <c r="AR90" s="3">
        <v>1226.9959065672097</v>
      </c>
      <c r="AS90" s="3">
        <v>1321.5158390910117</v>
      </c>
      <c r="AT90" s="116"/>
      <c r="AU90" s="3">
        <v>2992.6228323067166</v>
      </c>
      <c r="AV90" s="3">
        <v>2722.9692145593167</v>
      </c>
      <c r="AW90" s="116"/>
      <c r="AX90" s="3">
        <v>1147.9627519957501</v>
      </c>
      <c r="AY90" s="3">
        <v>1143.5104606178836</v>
      </c>
      <c r="AZ90" s="116"/>
      <c r="BA90" s="3">
        <v>363.34183856322744</v>
      </c>
      <c r="BB90" s="3">
        <v>1070.7078652157381</v>
      </c>
      <c r="BC90" s="116"/>
      <c r="BD90" s="3">
        <v>176.63879086102023</v>
      </c>
      <c r="BE90" s="3">
        <v>0</v>
      </c>
      <c r="BF90" s="116"/>
      <c r="BG90" s="3">
        <v>995.54172041042125</v>
      </c>
      <c r="BH90" s="3">
        <v>1108.8070613297061</v>
      </c>
      <c r="BI90" s="116"/>
      <c r="BJ90" s="8">
        <v>1.7113491178448632E-2</v>
      </c>
      <c r="BK90" s="8">
        <v>0.12896029241520116</v>
      </c>
      <c r="BL90" s="116"/>
      <c r="BM90" s="3">
        <v>168176603943.00006</v>
      </c>
      <c r="BN90" s="3">
        <v>137471863373.97226</v>
      </c>
      <c r="BO90" s="116"/>
      <c r="BP90" s="3">
        <v>25645.783878260707</v>
      </c>
      <c r="BQ90" s="3">
        <v>25594.096929417548</v>
      </c>
      <c r="BR90" s="115"/>
      <c r="BS90" s="3">
        <v>165298515115.00012</v>
      </c>
      <c r="BT90" s="3">
        <v>119743451674.40221</v>
      </c>
    </row>
  </sheetData>
  <mergeCells count="20">
    <mergeCell ref="BS20:BT20"/>
    <mergeCell ref="BD20:BE20"/>
    <mergeCell ref="BG20:BH20"/>
    <mergeCell ref="BJ20:BK20"/>
    <mergeCell ref="BP20:BQ20"/>
    <mergeCell ref="AB20:AD20"/>
    <mergeCell ref="BM20:BN20"/>
    <mergeCell ref="AF20:AG20"/>
    <mergeCell ref="AI20:AJ20"/>
    <mergeCell ref="AL20:AM20"/>
    <mergeCell ref="AO20:AP20"/>
    <mergeCell ref="AR20:AS20"/>
    <mergeCell ref="AU20:AV20"/>
    <mergeCell ref="AX20:AY20"/>
    <mergeCell ref="BA20:BB20"/>
    <mergeCell ref="A20:A21"/>
    <mergeCell ref="B20:B21"/>
    <mergeCell ref="D20:F20"/>
    <mergeCell ref="H20:W20"/>
    <mergeCell ref="Y20:Z20"/>
  </mergeCells>
  <conditionalFormatting pivot="1" sqref="F25:F90 H25:W90">
    <cfRule type="dataBar" priority="1">
      <dataBar>
        <cfvo type="min"/>
        <cfvo type="max"/>
        <color rgb="FF63C384"/>
      </dataBar>
      <extLst>
        <ext xmlns:x14="http://schemas.microsoft.com/office/spreadsheetml/2009/9/main" uri="{B025F937-C7B1-47D3-B67F-A62EFF666E3E}">
          <x14:id>{E070D185-AE31-4464-B58B-9C858ED79228}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E070D185-AE31-4464-B58B-9C858ED79228}">
            <x14:dataBar minLength="0" maxLength="100" border="1" negativeBarBorderColorSameAsPositive="0">
              <x14:cfvo type="autoMin"/>
              <x14:cfvo type="autoMax"/>
              <x14:borderColor rgb="FF63C384"/>
              <x14:negativeFillColor rgb="FFFF0000"/>
              <x14:negativeBorderColor rgb="FFFF0000"/>
              <x14:axisColor rgb="FF000000"/>
            </x14:dataBar>
          </x14:cfRule>
          <xm:sqref>F25:F90 H25:W90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C8496-075C-42FC-97DB-7E7861904B12}">
  <sheetPr codeName="Sheet33"/>
  <dimension ref="A1"/>
  <sheetViews>
    <sheetView showGridLines="0" workbookViewId="0"/>
  </sheetViews>
  <sheetFormatPr defaultColWidth="9.140625" defaultRowHeight="15"/>
  <cols>
    <col min="1" max="16384" width="9.140625" style="5"/>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_rels/item189.xml.rels><?xml version="1.0" encoding="UTF-8" standalone="yes"?>
<Relationships xmlns="http://schemas.openxmlformats.org/package/2006/relationships"><Relationship Id="rId1" Type="http://schemas.openxmlformats.org/officeDocument/2006/relationships/customXmlProps" Target="itemProps189.xml"/></Relationships>
</file>

<file path=customXml/_rels/item190.xml.rels><?xml version="1.0" encoding="UTF-8" standalone="yes"?>
<Relationships xmlns="http://schemas.openxmlformats.org/package/2006/relationships"><Relationship Id="rId1" Type="http://schemas.openxmlformats.org/officeDocument/2006/relationships/customXmlProps" Target="itemProps190.xml"/></Relationships>
</file>

<file path=customXml/_rels/item191.xml.rels><?xml version="1.0" encoding="UTF-8" standalone="yes"?>
<Relationships xmlns="http://schemas.openxmlformats.org/package/2006/relationships"><Relationship Id="rId1" Type="http://schemas.openxmlformats.org/officeDocument/2006/relationships/customXmlProps" Target="itemProps191.xml"/></Relationships>
</file>

<file path=customXml/_rels/item192.xml.rels><?xml version="1.0" encoding="UTF-8" standalone="yes"?>
<Relationships xmlns="http://schemas.openxmlformats.org/package/2006/relationships"><Relationship Id="rId1" Type="http://schemas.openxmlformats.org/officeDocument/2006/relationships/customXmlProps" Target="itemProps192.xml"/></Relationships>
</file>

<file path=customXml/_rels/item193.xml.rels><?xml version="1.0" encoding="UTF-8" standalone="yes"?>
<Relationships xmlns="http://schemas.openxmlformats.org/package/2006/relationships"><Relationship Id="rId1" Type="http://schemas.openxmlformats.org/officeDocument/2006/relationships/customXmlProps" Target="itemProps193.xml"/></Relationships>
</file>

<file path=customXml/_rels/item194.xml.rels><?xml version="1.0" encoding="UTF-8" standalone="yes"?>
<Relationships xmlns="http://schemas.openxmlformats.org/package/2006/relationships"><Relationship Id="rId1" Type="http://schemas.openxmlformats.org/officeDocument/2006/relationships/customXmlProps" Target="itemProps194.xml"/></Relationships>
</file>

<file path=customXml/_rels/item195.xml.rels><?xml version="1.0" encoding="UTF-8" standalone="yes"?>
<Relationships xmlns="http://schemas.openxmlformats.org/package/2006/relationships"><Relationship Id="rId1" Type="http://schemas.openxmlformats.org/officeDocument/2006/relationships/customXmlProps" Target="itemProps195.xml"/></Relationships>
</file>

<file path=customXml/_rels/item196.xml.rels><?xml version="1.0" encoding="UTF-8" standalone="yes"?>
<Relationships xmlns="http://schemas.openxmlformats.org/package/2006/relationships"><Relationship Id="rId1" Type="http://schemas.openxmlformats.org/officeDocument/2006/relationships/customXmlProps" Target="itemProps196.xml"/></Relationships>
</file>

<file path=customXml/_rels/item197.xml.rels><?xml version="1.0" encoding="UTF-8" standalone="yes"?>
<Relationships xmlns="http://schemas.openxmlformats.org/package/2006/relationships"><Relationship Id="rId1" Type="http://schemas.openxmlformats.org/officeDocument/2006/relationships/customXmlProps" Target="itemProps197.xml"/></Relationships>
</file>

<file path=customXml/_rels/item198.xml.rels><?xml version="1.0" encoding="UTF-8" standalone="yes"?>
<Relationships xmlns="http://schemas.openxmlformats.org/package/2006/relationships"><Relationship Id="rId1" Type="http://schemas.openxmlformats.org/officeDocument/2006/relationships/customXmlProps" Target="itemProps198.xml"/></Relationships>
</file>

<file path=customXml/_rels/item199.xml.rels><?xml version="1.0" encoding="UTF-8" standalone="yes"?>
<Relationships xmlns="http://schemas.openxmlformats.org/package/2006/relationships"><Relationship Id="rId1" Type="http://schemas.openxmlformats.org/officeDocument/2006/relationships/customXmlProps" Target="itemProps199.xml"/></Relationships>
</file>

<file path=customXml/_rels/item200.xml.rels><?xml version="1.0" encoding="UTF-8" standalone="yes"?>
<Relationships xmlns="http://schemas.openxmlformats.org/package/2006/relationships"><Relationship Id="rId1" Type="http://schemas.openxmlformats.org/officeDocument/2006/relationships/customXmlProps" Target="itemProps200.xml"/></Relationships>
</file>

<file path=customXml/_rels/item201.xml.rels><?xml version="1.0" encoding="UTF-8" standalone="yes"?>
<Relationships xmlns="http://schemas.openxmlformats.org/package/2006/relationships"><Relationship Id="rId1" Type="http://schemas.openxmlformats.org/officeDocument/2006/relationships/customXmlProps" Target="itemProps201.xml"/></Relationships>
</file>

<file path=customXml/_rels/item202.xml.rels><?xml version="1.0" encoding="UTF-8" standalone="yes"?>
<Relationships xmlns="http://schemas.openxmlformats.org/package/2006/relationships"><Relationship Id="rId1" Type="http://schemas.openxmlformats.org/officeDocument/2006/relationships/customXmlProps" Target="itemProps202.xml"/></Relationships>
</file>

<file path=customXml/_rels/item203.xml.rels><?xml version="1.0" encoding="UTF-8" standalone="yes"?>
<Relationships xmlns="http://schemas.openxmlformats.org/package/2006/relationships"><Relationship Id="rId1" Type="http://schemas.openxmlformats.org/officeDocument/2006/relationships/customXmlProps" Target="itemProps203.xml"/></Relationships>
</file>

<file path=customXml/_rels/item204.xml.rels><?xml version="1.0" encoding="UTF-8" standalone="yes"?>
<Relationships xmlns="http://schemas.openxmlformats.org/package/2006/relationships"><Relationship Id="rId1" Type="http://schemas.openxmlformats.org/officeDocument/2006/relationships/customXmlProps" Target="itemProps204.xml"/></Relationships>
</file>

<file path=customXml/_rels/item205.xml.rels><?xml version="1.0" encoding="UTF-8" standalone="yes"?>
<Relationships xmlns="http://schemas.openxmlformats.org/package/2006/relationships"><Relationship Id="rId1" Type="http://schemas.openxmlformats.org/officeDocument/2006/relationships/customXmlProps" Target="itemProps205.xml"/></Relationships>
</file>

<file path=customXml/_rels/item206.xml.rels><?xml version="1.0" encoding="UTF-8" standalone="yes"?>
<Relationships xmlns="http://schemas.openxmlformats.org/package/2006/relationships"><Relationship Id="rId1" Type="http://schemas.openxmlformats.org/officeDocument/2006/relationships/customXmlProps" Target="itemProps206.xml"/></Relationships>
</file>

<file path=customXml/_rels/item207.xml.rels><?xml version="1.0" encoding="UTF-8" standalone="yes"?>
<Relationships xmlns="http://schemas.openxmlformats.org/package/2006/relationships"><Relationship Id="rId1" Type="http://schemas.openxmlformats.org/officeDocument/2006/relationships/customXmlProps" Target="itemProps207.xml"/></Relationships>
</file>

<file path=customXml/_rels/item208.xml.rels><?xml version="1.0" encoding="UTF-8" standalone="yes"?>
<Relationships xmlns="http://schemas.openxmlformats.org/package/2006/relationships"><Relationship Id="rId1" Type="http://schemas.openxmlformats.org/officeDocument/2006/relationships/customXmlProps" Target="itemProps208.xml"/></Relationships>
</file>

<file path=customXml/_rels/item209.xml.rels><?xml version="1.0" encoding="UTF-8" standalone="yes"?>
<Relationships xmlns="http://schemas.openxmlformats.org/package/2006/relationships"><Relationship Id="rId1" Type="http://schemas.openxmlformats.org/officeDocument/2006/relationships/customXmlProps" Target="itemProps209.xml"/></Relationships>
</file>

<file path=customXml/_rels/item210.xml.rels><?xml version="1.0" encoding="UTF-8" standalone="yes"?>
<Relationships xmlns="http://schemas.openxmlformats.org/package/2006/relationships"><Relationship Id="rId1" Type="http://schemas.openxmlformats.org/officeDocument/2006/relationships/customXmlProps" Target="itemProps210.xml"/></Relationships>
</file>

<file path=customXml/_rels/item211.xml.rels><?xml version="1.0" encoding="UTF-8" standalone="yes"?>
<Relationships xmlns="http://schemas.openxmlformats.org/package/2006/relationships"><Relationship Id="rId1" Type="http://schemas.openxmlformats.org/officeDocument/2006/relationships/customXmlProps" Target="itemProps211.xml"/></Relationships>
</file>

<file path=customXml/_rels/item212.xml.rels><?xml version="1.0" encoding="UTF-8" standalone="yes"?>
<Relationships xmlns="http://schemas.openxmlformats.org/package/2006/relationships"><Relationship Id="rId1" Type="http://schemas.openxmlformats.org/officeDocument/2006/relationships/customXmlProps" Target="itemProps212.xml"/></Relationships>
</file>

<file path=customXml/_rels/item213.xml.rels><?xml version="1.0" encoding="UTF-8" standalone="yes"?>
<Relationships xmlns="http://schemas.openxmlformats.org/package/2006/relationships"><Relationship Id="rId1" Type="http://schemas.openxmlformats.org/officeDocument/2006/relationships/customXmlProps" Target="itemProps213.xml"/></Relationships>
</file>

<file path=customXml/_rels/item214.xml.rels><?xml version="1.0" encoding="UTF-8" standalone="yes"?>
<Relationships xmlns="http://schemas.openxmlformats.org/package/2006/relationships"><Relationship Id="rId1" Type="http://schemas.openxmlformats.org/officeDocument/2006/relationships/customXmlProps" Target="itemProps214.xml"/></Relationships>
</file>

<file path=customXml/_rels/item215.xml.rels><?xml version="1.0" encoding="UTF-8" standalone="yes"?>
<Relationships xmlns="http://schemas.openxmlformats.org/package/2006/relationships"><Relationship Id="rId1" Type="http://schemas.openxmlformats.org/officeDocument/2006/relationships/customXmlProps" Target="itemProps215.xml"/></Relationships>
</file>

<file path=customXml/_rels/item216.xml.rels><?xml version="1.0" encoding="UTF-8" standalone="yes"?>
<Relationships xmlns="http://schemas.openxmlformats.org/package/2006/relationships"><Relationship Id="rId1" Type="http://schemas.openxmlformats.org/officeDocument/2006/relationships/customXmlProps" Target="itemProps216.xml"/></Relationships>
</file>

<file path=customXml/_rels/item217.xml.rels><?xml version="1.0" encoding="UTF-8" standalone="yes"?>
<Relationships xmlns="http://schemas.openxmlformats.org/package/2006/relationships"><Relationship Id="rId1" Type="http://schemas.openxmlformats.org/officeDocument/2006/relationships/customXmlProps" Target="itemProps217.xml"/></Relationships>
</file>

<file path=customXml/_rels/item218.xml.rels><?xml version="1.0" encoding="UTF-8" standalone="yes"?>
<Relationships xmlns="http://schemas.openxmlformats.org/package/2006/relationships"><Relationship Id="rId1" Type="http://schemas.openxmlformats.org/officeDocument/2006/relationships/customXmlProps" Target="itemProps218.xml"/></Relationships>
</file>

<file path=customXml/_rels/item219.xml.rels><?xml version="1.0" encoding="UTF-8" standalone="yes"?>
<Relationships xmlns="http://schemas.openxmlformats.org/package/2006/relationships"><Relationship Id="rId1" Type="http://schemas.openxmlformats.org/officeDocument/2006/relationships/customXmlProps" Target="itemProps219.xml"/></Relationships>
</file>

<file path=customXml/_rels/item220.xml.rels><?xml version="1.0" encoding="UTF-8" standalone="yes"?>
<Relationships xmlns="http://schemas.openxmlformats.org/package/2006/relationships"><Relationship Id="rId1" Type="http://schemas.openxmlformats.org/officeDocument/2006/relationships/customXmlProps" Target="itemProps220.xml"/></Relationships>
</file>

<file path=customXml/_rels/item221.xml.rels><?xml version="1.0" encoding="UTF-8" standalone="yes"?>
<Relationships xmlns="http://schemas.openxmlformats.org/package/2006/relationships"><Relationship Id="rId1" Type="http://schemas.openxmlformats.org/officeDocument/2006/relationships/customXmlProps" Target="itemProps221.xml"/></Relationships>
</file>

<file path=customXml/_rels/item222.xml.rels><?xml version="1.0" encoding="UTF-8" standalone="yes"?>
<Relationships xmlns="http://schemas.openxmlformats.org/package/2006/relationships"><Relationship Id="rId1" Type="http://schemas.openxmlformats.org/officeDocument/2006/relationships/customXmlProps" Target="itemProps222.xml"/></Relationships>
</file>

<file path=customXml/_rels/item223.xml.rels><?xml version="1.0" encoding="UTF-8" standalone="yes"?>
<Relationships xmlns="http://schemas.openxmlformats.org/package/2006/relationships"><Relationship Id="rId1" Type="http://schemas.openxmlformats.org/officeDocument/2006/relationships/customXmlProps" Target="itemProps223.xml"/></Relationships>
</file>

<file path=customXml/_rels/item224.xml.rels><?xml version="1.0" encoding="UTF-8" standalone="yes"?>
<Relationships xmlns="http://schemas.openxmlformats.org/package/2006/relationships"><Relationship Id="rId1" Type="http://schemas.openxmlformats.org/officeDocument/2006/relationships/customXmlProps" Target="itemProps224.xml"/></Relationships>
</file>

<file path=customXml/_rels/item225.xml.rels><?xml version="1.0" encoding="UTF-8" standalone="yes"?>
<Relationships xmlns="http://schemas.openxmlformats.org/package/2006/relationships"><Relationship Id="rId1" Type="http://schemas.openxmlformats.org/officeDocument/2006/relationships/customXmlProps" Target="itemProps225.xml"/></Relationships>
</file>

<file path=customXml/_rels/item226.xml.rels><?xml version="1.0" encoding="UTF-8" standalone="yes"?>
<Relationships xmlns="http://schemas.openxmlformats.org/package/2006/relationships"><Relationship Id="rId1" Type="http://schemas.openxmlformats.org/officeDocument/2006/relationships/customXmlProps" Target="itemProps226.xml"/></Relationships>
</file>

<file path=customXml/_rels/item227.xml.rels><?xml version="1.0" encoding="UTF-8" standalone="yes"?>
<Relationships xmlns="http://schemas.openxmlformats.org/package/2006/relationships"><Relationship Id="rId1" Type="http://schemas.openxmlformats.org/officeDocument/2006/relationships/customXmlProps" Target="itemProps227.xml"/></Relationships>
</file>

<file path=customXml/_rels/item228.xml.rels><?xml version="1.0" encoding="UTF-8" standalone="yes"?>
<Relationships xmlns="http://schemas.openxmlformats.org/package/2006/relationships"><Relationship Id="rId1" Type="http://schemas.openxmlformats.org/officeDocument/2006/relationships/customXmlProps" Target="itemProps228.xml"/></Relationships>
</file>

<file path=customXml/_rels/item229.xml.rels><?xml version="1.0" encoding="UTF-8" standalone="yes"?>
<Relationships xmlns="http://schemas.openxmlformats.org/package/2006/relationships"><Relationship Id="rId1" Type="http://schemas.openxmlformats.org/officeDocument/2006/relationships/customXmlProps" Target="itemProps229.xml"/></Relationships>
</file>

<file path=customXml/_rels/item230.xml.rels><?xml version="1.0" encoding="UTF-8" standalone="yes"?>
<Relationships xmlns="http://schemas.openxmlformats.org/package/2006/relationships"><Relationship Id="rId1" Type="http://schemas.openxmlformats.org/officeDocument/2006/relationships/customXmlProps" Target="itemProps230.xml"/></Relationships>
</file>

<file path=customXml/_rels/item231.xml.rels><?xml version="1.0" encoding="UTF-8" standalone="yes"?>
<Relationships xmlns="http://schemas.openxmlformats.org/package/2006/relationships"><Relationship Id="rId1" Type="http://schemas.openxmlformats.org/officeDocument/2006/relationships/customXmlProps" Target="itemProps231.xml"/></Relationships>
</file>

<file path=customXml/_rels/item232.xml.rels><?xml version="1.0" encoding="UTF-8" standalone="yes"?>
<Relationships xmlns="http://schemas.openxmlformats.org/package/2006/relationships"><Relationship Id="rId1" Type="http://schemas.openxmlformats.org/officeDocument/2006/relationships/customXmlProps" Target="itemProps232.xml"/></Relationships>
</file>

<file path=customXml/_rels/item233.xml.rels><?xml version="1.0" encoding="UTF-8" standalone="yes"?>
<Relationships xmlns="http://schemas.openxmlformats.org/package/2006/relationships"><Relationship Id="rId1" Type="http://schemas.openxmlformats.org/officeDocument/2006/relationships/customXmlProps" Target="itemProps233.xml"/></Relationships>
</file>

<file path=customXml/_rels/item234.xml.rels><?xml version="1.0" encoding="UTF-8" standalone="yes"?>
<Relationships xmlns="http://schemas.openxmlformats.org/package/2006/relationships"><Relationship Id="rId1" Type="http://schemas.openxmlformats.org/officeDocument/2006/relationships/customXmlProps" Target="itemProps234.xml"/></Relationships>
</file>

<file path=customXml/_rels/item235.xml.rels><?xml version="1.0" encoding="UTF-8" standalone="yes"?>
<Relationships xmlns="http://schemas.openxmlformats.org/package/2006/relationships"><Relationship Id="rId1" Type="http://schemas.openxmlformats.org/officeDocument/2006/relationships/customXmlProps" Target="itemProps235.xml"/></Relationships>
</file>

<file path=customXml/_rels/item236.xml.rels><?xml version="1.0" encoding="UTF-8" standalone="yes"?>
<Relationships xmlns="http://schemas.openxmlformats.org/package/2006/relationships"><Relationship Id="rId1" Type="http://schemas.openxmlformats.org/officeDocument/2006/relationships/customXmlProps" Target="itemProps236.xml"/></Relationships>
</file>

<file path=customXml/item1.xml>����������������������i�i�� l�� l�������������i�i���������i�i���������������������i�i�� l�� l�������������i�i���������i�i�""""""��""""""""""""""
</file>

<file path=customXml/item2.xml>����������������������i�i�� l�� l�������������i�i���������i�i���������������������i�i�� l�� l�������������i�i���������i�i�""""""
</file>

<file path=customXml/item3.xml>����������������������i�i�� l�� l�������������i�i�������i�i���������������������i�i�� l�� l�������������i�i���������i�i�""""��""""""""""""��""""""""""""��������""""""""""��������������������""� tr�� tr�� tr�� tr�
</file>

<file path=customXml/item4.xml>��
</file>

<file path=customXml/item5.xml>����������������������i�i�� l�� l�������������i�i���������i�i�
</file>

<file path=customXml/item6.xml>����������������������i�i�� l�� l�������������i�i���������i�i���������������������i�i�� l�� l�������������i�i���������i�i�""""""��""""""""""""""""""""""��������""""""""""������
</file>

<file path=customXml/item7.xml>����������������������i�i�� l�� l�������������i�i���������i�i���������������������i�i�� l�� l�������������i�i���������i�i�""""""��""""""""""""""""""""""��������""""""""""������
</file>

<file path=customXml/item8.xml>����������������������i�i�� l�� l�������������i�i���������i�i���������������������i�i�� l�� l�������������i�i���������i�i�""""""��""""""""""""""""""""""��������""""""""""��������������������""� tr�� tr�� tr�� tr�""""""� tr�� tr�� tr�� tr���������
</file>

<file path=customXml/item9.xml>����������������������i�i�� l�� l�������������i�i�
</file>

<file path=customXml/item10.xml>����������������������i�i�� l�� l�������������i�i���������i�i���������������������i�i�� l�� l�������������i�i���������i�i�""""""��""""""""""""""""""""""��������""""""""""��������������������""� tr�� tr�� tr�� tr�
</file>

<file path=customXml/item11.xml>����������������������i�i�� l�� l�������������i�i���������i�i���������������������i�i�� l�� l�������������i�i���������i�i�""""""��""""""""""""""""""""""��������""""
</file>

<file path=customXml/item12.xml>���� ph����� tr� l���� l���i ���ng �������������i �� s� h� t����������� tr�����������i�� l�������� l��������������� tr� l���� l���i ���ng �������������i �� s� h� t����������� tr�����������i�� l�� ph��ng ����
</file>

<file path=customXml/item13.xml>������ tr� l���� l���i ���ng ��������� s� h� t��������������������i�� l�������i �� tr����� tr� l���� l���i ���ng ��������� s� h� t��������������������i�� l�������i �� tr�
</file>

<file path=customXml/item14.xml>����������������������i�i�� l�� l�������������i�i�
</file>

<file path=customXml/item15.xml>����������������������i�i�� l�� l�������������i�i���������i�i���������������������i�i�� l�� l�������������i�i���������i�i�""""""��""""""""""""""""""""""��������""""""""""��������������������""� tr�� tr�� tr�� tr�
</file>

<file path=customXml/item16.xml>����������������������i�i�� l�� l�������������i�i�
</file>

<file path=customXml/item17.xml>����������������������i�i�� l�� l�������������i�i���������i�i���������������������i�i�� l�� l�������������i�i���������i�i�""""""��""""""""""""""
</file>

<file path=customXml/item18.xml>��
</file>

<file path=customXml/item19.xml>��
</file>

<file path=customXml/item20.xml>��
</file>

<file path=customXml/item21.xml>��
</file>

<file path=customXml/item22.xml>��
</file>

<file path=customXml/item23.xml>����������������������i�i�� l�� l�������������i�i���������i�i���������������������i�i�� l�� l�������������i�i���������i�i�""""""��""""""""""""""""""""""��������""""""""""��������������������""� tr�� tr�� tr�� tr�""""""
</file>

<file path=customXml/item24.xml>����������������������i�i�� l�� l�������������i�i���������i�i���������������������i�i�� l�� l�������������i�i���������i�i�""""""��""""""""""""""""""""""��������""""""""""��������������������""� tr�� tr�� tr�� tr�
</file>

<file path=customXml/item25.xml>����������������������i�i�� l�� l�������������i�i�
</file>

<file path=customXml/item26.xml>������
</file>

<file path=customXml/item27.xml>����������������������i�i�� l�� l�������������i�i���������i�i���������������������i�i�� l�� l�������������i�i���������i�i�""""""��""""""""""""""""""""""��������""""""""""��������������������""� tr�� tr�� tr�� tr�""""""
</file>

<file path=customXml/item28.xml>����������������������i�i�� l�� l�������������i�i���������i�i���������������������i�i�� l�� l�������������i�i���������i�i�""""""��""""""""""""""""""""""��������""""""""""��������������������""� tr�� tr�� tr�� tr�""""""
</file>

<file path=customXml/item29.xml>��
</file>

<file path=customXml/item30.xml>����������������������i�i�� l�� l�������������i�i�
</file>

<file path=customXml/item31.xml>��������
</file>

<file path=customXml/item32.xml>����������������������i�i�� l�� l�������������i�i���������i�i���������������������i�i�� l�� l�������������i�i���������i�i�""""""��""""""""""""""
</file>

<file path=customXml/item33.xml>����������������������i�i�� l�� l�������������i�i�������i�i���������������������i�i�� l�� l�������������i�i���������i�i�""""��""""""""""""��""""""""""""��������""""""""""��������������������""� tr�� tr�� tr�� tr�
</file>

<file path=customXml/item34.xml>����������������������i�i�� l�� l�������������i�i���������i�i���������������������i�i�� l�� l�������������i�i���������i�i�""""""��""""""""""""""""""""""��������""""""""""��������������������""� tr�� tr�� tr�� tr�
</file>

<file path=customXml/item35.xml>����������������������i�i�� l�� l�������������i�i�
</file>

<file path=customXml/item36.xml>����������������������i�i�� l�� l�������������i�i���������i�i���������������������i�i�� l�� l�������������i�i���������i�i�""""""��""""""""""""""""""""""��������""""""""""��������������������""� tr�� tr�� tr�� tr�
</file>

<file path=customXml/item37.xml>����������������������i�i�� l�� l�������������i�i���������i�i���������������������i�i�� l�� l�������������i�i���������i�i�""""""��""""""""""""""""""""""��������""""""
</file>

<file path=customXml/item38.xml>��
</file>

<file path=customXml/item39.xml>����������������������i�i�� l�� l�������������i�i�
</file>

<file path=customXml/item40.xml>��
</file>

<file path=customXml/item41.xml>����������������������i�i�� l�� l�������������i�i���������i�i���������������������i�i�� l�� l�������������i�i���������i�i�""""""��""""""""""""""""""""""��������""""""""""��������������������""� tr�� tr�� tr�� tr�""""""
</file>

<file path=customXml/item42.xml>����������������������i�i�� l�� l�������������i�i���������i�i���������������������i�i�� l�� l�������������i�i���������i�i�""""""��""""""""""""""""""""""��������""""""""""��������������������""� tr�� tr�� tr�� tr�
</file>

<file path=customXml/item43.xml>����������������������i�i�� l�� l�������������i�i���������i�i���������������������i�i�� l�� l�������������i�i���������i�i�""""""��""""""""""""""""""""""��������""""""""""��������������������""� tr�� tr�� tr�� tr�
</file>

<file path=customXml/item44.xml>����������������������i�i�� l�� l�������������i�i���������i�i���������������������i�i�� l�� l�������������i�i���������i�i�""""""��""""""""""""""""""""""��������""""""""""��������������������""� tr�� tr�� tr�� tr�
</file>

<file path=customXml/item45.xml>����������������������i�i�� l�� l�������������i�i���������i�i���������������������i�i�� l�� l�������������i�i���������i�i�""""""��""""""""""""""""""""""��������""""""""""��������������������""� tr�� tr�� tr�� tr�
</file>

<file path=customXml/item46.xml>������
</file>

<file path=customXml/item47.xml>��
</file>

<file path=customXml/item48.xml>��
</file>

<file path=customXml/item49.xml>�����
</file>

<file path=customXml/item50.xml>����������������������i�i�� l�� l�������������i�i���������i�i���������������������i�i�� l�� l�������������i�i���������i�i�""""""����""""""""""
</file>

<file path=customXml/item51.xml>��
</file>

<file path=customXml/item52.xml>����������������������i�i�� l�� l�������������i�i���������i�i���������������������i�i�� l�� l�������������i�i���������i�i�""""""��""""""""""""""""""""""��������""""""""""��������������������""� tr�� tr�� tr�� tr�
</file>

<file path=customXml/item53.xml>��
</file>

<file path=customXml/item54.xml>����������������������i�i�� l�� l�������������i�i���������i�i���������������������i�i�� l�� l�������������i�i���������i�i�""""""��""""""""""""""""""""""��������""""""""""��������������������""� tr�� tr�� tr�� tr�""""""
</file>

<file path=customXml/item55.xml>������ tr� l���� l���i ���ng ��������� s� h� t��������������������i�� l��� tr������i �� ph����� tr� l���� l���i ���ng ��������� s� h� t��������������������i�� l��� tr������i �� ph�
</file>

<file path=customXml/item56.xml>����������������������i�i�� l�� l�������������i�i���������i�i���������������������i�i�� l�� l�������������i�i���������i�i�""""""��""""""""""""""""""""""��������""""""""""��������������������""� tr�� tr�� tr�� tr�
</file>

<file path=customXml/item57.xml>����������������������i�i�� l�� l�������������i�i���������i�i���������������������i�i�� l�� l�������������i�i���������i�i�""""""����""""""""""""""
</file>

<file path=customXml/item58.xml>����������������������i�i�� l�� l�������������i�i���������i�i���������������������i�i�� l�� l�������������i�i���������i�i�""""""��""""""""""""""""""""""��������""""""""""��������������������""� tr�� tr�� tr�� tr�
</file>

<file path=customXml/item59.xml>��
</file>

<file path=customXml/item60.xml>��
</file>

<file path=customXml/item61.xml>����������������������i�i�� l�� l�������������i�i���������i�i���������������������i�i�� l�� l�������������i�i���������i�i�""""""��""""""""""""""""""""""��������""""""""""��������������������""� tr�� tr�� tr�� tr�""""""� tr�� tr�� tr�� tr���������""
</file>

<file path=customXml/item62.xml>����������������������i�i�� l�� l�������������i�i���������i�i���������������������i�i�� l�� l�������������i�i���������i�i�""""""��""""""""""""""""""""""��������""""""""""��������������������""� tr�� tr�� tr�� tr�
</file>

<file path=customXml/item63.xml>����������������������i�i�� l�� l�������������i�i���������i�i���������������������i�i�� l�� l�������������i�i���������i�i�""""""��""""""""""""""""""""""��������""""""""""��������������������""� tr�� tr�� tr�� tr�
</file>

<file path=customXml/item64.xml>����������������������i�i�� l�� l�������������i�i���������i�i���������������������i�i�� l�� l�������������i�i���������i�i�""""""����
</file>

<file path=customXml/item65.xml>����������������������i�i�� l�� l�������������i�i���������i�i���������������������i�i�� l�� l�������������i�i���������i�i�""""""��""""""""""""""""""""""��������""""""""""��������������������""� tr�� tr�� tr�� tr�
</file>

<file path=customXml/item66.xml>����������������������i�i�� l�� l�������������i�i���������i�i���������������������i�i�� l�� l�������������i�i���������i�i�""""""��""""""""""""""""""""""��������""""""""""��������������������""� tr�� tr�� tr�� tr�""""""� tr�� tr�� tr�� tr���������
</file>

<file path=customXml/item67.xml>��
</file>

<file path=customXml/item68.xml>����������������������i�i�� l�� l�������������i�i���������i�i���������������������i�i�� l�� l�������������i�i���������i�i�""""""��""""""""""""""""""""""��������""""""""""��������������������""� tr�� tr�� tr�� tr�""""""� tr�� tr�� tr�� tr���������""
</file>

<file path=customXml/item69.xml>����������������������i�i�� l�� l�������������i�i�
</file>

<file path=customXml/item70.xml>��
</file>

<file path=customXml/item71.xml>����������������������i�i�� l�� l�������������i�i���������i�i���������������������i�i�� l�� l�������������i�i���������i�i�""""""��""""""""""""""""""""""��������""""""""""��������������������
</file>

<file path=customXml/item72.xml>��
</file>

<file path=customXml/item73.xml>��
</file>

<file path=customXml/item74.xml>����������������������i�i�� l�� l�������������i�i���������i�i���������������������i�i�� l�� l�������������i�i���������i�i�""""""��""""""""""""""""""""""��������""""""""""��������������������""� tr�� tr�� tr�� tr�
</file>

<file path=customXml/item75.xml>����������������������i�i�� l�� l�������������i�i�������i�i���������������������i�i�� l�� l�������������i�i���������i�i�""""����""""""""""""""""""""""""��������
</file>

<file path=customXml/item76.xml>����������������������i�i�� l�� l�������������i�i���������i�i���������������������i�i�� l�� l�������������i�i���������i�i�""""""��""""""""""""""""""""""��������""""""""""��������������������""� tr�� tr�� tr�� tr�
</file>

<file path=customXml/item77.xml>����������������������i�i�� l�� l�������������i�i���������i�i���������������������i�i�� l�� l�������������i�i���������i�i�""""""��""""""""""""""""""""""��������""""""""""��������������������""� tr�� tr�� tr�� tr�
</file>

<file path=customXml/item78.xml>����������������������i�i�� l�� l�������������i�i���������i�i���������������������i�i�� l�� l�������������i�i���������i�i�""""""��""""""""""""""""""""""��������""""""""""��������������������""� tr�� tr�
</file>

<file path=customXml/item79.xml>����������������������i�i�� l�� l�������������i�i���������i�i���������������������i�i�� l�� l�������������i�i���������i�i�""""""��""""""""""""""""""""""��������""""""""""��������������������""� tr�� tr�� tr�� tr�
</file>

<file path=customXml/item80.xml>����������������������i�i�� l�� l�������������i�i���������i�i���������������������i�i�� l�� l�������������i�i���������i�i�""""""��""""""""""""""""""""""��������
</file>

<file path=customXml/item81.xml>����������������������i�i�� l�� l�������������i�i���������������������������i�i�� l�� l�������������i�i���������i�i�i�i�""""��""""""""""""��""""""""""""��������""""""""""������
</file>

<file path=customXml/item82.xml>����������������������i�i�� l�� l�������������i�i�
</file>

<file path=customXml/item83.xml>����������������������i�i�� l�� l�������������i�i�������i�i���������������������i�i�� l�� l�������������i�i���������i�i�""""����""""""""""""""""""""""""��������""""""""""��������������������""� tr�� tr�� tr�� tr�
</file>

<file path=customXml/item84.xml>����������������������i�i�� l�� l�������������i�i���������i�i���������������������i�i�� l�� l�������������i�i���������i�i�""""""��""""""""""""""""""""""
</file>

<file path=customXml/item85.xml>����������������������i�i�� l�� l�������������i�i�
</file>

<file path=customXml/item86.xml>����������������������i�i�� l�� l�������������i�i���������i�i���������������������i�i�� l�� l�������������i�i���������i�i�""""""��""""""""""""""""""""""��������""""""""""��������������������""� tr�� tr�� tr�� tr�
</file>

<file path=customXml/item87.xml>����������������������i�i�� l�� l�������������i�i���������i�i���������������������i�i�� l�� l�������������i�i���������i�i�""""""��""""""""""""""""""""""��������""""""""""��������������������""� tr�� tr�� tr�� tr�
</file>

<file path=customXml/item88.xml>����������������������i�i�� l�� l�������������i�i���������i�i���������������������i�i�� l�� l�������������i�i���������i�i�""""""��""""""""""""""""""""""��������""""""""""��������������������""� tr�� tr�� tr�� tr�
</file>

<file path=customXml/item89.xml>����������������������i�i�� l�� l�������������i�i���������i�i���������������������i�i�� l�� l�������������i�i���������i�i�""""""��""""""""""""""""""""""��������""""""""""��������������
</file>

<file path=customXml/item90.xml>����������������������i�i�� l�� l�������������i�i���������i�i���������������������i�i�� l�� l�������������i�i���������i�i�""""""����
</file>

<file path=customXml/item91.xml>��
</file>

<file path=customXml/item92.xml>����������������������i�i�� l�� l�������������i�i�
</file>

<file path=customXml/item93.xml>����������������������i�i�� l�� l�������������i�i���������i�i���������������������i�i�� l�� l�������������i�i���������i�i�""""""
</file>

<file path=customXml/item94.xml>����������������������i�i�� l�� l�������������i�i�
</file>

<file path=customXml/item95.xml>����������������������i�i�� l�� l�������������i�i���������i�i���������������������i�i�� l�� l�������������i�i���������i�i�""""""��""""""""""""""""""""""��������""""""""""��������������������""� tr�� tr�� tr�� tr�
</file>

<file path=customXml/item96.xml>��� l�� l����������i�i�i����������i�i�i����������������������� l��� l��� l��������������������� tr� l���� l���i ���ng ��������� s� h� t��������������������i�� l�������������������� l��� l��� l��� l��� l��� l������������������������������������������ l��� l��� l��������������������� tr� l���� l���i ���ng ��������� s� h� t��������������������i�� l�������������������� l��� l��� l��� l��� l��� l�����������������������������������������������i�i�i�������������������i�i�i������������������� ph����� tr� l���� l���i ���ng �������������i �� s� h� t����������� tr�����������i�� l�������� l��� l����������� s� h� t�� s� h� t��������������ng ��ng �� tr�������������������������������������������������� ph����� tr� l���� l���i ���ng �������������i �� s� h� t����������� tr�����������i�� l�������� l��� l�����������������������i����������� tr����i������������i�� l����� l������i���������i������������i�� l��""""""""""""�"""""""""""��ng ��� ph���������������������� tr� l�� l�� tr� l�� l�� tr� l�� l�� tr� l�� l����������ng ��ng ��ng ��ng ��ng ��ng ��ng ��ng �� ph�� ph�� ph�� ph�� ph�� ph�� ph�� ph���������������������� tr� l�� l�� tr� l�� l�� tr� l�� l�� tr� l�� l���������� ph�� ph�� ph�� ph�� ph�� ph�� ph�� ph��ng ��ng ��ng ��ng ��ng ��ng ��ng ��ng ������ ph����� tr� l���� l���i ���ng �������������i �� s� h� t����������� tr�����������i�� l�������� l��� l����������� s� h� t�� s� h� t��������������ng ��ng �� tr�������������������������������������������������� ph����� tr� l���� l���i ���ng �������������i �� s� h� t����������� tr�����������i�� l�������� l��� l�����������������������i����������� tr����i������������i�� l����� l������i���������i������������i�� l��""""""""""""�"""""""""""��ng ��� ph���������������������� tr� l�� l�� tr� l�� l�� tr� l�� l�� tr� l�� l����������ng ��ng ��ng ��ng ��ng ��ng ��ng ��ng �� ph�� ph�� ph�� ph�� ph�� ph�� ph�� ph���������������������� tr� l�� l�� tr� l�� l�� tr� l�� l�� tr� l�� l���������� ph�� ph�� ph�� ph�� ph�� ph�� ph�� ph��ng ��ng ��ng ��ng ��ng ��ng ��ng ��ng ����������� l��� l��� l��������������� s� h� t�� s� h� t�� s� h� t��������������������ng ��ng ��ng ��� ph����� tr� l���� l���i ���ng �������������i �� s� h� t����������� tr�����������i�� l�������������������� l��� l��� l��� l��� l��� l��������������������������� s� h� t�� s� h� t�� s� h� t�� s� h� t�� s� h� t�� s� h� t��������������������������������������ng ��ng ��ng ��ng ��ng ��ng ����������� l��� l��� l��������������� s� h� t�� s� h� t�� s� h� t��������������������ng ��ng ��ng ��� ph����� tr� l���� l���i ���ng �������������i �� s� h� t����������� tr�����������i�� l�������������������� l��� l��� l��� l��� l��� l��������������������������� s� h� t�� s� h� t�� s� h� t�� s� h� t�� s� h� t�� s� h� t��������������������������������������ng ��ng ��ng ��ng ��ng ��ng �����
</file>

<file path=customXml/item97.xml>����������������������i�i�� l�� l�������������i�i���������i�i���������������������i�i�� l�� l�������������i�i���������i�i�""""""
</file>

<file path=customXml/item98.xml>����������������������i�i�� l�� l�������������i�i���������i�i���������������������i�i�� l�� l�������������i�i���������i�i�""""""��""""""""""""""""""""""��������""""""""""��������������������""� tr�� tr�� tr�� tr�
</file>

<file path=customXml/item99.xml>��
</file>

<file path=customXml/item100.xml>��
</file>

<file path=customXml/item101.xml>����������������������i�i�� l�� l�������������i�i�������i�i���������������������i�i�� l�� l�������������i�i���������i�i�""""��""""""""""""��""""""""""""��������""""""""""��������������������""� tr�� tr�� tr�� tr�
</file>

<file path=customXml/item102.xml>����������������������i�i�� l�� l�������������i�i���������i�i���������������������i�i�� l�� l�������������i�i���������i�i�""""""��""""""""""""""""""""""��������""""""""""��������������������""� tr�� tr�� tr�� tr�
</file>

<file path=customXml/item103.xml>����������������������i�i�� l�� l�������������i�i���������i�i���������������������i�i�� l�� l�������������i�i���������i�i�""""""��""""""""""""""""""""""��������""""""""""��������������������""
</file>

<file path=customXml/item104.xml>����������������������i�i�� l�� l�������������i�i���������i�i���������������������i�i�� l�� l�������������i�i���������i�i�""""""��""""""""""""""""""""""��������""""""""""��������������������""� tr�� tr�� tr�� tr�
</file>

<file path=customXml/item105.xml>����������������������i�i�� l�� l�������������i�i���������i�i���������������������i�i�� l�� l�������������i�i���������i�i�""""""��""""""""""""""""""""""��������""""""""""������
</file>

<file path=customXml/item106.xml>����������������������i�i�� l�� l�������������i�i���������i�i���������������������i�i�� l�� l�������������i�i���������i�i�""""""��""""""""""""""""""""""��������""""""""""��������������������""� tr�� tr�� tr�� tr�
</file>

<file path=customXml/item107.xml>����������������������i�i�� l�� l�������������i�i���������i�i���������������������i�i�� l�� l�������������i�i���������i�i�""""""��""""""""""""""""""""""
</file>

<file path=customXml/item108.xml>��
</file>

<file path=customXml/item109.xml>���ng ���ng ��
</file>

<file path=customXml/item110.xml>����������������������i�i�� l�� l�������������i�i���������i�i���������������������i�i�� l�� l�������������i�i���������i�i�""""""��""""""""""""""""""""""��������""""""""""��������������������""� tr�� tr�� tr�� tr�
</file>

<file path=customXml/item111.xml>����������������������i�i�� l�� l�������������i�i���������i�i���������������������i�i�� l�� l�������������i�i���������i�i�""""""��""""""""""""""""""""""��������""""""""""��������������������""� tr�� tr�� tr�� tr�""""""� tr�� tr�� tr�� tr���������
</file>

<file path=customXml/item112.xml>����������������������i�i�� l�� l�������������i�i���������i�i���������������������i�i�� l�� l�������������i�i���������i�i�""""""��""""""""""""""""""""""��������""""""""""��������������������""� tr�� tr�� tr�� tr�
</file>

<file path=customXml/item113.xml>��� l�� l�
</file>

<file path=customXml/item114.xml>��
</file>

<file path=customXml/item115.xml>����������������������i�i�� l�� l�������������i�i�����������������������������i�i�� l�� l�������������i�i���������i�i�i�i�""""""����
</file>

<file path=customXml/item116.xml>����������������������i�i�� l�� l�������������i�i���������i�i���������������������i�i�� l�� l�������������i�i���������i�i�""""""��""""""""""""""""""""""��������""""""""""��������������������""� tr�� tr�� tr�� tr�""""""
</file>

<file path=customXml/item117.xml>����������������������i�i�� l�� l�������������i�i���������i�i���������������������i�i�� l�� l�������������i�i���������i�i�""""""��""""""""""""""""""""""��������""""""""""��������������������""� tr�� tr�� tr�� tr�
</file>

<file path=customXml/item118.xml>����������������������i�i�� l�� l�������������i�i���������i�i���������������������i�i�� l�� l�������������i�i���������i�i�""""""��""""""""""""""""""""""��������""""""""""��������������������""� tr�� tr�� tr�� tr�""""""
</file>

<file path=customXml/item119.xml>��
</file>

<file path=customXml/item120.xml>��
</file>

<file path=customXml/item121.xml>��
</file>

<file path=customXml/item122.xml>����������������������i�i�� l�� l�������������i�i���������i�i���������������������i�i�� l�� l�������������i�i���������i�i�""""""��""""""""""""""""""""""��������""""""""""��������������������""� tr�� tr�� tr�� tr�
</file>

<file path=customXml/item123.xml>��
</file>

<file path=customXml/item124.xml>�����������
</file>

<file path=customXml/item125.xml>��
</file>

<file path=customXml/item126.xml>����������������������i�i�� l�� l�������������i�i���������i�i���������������������i�i�� l�� l�������������i�i���������i�i�""""""��""""""""""""""""""""""��������""""""""""��������������������""� tr�� tr�� tr�� tr�
</file>

<file path=customXml/item127.xml>����������������������i�i�� l�� l�������������i�i���������i�i���������������������i�i�� l�� l�������������i�i���������i�i�""""""��""""""""""""""""""""""��������""""""""""��������������������""� tr�� tr�� tr�� tr�
</file>

<file path=customXml/item128.xml>����������������������i�i�� l�� l�������������i�i���������i�i���������������������i�i�� l�� l�������������i�i���������i�i�""""""��""""""""""""""""""""""��������""""""""""��������������������""� tr�� tr�� tr�� tr�
</file>

<file path=customXml/item129.xml>����������������������i�i�� l�� l�������������i�i���������i�i���������������������i�i�� l�� l�������������i�i���������i�i�""""""��""""""""""""""""""""""��������
</file>

<file path=customXml/item130.xml>��
</file>

<file path=customXml/item131.xml>����������������������i�i�� l�� l�������������i�i���������i�i���������������������i�i�� l�� l�������������i�i���������i�i�""""""��""""""""""""""""""""""��������""""""""""��������������������""� tr�� tr�� tr�� tr�
</file>

<file path=customXml/item132.xml>����������������������i�i�� l�� l�������������i�i���������i�i���������������������i�i�� l�� l�������������i�i���������i�i�""""""��""""""""""""""""""""""��������""""""""""��������������������""� tr�� tr�� tr�� tr�""""""� tr�� tr�� tr�� tr���������
</file>

<file path=customXml/item133.xml>����������������������i�i�� l�� l�������������i�i�
</file>

<file path=customXml/item134.xml>��
</file>

<file path=customXml/item135.xml>��
</file>

<file path=customXml/item136.xml>����������������������i�i�� l�� l�������������i�i���������i�i���������������������i�i�� l�� l�������������i�i���������i�i�""""""��""""""""""""""""""""""��������""""""""""��������������������""� tr�� tr�� tr�� tr�
</file>

<file path=customXml/item137.xml>����������������������i�i�� l�� l�������������i�i���
</file>

<file path=customXml/item138.xml>����������������������i�i�� l�� l�������������i�i���������i�i���������������������i�i�� l�� l�������������i�i���������i�i�""""""��""""""""""""""""""""""��������""""""""""��������������������""� tr�� tr�� tr�� tr�
</file>

<file path=customXml/item139.xml>��
</file>

<file path=customXml/item140.xml>����������������������i�i�� l�� l�������������i�i�������i�i���������������������i�i�� l�� l�������������i�i���������i�i�""""��""""""""""""��""""""""""""
</file>

<file path=customXml/item141.xml>����������������������i�i�� l�� l�������������i�i���������i�i���������������������i�i�� l�� l�������������i�i���������i�i�""""""��""""""""""""""""""""""��������""""""""""��������������������""� tr�� tr�� tr�� tr�
</file>

<file path=customXml/item142.xml>����������������������i�i�� l�� l�������������i�i���������i�i���������������������i�i�� l�� l�������������i�i���������i�i�""""""��""""""""""""""""""""""��������""""""""""��������������������""� tr�� tr�� tr�� tr�""""""� tr�� tr�� tr�� tr���������""
</file>

<file path=customXml/item143.xml>����������������������i�i�� l�� l�������������i�i���������i�i���������������������i�i�� l�� l�������������i�i���������i�i�""""""��""""""""""""""""""""""��������""""""""""��������������������""� tr�� tr�� tr�� tr�""""""� tr�� tr�� tr�� tr���������
</file>

<file path=customXml/item144.xml>��
</file>

<file path=customXml/item145.xml>����������������������i�i�� l�� l�������������i�i���������i�i���������������������i�i�� l�� l�������������i�i���������i�i�""""""��""""""""""""""""""""""��������""""""""""��������������������""� tr�� tr�� tr�� tr�
</file>

<file path=customXml/item146.xml>����������������������i�i�� l�� l�������������i�i���������i�i���������������������i�i�� l�� l�������������i�i���������i�i�""""""��""""""""""""""""""""""��������""""""""""��������������������""� tr�� tr�� tr�� tr�
</file>

<file path=customXml/item147.xml>����������������������i�i�� l�� l�������������i�i���������i�i���������������������i�i�� l�� l�������������i�i���������i�i�""""""��""""""""""""""""""""""��������""""""""""��������������������""� tr�� tr�� tr�� tr�""""""� tr�� tr�� tr�� tr���������""
</file>

<file path=customXml/item148.xml>����������������������i�i�� l�� l�������������i�i���������i�i���������������������i�i�� l�� l�������������i�i���������i�i�""""""��""""""""""""""""""""""��������""""""""""
</file>

<file path=customXml/item149.xml>����������������������i�i�� l�� l�������������i�i���������i�i���������������������i�i�� l�� l�������������i�i���������i�i�""""""��""""""""""""""""""""""��������""""""""""��������������������""� tr�� tr�� tr�� tr�""""""� tr�� tr�� tr�� tr���������
</file>

<file path=customXml/item150.xml>����������������������i�i�� l�� l�������������i�i���������i�i���������������������i�i�� l�� l�������������i�i���������i�i�""""""��""""""""""""""""""""""��������""""""""""��������������������""� tr�� tr�� tr�� tr�
</file>

<file path=customXml/item151.xml>����������������������i�i�� l�� l�������������i�i���������i�i���������������������i�i�� l�� l�������������i�i���������i�i�""""""��""""""""""""""""""""""��������""""""""""��������������������""� tr�� tr�� tr�� tr�""""""� tr�� tr�� tr�� tr���������
</file>

<file path=customXml/item152.xml>����������������������i�i�� l�� l�������������i�i���������i�i���������������������i�i�� l�� l�������������i�i���������i�i�""""""����
</file>

<file path=customXml/item153.xml>����������������������i�i�� l�� l�������������i�i���������i�i���������������������i�i�� l�� l�������������i�i���������i�i�""""""��""""""""""""""""""""""��������""""""""""��������������������""� tr�� tr�� tr�� tr�
</file>

<file path=customXml/item154.xml>����������������������i�i�� l�� l�������������i�i���������i�i���������������������i�i�� l�� l�������������i�i���������i�i�""""""��""""""""""""""""""""""��������""""""""""��������������������""� tr�� tr�� tr�� tr�
</file>

<file path=customXml/item155.xml>����������������������i�i�� l�� l�������������i�i���������i�i���������������������i�i�� l�� l�������������i�i���������i�i�""""""��""""""""""""""""""""""��������""""""""""������
</file>

<file path=customXml/item156.xml>����������������������i�i�� l�� l�������������i�i�
</file>

<file path=customXml/item157.xml>��
</file>

<file path=customXml/item158.xml>����������������������i�i�� l�� l�������������i�i���������i�i���������������������i�i�� l�� l�������������i�i���������i�i�""""""��""""""""""""""""""""""��������""""""""""��������������������
</file>

<file path=customXml/item159.xml>����������������������i�i�� l�� l�������������i�i���������i�i���������������������i�i�� l�� l�������������i�i���������i�i�""""""��""""""""""""""""""""""��������""""""""""��������������������""� tr�� tr�� tr�� tr�
</file>

<file path=customXml/item160.xml>����������������������i�i�� l�� l�������������i�i���������i�i���������������������i�i�� l�� l�������������i�i���������i�i�""""""��""""""""""""""""""""""��������""""""""""��������������������""� tr�� tr�� tr�� tr�""""""
</file>

<file path=customXml/item161.xml>����������������������i�i�� l�� l�������������i�i���������i�i���������������������i�i�� l�� l�������������i�i���������i�i�""""""��""""""""""""""""""""""��������""""""""""
</file>

<file path=customXml/item162.xml>����������������������i�i�� l�� l�������������i�i���������i�i���������������������i�i�� l�� l�������������i�i���������i�i�""""""��""""""""""""""""""""""��������""""""""""��������������������""� tr�� tr�� tr�� tr�
</file>

<file path=customXml/item163.xml>����������������������i�i�� l�� l�������������i�i���������i�i���������������������i�i�� l�� l�������������i�i���������i�i�""""""����""""""
</file>

<file path=customXml/item164.xml>����������������������i�i�� l�� l�������������i�i���������i�i���������������������i�i�� l�� l�������������i�i���������i�i�""""""��""""""""""""""""""""""��������""""""""""��������������������""� tr�� tr�� tr�� tr�
</file>

<file path=customXml/item165.xml>����������������������i�i�� l�� l�������������i�i���������i�i���������������������i�i�� l�� l�������������i�i���������i�i�""""""����
</file>

<file path=customXml/item166.xml>����������������������i�i�� l�� l�������������i�i���������i�i���������������������i�i�� l�� l�������������i�i���������i�i�""""""��""""""""""""""""""""""��������""""""""""��������������������""� tr�� tr�� tr�� tr�
</file>

<file path=customXml/item167.xml>����������������������i�i�� l�� l�������������i�i���������i�i���������������������i�i�� l�� l�������������i�i���������i�i�""""����""""""""""""
</file>

<file path=customXml/item168.xml>����������������������i�i�� l�� l�������������i�i���������i�i���������������������i�i�� l�� l�������������i�i���������i�i�""""""��""""""""""""""""""""""��������""""""""""��������������������""� tr�� tr�� tr�� tr�
</file>

<file path=customXml/item169.xml>����������������������i�i�� l�� l�������������i�i���������i�i���������������������i�i�� l�� l�������������i�i���������i�i�""""""��""""""""""""""""""""""��������""""""""""��������������������""� tr�� tr�� tr�� tr�
</file>

<file path=customXml/item170.xml>����������������������i�i�� l�� l�������������i�i���
</file>

<file path=customXml/item171.xml>����������������������i�i�� l�� l�������������i�i���������i�i���������������������i�i�� l�� l�������������i�i���������i�i�""""""����""""""""""
</file>

<file path=customXml/item172.xml>����������������������i�i�� l�� l�������������i�i���������i�i���������������������i�i�� l�� l�������������i�i���������i�i�""""""��""""""""""""""""""""""��������""""""""""��������������������""� tr�� tr�� tr�� tr�
</file>

<file path=customXml/item173.xml>����������������������i�i�� l�� l�������������i�i���������i�i���������������������i�i�� l�� l�������������i�i���������i�i�""""""��""""""""""""""""""""""��������""""""""""��������������������""� tr�� tr�� tr�� tr�""""""� tr�� tr�� tr�� tr���������""
</file>

<file path=customXml/item174.xml>����������������������i�i�� l�� l�������������i�i���������i�i���������������������i�i�� l�� l�������������i�i���������i�i�""""""��""""""""""""""
</file>

<file path=customXml/item175.xml>����������������������i�i�� l�� l�������������i�i���������i�i���������������������i�i�� l�� l�������������i�i���������i�i�""""""��""""""""""""""""""""""��������""""""""""��������������������""� tr�� tr�� tr�� tr�""""""� tr�� tr�� tr�� tr���������""
</file>

<file path=customXml/item176.xml>�����
</file>

<file path=customXml/item177.xml>����������������������i�i�� l�� l�������������i�i���������i�i���������������������i�i�� l�� l�������������i�i���������i�i�""""""��""""""""""""""""""""""��������""""""""""��������������������""
</file>

<file path=customXml/item178.xml>����������������������i�i�� l�� l�������������i�i���������i�i���������������������i�i�� l�� l�������������i�i���������i�i�""""""��""""""""""""""""""""""��������""""""
</file>

<file path=customXml/item179.xml>����������������������i�i�� l�� l�������������i�i�������i�i���������������������i�i�� l�� l�������������i�i���������i�i�""""""��""""""""""��""""
</file>

<file path=customXml/item180.xml>����������������������i�i�� l�� l�������������i�i�������i�i���������������������i�i�� l�� l�������������i�i���������i�i�""""��""""""""""""��""""""""""""��������""""""""""��������������������""� tr�� tr�� tr�� tr�
</file>

<file path=customXml/item181.xml>����������������������i�i�� l�� l�������������i�i�
</file>

<file path=customXml/item182.xml>����������������������i�i�� l�� l�������������i�i���������i�i���������������������i�i�� l�� l�������������i�i���������i�i�""""""��""""""""""""""""""""""��������""""""""""��������������
</file>

<file path=customXml/item183.xml>����������������������i�i�� l�� l�������������i�i���������i�i���������������������i�i�� l�� l�������������i�i���������i�i�""""""��""""""""""""""""""""""��������""""""""""��������������������""� tr�� tr�� tr�� tr�""""""
</file>

<file path=customXml/item184.xml>����������������������i�i�� l�� l�������������i�i���������i�i���������������������i�i�� l�� l�������������i�i���������i�i�""""""��""""""""""""""""""""""��������""""
</file>

<file path=customXml/item185.xml>����������������������i�i�� l�� l�������������i�i���������i�i���������������������i�i�� l�� l�������������i�i���������i�i�""""""
</file>

<file path=customXml/item186.xml>����������������������i�i�� l�� l�������������i�i���������i�i���������������������i�i�� l�� l�������������i�i���������i�i�""""""��""""""""""""""""""""""��������""""""""""��������������������""� tr�� tr�� tr�� tr�
</file>

<file path=customXml/item187.xml>����������������������i�i�� l�� l�������������i�i���������i�i���������������������i�i�� l�� l�������������i�i���������i�i�""""""��""""""""""""""""""""""��������""""""
</file>

<file path=customXml/item188.xml>��� ph�� ph�
</file>

<file path=customXml/item189.xml>����������������������i�i�� l�� l�������������i�i���
</file>

<file path=customXml/item190.xml>����������������������i�i�� l�� l�������������i�i���������i�i���������������������i�i�� l�� l�������������i�i���������i�i�""""""��""""""""""""""""""""""��������""""""""""��������������������""� tr�� tr�� tr�� tr�
</file>

<file path=customXml/item191.xml>����������������������i�i�� l�� l�������������i�i���������i�i���������������������i�i�� l�� l�������������i�i���������i�i�""""""��""""""""""""""""""""""��������""""""""""��������������������""� tr�� tr�� tr�� tr�
</file>

<file path=customXml/item192.xml>����������������������i�i�� l�� l�������������i�i���������i�i���������������������i�i�� l�� l�������������i�i���������i�i�""""""��""""""""""""""""""""""��������""""""""""������
</file>

<file path=customXml/item193.xml>����������������������i�i�� l�� l�������������i�i���������i�i���������������������i�i�� l�� l�������������i�i���������i�i�""""""��""""""""""""""""""""""��������""""""""""��������������������""� tr�� tr�� tr�� tr�
</file>

<file path=customXml/item194.xml>��
</file>

<file path=customXml/item195.xml>����
</file>

<file path=customXml/item196.xml>����������������������i�i�� l�� l�������������i�i���������i�i���������������������i�i�� l�� l�������������i�i���������i�i�""""""��""""""""""""""""""""""��������""""""""""
</file>

<file path=customXml/item197.xml>����������������������i�i�� l�� l�������������i�i���������i�i���������������������i�i�� l�� l�������������i�i���������i�i�""""""��""""""""""""""""""""""��������""""""""""��������������������
</file>

<file path=customXml/item198.xml>����������������������i�i�� l�� l�������������i�i���������i�i���������������������i�i�� l�� l�������������i�i���������i�i�""""""��""""""""""""""
</file>

<file path=customXml/item199.xml>����������������������i�i�� l�� l�������������i�i���������i�i���������������������i�i�� l�� l�������������i�i���������i�i�""""""��""""""""""""""""""""""��������""""""""""��������������������""� tr�� tr�� tr�� tr�
</file>

<file path=customXml/item200.xml>����������������������i�i�� l�� l�������������i�i���������������������������i�i�� l�� l�������������i�i���������i�i�i�i�""""����""""""""""""��
</file>

<file path=customXml/item201.xml>����������������������i�i�� l�� l�������������i�i���������i�i���������������������i�i�� l�� l�������������i�i���������i�i�""""""
</file>

<file path=customXml/item202.xml>��
</file>

<file path=customXml/item203.xml>����������������������i�i�� l�� l�������������i�i���������i�i���������������������i�i�� l�� l�������������i�i���������i�i�""""""��""""""""""""""""""""""��������""""""
</file>

<file path=customXml/item204.xml>����������������������i�i�� l�� l�������������i�i���������i�i���������������������i�i�� l�� l�������������i�i���������i�i�""""""��""""""""""""""""""""""��������""""""""""��������������������""� tr�� tr�� tr�� tr�""""""� tr�� tr�� tr�� tr���������""
</file>

<file path=customXml/item205.xml>����������������������i�i�� l�� l�������������i�i���������i�i���������������������i�i�� l�� l�������������i�i���������i�i�""""""��""""""""""""""""""""""��������""""""""""��������������������""� tr�� tr�� tr�� tr�
</file>

<file path=customXml/item206.xml>����������������������i�i�� l�� l�������������i�i���������i�i���������������������i�i�� l�� l�������������i�i���������i�i�""""""��""""""""""""""""""""""��������""""""""""������
</file>

<file path=customXml/item207.xml>����������������������i�i�� l�� l�������������i�i���������i�i���������������������i�i�� l�� l�������������i�i���������i�i�""""""��""""""""""""""""""""""��������""""""""""��������������������""� tr�� tr�� tr�� tr�
</file>

<file path=customXml/item208.xml>��
</file>

<file path=customXml/item209.xml>��
</file>

<file path=customXml/item210.xml>����������������������i�i�� l�� l�������������i�i���������i�i���������������������i�i�� l�� l�������������i�i���������i�i�""""""��""""""""""""""""""""""��������""""""""""��������������������""� tr�� tr�� tr�� tr�
</file>

<file path=customXml/item211.xml>����������������������i�i�� l�� l�������������i�i���������i�i���������������������i�i�� l�� l�������������i�i���������i�i�""""""��""""""""""""""""""""""��������""""""""""��������������������""� tr�� tr�� tr�� tr�""""""� tr�� tr�� tr�� tr���������
</file>

<file path=customXml/item212.xml>����������������������i�i�� l�� l�������������i�i���
</file>

<file path=customXml/item213.xml>����������������������i�i�� l�� l�������������i�i���������i�i���������������������i�i�� l�� l�������������i�i���������i�i�""""""��""""""""""""""""""""""��������""""""""""��������������������""� tr�� tr�� tr�� tr�""""""
</file>

<file path=customXml/item214.xml>��
</file>

<file path=customXml/item215.xml>����������������������i�i�� l�� l�������������i�i���������i�i���������������������i�i�� l�� l�������������i�i���������i�i�""""""��""""""""""""""""""""""��������""""""""""��������������������""� tr�� tr�� tr�� tr�
</file>

<file path=customXml/item216.xml>����������������������i�i�� l�� l�������������i�i���������i�i���������������������i�i�� l�� l�������������i�i���������i�i�""""""��""""""""""""""""""""""��������""""""""""��������������������""� tr�� tr�� tr�� tr�""""""� tr�� tr�� tr�� tr���������""
</file>

<file path=customXml/item217.xml>����������������������i�i�� l�� l�������������i�i�������i�i���������������������i�i�� l�� l�������������i�i���������i�i�""""����""""""""""""""""""""""""��������""""""""""��������������������""� tr�� tr�� tr�� tr�
</file>

<file path=customXml/item218.xml>����������������������i�i�� l�� l�������������i�i���������i�i���������������������i�i�� l�� l�������������i�i���������i�i�""""""��""""""""""""""""""""""��������""""""""""��������������������""� tr�� tr�� tr�� tr�""""""� tr�� tr�� tr�� tr���������""
</file>

<file path=customXml/item219.xml>����������������������i�i�� l�� l�������������i�i���������i�i���������������������i�i�� l�� l�������������i�i���������i�i�""""""��""""""""""""""""""""""��������""""""""""��������������������""� tr�� tr�� tr�� tr�""""""� tr�� tr�� tr�� tr���������""
</file>

<file path=customXml/item220.xml>����������������������i�i�� l�� l�������������i�i���������i�i���������������������i�i�� l�� l�������������i�i���������i�i�""""""��""""""""""""""""""""""
</file>

<file path=customXml/item221.xml>����������������������i�i�� l�� l�������������i�i���������i�i���������������������i�i�� l�� l�������������i�i���������i�i�""""""��""""""""""""""
</file>

<file path=customXml/item222.xml>��
</file>

<file path=customXml/item223.xml>����������������������i�i�� l�� l�������������i�i���������i�i���������������������i�i�� l�� l�������������i�i���������i�i�""""""��""""""""""""""""""""""��������""""""""""��������������������""� tr�� tr�� tr�� tr�""""""� tr�� tr�� tr�� tr���������""
</file>

<file path=customXml/item224.xml>����������������������i�i�� l�� l�������������i�i���������i�i���������������������i�i�� l�� l�������������i�i���������i�i�""""""��""""""""""""""""""""""��������""""""""""��������������������""� tr�� tr�� tr�� tr�""""""� tr�� tr�� tr�� tr���������""
</file>

<file path=customXml/item225.xml>����������������������i�i�� l�� l�������������i�i���������i�i���������������������i�i�� l�� l�������������i�i���������i�i�""""""��""""""""""""""""""""""��������""""""""""��������������������""� tr�� tr�� tr�� tr�""""""� tr�� tr�� tr�� tr���������""
</file>

<file path=customXml/item226.xml>����������������������i�i�� l�� l�������������i�i���������i�i���������������������i�i�� l�� l�������������i�i���������i�i�""""""��""""""""""""""""""""""��������""""""""""��������������������""� tr�� tr�� tr�� tr�""""""� tr�� tr�� tr�� tr���������""
</file>

<file path=customXml/item227.xml>����������������������i�i�� l�� l�������������i�i���������i�i���������������������i�i�� l�� l�������������i�i���������i�i�""""""��""""""""""""""""""""""��������""""""""""��������������������""� tr�� tr�� tr�� tr�""""""� tr�� tr�� tr�� tr���������""
</file>

<file path=customXml/item228.xml>����������������������i�i�� l�� l�������������i�i���������i�i���������������������i�i�� l�� l�������������i�i���������i�i�""""""��""""""""""""""""""""""��������""""""""""��������������������""� tr�� tr�� tr�� tr�""""""� tr�� tr�� tr�� tr���������""
</file>

<file path=customXml/item229.xml>����������������������i�i�� l�� l�������������i�i���������i�i���������������������i�i�� l�� l�������������i�i���������i�i�""""""��""""""""""""""""""""""��������""""""""""��������������������""� tr�� tr�� tr�� tr�""""""� tr�� tr�� tr�� tr���������""
</file>

<file path=customXml/item230.xml>����������������������i�i�� l�� l�������������i�i���������i�i���������������������i�i�� l�� l�������������i�i���������i�i�""""""��""""""""""""""""""""""��������""""""""""��������������������""� tr�� tr�� tr�� tr�""""""� tr�� tr�� tr�� tr���������""
</file>

<file path=customXml/item231.xml>����������������������i�i�� l�� l�������������i�i���������i�i���������������������i�i�� l�� l�������������i�i���������i�i�""""""��""""""""""""""""""""""��������""""""""""��������������������""� tr�� tr�� tr�� tr�""""""� tr�� tr�� tr�� tr���������""
</file>

<file path=customXml/item232.xml>��
</file>

<file path=customXml/item233.xml>��
</file>

<file path=customXml/item234.xml>��
</file>

<file path=customXml/item235.xml>��
</file>

<file path=customXml/item236.xml>��
</file>

<file path=customXml/itemProps1.xml><?xml version="1.0" encoding="utf-8"?>
<ds:datastoreItem xmlns:ds="http://schemas.openxmlformats.org/officeDocument/2006/customXml" ds:itemID="{EEA41B45-8FAC-447A-87B0-F7925FC58E70}">
  <ds:schemaRefs>
    <ds:schemaRef ds:uri="http://gemini/pivotcustomization/e905e7ad-58f3-43d2-abec-396e84b35448"/>
  </ds:schemaRefs>
</ds:datastoreItem>
</file>

<file path=customXml/itemProps2.xml><?xml version="1.0" encoding="utf-8"?>
<ds:datastoreItem xmlns:ds="http://schemas.openxmlformats.org/officeDocument/2006/customXml" ds:itemID="{BF957F1D-73DD-43F2-8E52-542DC653EB4F}">
  <ds:schemaRefs>
    <ds:schemaRef ds:uri="http://gemini/pivotcustomization/8766b7e3-be41-4b65-98bd-afdc44c20980"/>
  </ds:schemaRefs>
</ds:datastoreItem>
</file>

<file path=customXml/itemProps3.xml><?xml version="1.0" encoding="utf-8"?>
<ds:datastoreItem xmlns:ds="http://schemas.openxmlformats.org/officeDocument/2006/customXml" ds:itemID="{9177BEC0-DA00-4AD1-A24A-E329BF91CB7D}">
  <ds:schemaRefs>
    <ds:schemaRef ds:uri="http://gemini/pivotcustomization/319c2968-3414-42df-b11b-e16e220f2ad6"/>
  </ds:schemaRefs>
</ds:datastoreItem>
</file>

<file path=customXml/itemProps4.xml><?xml version="1.0" encoding="utf-8"?>
<ds:datastoreItem xmlns:ds="http://schemas.openxmlformats.org/officeDocument/2006/customXml" ds:itemID="{5377B30A-6685-4176-BBA9-8459067B6989}">
  <ds:schemaRefs>
    <ds:schemaRef ds:uri="http://gemini/pivotcustomization/TableXML_PVM GP Analysis Budget_GROUP_4d50848a-a5d4-4c56-81c8-8d1d282cedd5"/>
  </ds:schemaRefs>
</ds:datastoreItem>
</file>

<file path=customXml/itemProps5.xml><?xml version="1.0" encoding="utf-8"?>
<ds:datastoreItem xmlns:ds="http://schemas.openxmlformats.org/officeDocument/2006/customXml" ds:itemID="{F2A1AD5B-9B05-4852-BA40-8F2F3CC9BAAD}">
  <ds:schemaRefs>
    <ds:schemaRef ds:uri="http://gemini/pivotcustomization/837fe778-22ad-4cd1-8d0d-9a370d5e057f"/>
  </ds:schemaRefs>
</ds:datastoreItem>
</file>

<file path=customXml/itemProps6.xml><?xml version="1.0" encoding="utf-8"?>
<ds:datastoreItem xmlns:ds="http://schemas.openxmlformats.org/officeDocument/2006/customXml" ds:itemID="{7A9C6A4A-1D07-40F3-9BF2-BF8A8CA0F50E}">
  <ds:schemaRefs>
    <ds:schemaRef ds:uri="http://gemini/pivotcustomization/1a5101a6-7782-4157-afb0-a48ad1af6c80"/>
  </ds:schemaRefs>
</ds:datastoreItem>
</file>

<file path=customXml/itemProps7.xml><?xml version="1.0" encoding="utf-8"?>
<ds:datastoreItem xmlns:ds="http://schemas.openxmlformats.org/officeDocument/2006/customXml" ds:itemID="{0E2C927B-8C29-4A9D-884C-12605E601E53}">
  <ds:schemaRefs>
    <ds:schemaRef ds:uri="http://gemini/pivotcustomization/cd002cf1-a8fc-48b5-aa2e-b8c9f9162ef7"/>
  </ds:schemaRefs>
</ds:datastoreItem>
</file>

<file path=customXml/itemProps8.xml><?xml version="1.0" encoding="utf-8"?>
<ds:datastoreItem xmlns:ds="http://schemas.openxmlformats.org/officeDocument/2006/customXml" ds:itemID="{9EC95F1B-419E-44F4-B066-F96701246FA3}">
  <ds:schemaRefs>
    <ds:schemaRef ds:uri="http://gemini/pivotcustomization/f4a46c9c-fb9c-48ef-a252-830db8db40b5"/>
  </ds:schemaRefs>
</ds:datastoreItem>
</file>

<file path=customXml/itemProps9.xml><?xml version="1.0" encoding="utf-8"?>
<ds:datastoreItem xmlns:ds="http://schemas.openxmlformats.org/officeDocument/2006/customXml" ds:itemID="{2CE9FD81-5E07-4229-9A1E-3A4BA0C28662}">
  <ds:schemaRefs>
    <ds:schemaRef ds:uri="http://gemini/pivotcustomization/f9346dce-2c66-42bc-9d7d-d12db687c999"/>
  </ds:schemaRefs>
</ds:datastoreItem>
</file>

<file path=customXml/itemProps10.xml><?xml version="1.0" encoding="utf-8"?>
<ds:datastoreItem xmlns:ds="http://schemas.openxmlformats.org/officeDocument/2006/customXml" ds:itemID="{546CD5D2-C1A2-4763-BB8C-59F78BB66DAC}">
  <ds:schemaRefs>
    <ds:schemaRef ds:uri="http://gemini/pivotcustomization/cfbcb906-b307-4e4f-bb6e-5a8d04bd04f9"/>
  </ds:schemaRefs>
</ds:datastoreItem>
</file>

<file path=customXml/itemProps11.xml><?xml version="1.0" encoding="utf-8"?>
<ds:datastoreItem xmlns:ds="http://schemas.openxmlformats.org/officeDocument/2006/customXml" ds:itemID="{896DD453-2DED-4C6F-8AF0-276A329CAB93}">
  <ds:schemaRefs>
    <ds:schemaRef ds:uri="http://gemini/pivotcustomization/0cb1d3a0-1805-49a1-a075-c8a8bd0cf86a"/>
  </ds:schemaRefs>
</ds:datastoreItem>
</file>

<file path=customXml/itemProps12.xml><?xml version="1.0" encoding="utf-8"?>
<ds:datastoreItem xmlns:ds="http://schemas.openxmlformats.org/officeDocument/2006/customXml" ds:itemID="{71ABB86C-4A62-471F-83B1-4D0DC0CF27AC}">
  <ds:schemaRefs>
    <ds:schemaRef ds:uri="http://gemini/pivotcustomization/TableWidget"/>
  </ds:schemaRefs>
</ds:datastoreItem>
</file>

<file path=customXml/itemProps13.xml><?xml version="1.0" encoding="utf-8"?>
<ds:datastoreItem xmlns:ds="http://schemas.openxmlformats.org/officeDocument/2006/customXml" ds:itemID="{8E6B7A2A-95A6-4EB4-B784-FA2510C2D142}">
  <ds:schemaRefs>
    <ds:schemaRef ds:uri="http://gemini/pivotcustomization/TableXML_Data_LG_NS_2cd893af-63d4-4f4e-bf1b-e186b0e380e4"/>
  </ds:schemaRefs>
</ds:datastoreItem>
</file>

<file path=customXml/itemProps14.xml><?xml version="1.0" encoding="utf-8"?>
<ds:datastoreItem xmlns:ds="http://schemas.openxmlformats.org/officeDocument/2006/customXml" ds:itemID="{324B5BD5-2839-4469-8F30-191C9129DBC0}">
  <ds:schemaRefs>
    <ds:schemaRef ds:uri="http://gemini/pivotcustomization/31614629-6b16-49fd-955c-9cbabccb9b05"/>
  </ds:schemaRefs>
</ds:datastoreItem>
</file>

<file path=customXml/itemProps15.xml><?xml version="1.0" encoding="utf-8"?>
<ds:datastoreItem xmlns:ds="http://schemas.openxmlformats.org/officeDocument/2006/customXml" ds:itemID="{DA79349E-182C-49C5-9BFE-98F2789ED112}">
  <ds:schemaRefs>
    <ds:schemaRef ds:uri="http://gemini/pivotcustomization/f24ff626-2bae-443c-936d-6109a799e07d"/>
  </ds:schemaRefs>
</ds:datastoreItem>
</file>

<file path=customXml/itemProps16.xml><?xml version="1.0" encoding="utf-8"?>
<ds:datastoreItem xmlns:ds="http://schemas.openxmlformats.org/officeDocument/2006/customXml" ds:itemID="{CE01777F-5AB9-4DFD-8D78-681381BC2179}">
  <ds:schemaRefs>
    <ds:schemaRef ds:uri="http://gemini/pivotcustomization/83b3a2ec-e2a0-4781-8b4e-2f0e04a93a0b"/>
  </ds:schemaRefs>
</ds:datastoreItem>
</file>

<file path=customXml/itemProps17.xml><?xml version="1.0" encoding="utf-8"?>
<ds:datastoreItem xmlns:ds="http://schemas.openxmlformats.org/officeDocument/2006/customXml" ds:itemID="{17B76993-BA86-4786-9672-1F19593136CE}">
  <ds:schemaRefs>
    <ds:schemaRef ds:uri="http://gemini/pivotcustomization/d99daaca-85bb-48f4-b3ce-a3e319bf449c"/>
  </ds:schemaRefs>
</ds:datastoreItem>
</file>

<file path=customXml/itemProps18.xml><?xml version="1.0" encoding="utf-8"?>
<ds:datastoreItem xmlns:ds="http://schemas.openxmlformats.org/officeDocument/2006/customXml" ds:itemID="{0AB13E1B-FFEC-460B-8D84-87EC6F667C58}">
  <ds:schemaRefs>
    <ds:schemaRef ds:uri="http://gemini/pivotcustomization/TableXML_dim_SKU_00ed5364-2333-45fe-bcad-36ace9f43369"/>
  </ds:schemaRefs>
</ds:datastoreItem>
</file>

<file path=customXml/itemProps19.xml><?xml version="1.0" encoding="utf-8"?>
<ds:datastoreItem xmlns:ds="http://schemas.openxmlformats.org/officeDocument/2006/customXml" ds:itemID="{A92800E7-D926-4025-9CD2-60FB446AE473}">
  <ds:schemaRefs>
    <ds:schemaRef ds:uri="http://gemini/pivotcustomization/TableXML_Formulas_GV_8706b969-4581-4545-ab91-f8179f4236ba"/>
  </ds:schemaRefs>
</ds:datastoreItem>
</file>

<file path=customXml/itemProps20.xml><?xml version="1.0" encoding="utf-8"?>
<ds:datastoreItem xmlns:ds="http://schemas.openxmlformats.org/officeDocument/2006/customXml" ds:itemID="{2C944D55-E005-45A2-95EA-B214C1208543}">
  <ds:schemaRefs>
    <ds:schemaRef ds:uri="http://gemini/pivotcustomization/TableXML_07_Formulas_NS_Biên_f692370e-8be2-4463-a119-a3595ee64a04"/>
  </ds:schemaRefs>
</ds:datastoreItem>
</file>

<file path=customXml/itemProps21.xml><?xml version="1.0" encoding="utf-8"?>
<ds:datastoreItem xmlns:ds="http://schemas.openxmlformats.org/officeDocument/2006/customXml" ds:itemID="{F70462F7-B3DB-4781-88A2-2C6A4CB9729E}">
  <ds:schemaRefs>
    <ds:schemaRef ds:uri="http://gemini/pivotcustomization/TableXML_PVM Rev Analysis Budget_GROUP_697aefc2-1736-43f6-aa2e-cd5ce8eab8a3"/>
  </ds:schemaRefs>
</ds:datastoreItem>
</file>

<file path=customXml/itemProps22.xml><?xml version="1.0" encoding="utf-8"?>
<ds:datastoreItem xmlns:ds="http://schemas.openxmlformats.org/officeDocument/2006/customXml" ds:itemID="{30AE9B8A-39CF-4909-BB74-42AD07689CE8}">
  <ds:schemaRefs>
    <ds:schemaRef ds:uri="http://gemini/pivotcustomization/ShowImplicitMeasures"/>
  </ds:schemaRefs>
</ds:datastoreItem>
</file>

<file path=customXml/itemProps23.xml><?xml version="1.0" encoding="utf-8"?>
<ds:datastoreItem xmlns:ds="http://schemas.openxmlformats.org/officeDocument/2006/customXml" ds:itemID="{BEE2C63B-5720-414C-9267-57F8C70B5757}">
  <ds:schemaRefs>
    <ds:schemaRef ds:uri="http://gemini/pivotcustomization/70ced49e-84b5-4eed-baaa-55d239ff89a7"/>
  </ds:schemaRefs>
</ds:datastoreItem>
</file>

<file path=customXml/itemProps24.xml><?xml version="1.0" encoding="utf-8"?>
<ds:datastoreItem xmlns:ds="http://schemas.openxmlformats.org/officeDocument/2006/customXml" ds:itemID="{90EBC98C-4B76-4DF1-97EB-D411B37640D7}">
  <ds:schemaRefs>
    <ds:schemaRef ds:uri="http://gemini/pivotcustomization/3f3c72b8-d8e1-4003-ac05-c74640f0e409"/>
  </ds:schemaRefs>
</ds:datastoreItem>
</file>

<file path=customXml/itemProps25.xml><?xml version="1.0" encoding="utf-8"?>
<ds:datastoreItem xmlns:ds="http://schemas.openxmlformats.org/officeDocument/2006/customXml" ds:itemID="{9FE8BB5D-5D2C-4AA3-A5AA-0B627248DA23}">
  <ds:schemaRefs>
    <ds:schemaRef ds:uri="http://gemini/pivotcustomization/88f26bf8-3943-41f5-bae1-89467d2fa1df"/>
  </ds:schemaRefs>
</ds:datastoreItem>
</file>

<file path=customXml/itemProps26.xml><?xml version="1.0" encoding="utf-8"?>
<ds:datastoreItem xmlns:ds="http://schemas.openxmlformats.org/officeDocument/2006/customXml" ds:itemID="{394494EC-2B49-4ED7-B90A-3C808D5291A6}">
  <ds:schemaRefs>
    <ds:schemaRef ds:uri="http://gemini/pivotcustomization/TableXML_dim_nhom_sp_f6146fa3-f3b0-4d46-a33b-b7a65a7e1cf4"/>
  </ds:schemaRefs>
</ds:datastoreItem>
</file>

<file path=customXml/itemProps27.xml><?xml version="1.0" encoding="utf-8"?>
<ds:datastoreItem xmlns:ds="http://schemas.openxmlformats.org/officeDocument/2006/customXml" ds:itemID="{93D482AE-8921-4CB5-B78C-6D3E5655AF68}">
  <ds:schemaRefs>
    <ds:schemaRef ds:uri="http://gemini/pivotcustomization/153b1fe8-5c78-462b-9303-857aec7f1088"/>
  </ds:schemaRefs>
</ds:datastoreItem>
</file>

<file path=customXml/itemProps28.xml><?xml version="1.0" encoding="utf-8"?>
<ds:datastoreItem xmlns:ds="http://schemas.openxmlformats.org/officeDocument/2006/customXml" ds:itemID="{47A1010A-A627-4414-934B-B39A82859FE9}">
  <ds:schemaRefs>
    <ds:schemaRef ds:uri="http://gemini/pivotcustomization/fc20698a-08a8-4435-aa71-45c8e04bd95c"/>
  </ds:schemaRefs>
</ds:datastoreItem>
</file>

<file path=customXml/itemProps29.xml><?xml version="1.0" encoding="utf-8"?>
<ds:datastoreItem xmlns:ds="http://schemas.openxmlformats.org/officeDocument/2006/customXml" ds:itemID="{8AB96886-7450-4916-8562-A5781A8E496F}">
  <ds:schemaRefs>
    <ds:schemaRef ds:uri="http://gemini/pivotcustomization/ManualCalcMode"/>
  </ds:schemaRefs>
</ds:datastoreItem>
</file>

<file path=customXml/itemProps30.xml><?xml version="1.0" encoding="utf-8"?>
<ds:datastoreItem xmlns:ds="http://schemas.openxmlformats.org/officeDocument/2006/customXml" ds:itemID="{F2D89529-AA1B-47B1-919C-7C21A4C152F1}">
  <ds:schemaRefs>
    <ds:schemaRef ds:uri="http://gemini/pivotcustomization/721dfa18-18b8-4b1a-9bb0-1864f08d1d08"/>
  </ds:schemaRefs>
</ds:datastoreItem>
</file>

<file path=customXml/itemProps31.xml><?xml version="1.0" encoding="utf-8"?>
<ds:datastoreItem xmlns:ds="http://schemas.openxmlformats.org/officeDocument/2006/customXml" ds:itemID="{0DF108E8-BA80-4DC5-8625-DF04DBC354A5}">
  <ds:schemaRefs>
    <ds:schemaRef ds:uri="http://gemini/pivotcustomization/TableXML_dim_customer_e8592b2a-c61e-4e82-9f43-d8286dbca05f"/>
  </ds:schemaRefs>
</ds:datastoreItem>
</file>

<file path=customXml/itemProps32.xml><?xml version="1.0" encoding="utf-8"?>
<ds:datastoreItem xmlns:ds="http://schemas.openxmlformats.org/officeDocument/2006/customXml" ds:itemID="{A419E6B4-EED9-4CA3-91CA-698E6EF633FB}">
  <ds:schemaRefs>
    <ds:schemaRef ds:uri="http://gemini/pivotcustomization/928af69e-9381-47ba-9184-d0b524620d75"/>
  </ds:schemaRefs>
</ds:datastoreItem>
</file>

<file path=customXml/itemProps33.xml><?xml version="1.0" encoding="utf-8"?>
<ds:datastoreItem xmlns:ds="http://schemas.openxmlformats.org/officeDocument/2006/customXml" ds:itemID="{325FC287-BF90-4C6B-A3EA-AB73A9034B5E}">
  <ds:schemaRefs>
    <ds:schemaRef ds:uri="http://gemini/pivotcustomization/b064ef1d-3c0d-4f1d-a0a6-3ae847834396"/>
  </ds:schemaRefs>
</ds:datastoreItem>
</file>

<file path=customXml/itemProps34.xml><?xml version="1.0" encoding="utf-8"?>
<ds:datastoreItem xmlns:ds="http://schemas.openxmlformats.org/officeDocument/2006/customXml" ds:itemID="{5980C8A1-CE32-46C6-9E3B-DCF03822579B}">
  <ds:schemaRefs>
    <ds:schemaRef ds:uri="http://gemini/pivotcustomization/5eb49bdd-5428-42d2-adf6-87fefe187e3a"/>
  </ds:schemaRefs>
</ds:datastoreItem>
</file>

<file path=customXml/itemProps35.xml><?xml version="1.0" encoding="utf-8"?>
<ds:datastoreItem xmlns:ds="http://schemas.openxmlformats.org/officeDocument/2006/customXml" ds:itemID="{3DF2AFC1-5EEE-47CF-A86C-65C480FE3F4C}">
  <ds:schemaRefs>
    <ds:schemaRef ds:uri="http://gemini/pivotcustomization/8ac0c73e-07bb-4763-8ad4-e2e411dc5d0b"/>
  </ds:schemaRefs>
</ds:datastoreItem>
</file>

<file path=customXml/itemProps36.xml><?xml version="1.0" encoding="utf-8"?>
<ds:datastoreItem xmlns:ds="http://schemas.openxmlformats.org/officeDocument/2006/customXml" ds:itemID="{190022D4-B61E-47FE-8367-C2B617EF52E5}">
  <ds:schemaRefs>
    <ds:schemaRef ds:uri="http://gemini/pivotcustomization/571dc692-56a6-473e-aea4-7738a267bd05"/>
  </ds:schemaRefs>
</ds:datastoreItem>
</file>

<file path=customXml/itemProps37.xml><?xml version="1.0" encoding="utf-8"?>
<ds:datastoreItem xmlns:ds="http://schemas.openxmlformats.org/officeDocument/2006/customXml" ds:itemID="{031350FD-9CC8-424D-8642-A5B68D853357}">
  <ds:schemaRefs>
    <ds:schemaRef ds:uri="http://gemini/pivotcustomization/001b52d3-2b72-4a6c-b7e6-ee64b6a00a64"/>
  </ds:schemaRefs>
</ds:datastoreItem>
</file>

<file path=customXml/itemProps38.xml><?xml version="1.0" encoding="utf-8"?>
<ds:datastoreItem xmlns:ds="http://schemas.openxmlformats.org/officeDocument/2006/customXml" ds:itemID="{A79B71E8-4B83-409D-B852-069B5307126D}">
  <ds:schemaRefs>
    <ds:schemaRef ds:uri="http://gemini/pivotcustomization/TableXML_06_Formulas_NS_ĐG_03df1a48-25a6-4c34-b8e9-dc3d33748efc"/>
  </ds:schemaRefs>
</ds:datastoreItem>
</file>

<file path=customXml/itemProps39.xml><?xml version="1.0" encoding="utf-8"?>
<ds:datastoreItem xmlns:ds="http://schemas.openxmlformats.org/officeDocument/2006/customXml" ds:itemID="{D434DE19-A0D5-4813-AAD4-F5A674EDB9FB}">
  <ds:schemaRefs>
    <ds:schemaRef ds:uri="http://gemini/pivotcustomization/a232ed4f-bbf9-4639-b8f9-7fab94f36e83"/>
  </ds:schemaRefs>
</ds:datastoreItem>
</file>

<file path=customXml/itemProps40.xml><?xml version="1.0" encoding="utf-8"?>
<ds:datastoreItem xmlns:ds="http://schemas.openxmlformats.org/officeDocument/2006/customXml" ds:itemID="{BA741BAB-B921-4A94-A36D-CA0FA0C59C4E}">
  <ds:schemaRefs>
    <ds:schemaRef ds:uri="http://gemini/pivotcustomization/TableXML_02_Formulas_TT_ĐG_36ea8f4e-6112-44fb-8408-be96e706ee1b"/>
  </ds:schemaRefs>
</ds:datastoreItem>
</file>

<file path=customXml/itemProps41.xml><?xml version="1.0" encoding="utf-8"?>
<ds:datastoreItem xmlns:ds="http://schemas.openxmlformats.org/officeDocument/2006/customXml" ds:itemID="{D1115F50-77EF-4692-86DA-CEC454A4902F}">
  <ds:schemaRefs>
    <ds:schemaRef ds:uri="http://gemini/pivotcustomization/765c3848-f4cd-4ffe-ae49-d6695b5683a3"/>
  </ds:schemaRefs>
</ds:datastoreItem>
</file>

<file path=customXml/itemProps42.xml><?xml version="1.0" encoding="utf-8"?>
<ds:datastoreItem xmlns:ds="http://schemas.openxmlformats.org/officeDocument/2006/customXml" ds:itemID="{ADCDF8D6-5C54-4627-8454-1E70421EF6D8}">
  <ds:schemaRefs>
    <ds:schemaRef ds:uri="http://gemini/pivotcustomization/aed43925-2dc3-4b2d-b15e-4eba1343888a"/>
  </ds:schemaRefs>
</ds:datastoreItem>
</file>

<file path=customXml/itemProps43.xml><?xml version="1.0" encoding="utf-8"?>
<ds:datastoreItem xmlns:ds="http://schemas.openxmlformats.org/officeDocument/2006/customXml" ds:itemID="{8AFBF30D-3708-4C68-ACB3-F6BC2BC878D2}">
  <ds:schemaRefs>
    <ds:schemaRef ds:uri="http://gemini/pivotcustomization/35c100b7-2e6f-4dab-9d57-6a5ae9368e5e"/>
  </ds:schemaRefs>
</ds:datastoreItem>
</file>

<file path=customXml/itemProps44.xml><?xml version="1.0" encoding="utf-8"?>
<ds:datastoreItem xmlns:ds="http://schemas.openxmlformats.org/officeDocument/2006/customXml" ds:itemID="{BFAE1CE7-52AE-4E9D-81BA-DB2F719B1F3B}">
  <ds:schemaRefs>
    <ds:schemaRef ds:uri="http://gemini/pivotcustomization/c783c678-341e-4886-96f1-906eda0dddf7"/>
  </ds:schemaRefs>
</ds:datastoreItem>
</file>

<file path=customXml/itemProps45.xml><?xml version="1.0" encoding="utf-8"?>
<ds:datastoreItem xmlns:ds="http://schemas.openxmlformats.org/officeDocument/2006/customXml" ds:itemID="{8AD916AF-56E6-4E5B-B336-B3911155ED19}">
  <ds:schemaRefs>
    <ds:schemaRef ds:uri="http://gemini/pivotcustomization/17d68d8d-21a8-47ba-8782-986ac6190206"/>
  </ds:schemaRefs>
</ds:datastoreItem>
</file>

<file path=customXml/itemProps46.xml><?xml version="1.0" encoding="utf-8"?>
<ds:datastoreItem xmlns:ds="http://schemas.openxmlformats.org/officeDocument/2006/customXml" ds:itemID="{B9BC1DE6-F67B-4B3D-985A-1FDB48B0C110}">
  <ds:schemaRefs>
    <ds:schemaRef ds:uri="http://gemini/pivotcustomization/TableXML_dim_xk_nđ_c80d7824-ebe7-49bb-a3b5-15784414d6a4"/>
  </ds:schemaRefs>
</ds:datastoreItem>
</file>

<file path=customXml/itemProps47.xml><?xml version="1.0" encoding="utf-8"?>
<ds:datastoreItem xmlns:ds="http://schemas.openxmlformats.org/officeDocument/2006/customXml" ds:itemID="{76199506-2766-4FDE-A8CE-28F3F32A375B}">
  <ds:schemaRefs>
    <ds:schemaRef ds:uri="http://gemini/pivotcustomization/TableXML_PVM GP Analysis Comparing_GROUP_184a223b-8e7f-482e-9aa8-85e6e3a8371d"/>
  </ds:schemaRefs>
</ds:datastoreItem>
</file>

<file path=customXml/itemProps48.xml><?xml version="1.0" encoding="utf-8"?>
<ds:datastoreItem xmlns:ds="http://schemas.openxmlformats.org/officeDocument/2006/customXml" ds:itemID="{550C4477-8BFB-498F-8E77-FE415A91FD28}">
  <ds:schemaRefs>
    <ds:schemaRef ds:uri="http://gemini/pivotcustomization/TableXML_dim_date_02_b4309dae-94ec-4c65-ac6b-d70df0e78f47"/>
  </ds:schemaRefs>
</ds:datastoreItem>
</file>

<file path=customXml/itemProps49.xml><?xml version="1.0" encoding="utf-8"?>
<ds:datastoreItem xmlns:ds="http://schemas.openxmlformats.org/officeDocument/2006/customXml" ds:itemID="{C22326E9-A081-4461-AD2C-9EBC5A794971}">
  <ds:schemaRefs/>
</ds:datastoreItem>
</file>

<file path=customXml/itemProps50.xml><?xml version="1.0" encoding="utf-8"?>
<ds:datastoreItem xmlns:ds="http://schemas.openxmlformats.org/officeDocument/2006/customXml" ds:itemID="{F9D5231D-FE7D-49DF-BAAB-60F0496DF18C}">
  <ds:schemaRefs>
    <ds:schemaRef ds:uri="http://gemini/pivotcustomization/a4a81731-53e7-49f2-bc83-937f4e3bbee2"/>
  </ds:schemaRefs>
</ds:datastoreItem>
</file>

<file path=customXml/itemProps51.xml><?xml version="1.0" encoding="utf-8"?>
<ds:datastoreItem xmlns:ds="http://schemas.openxmlformats.org/officeDocument/2006/customXml" ds:itemID="{1A125050-3614-403B-A60C-8112055343A6}">
  <ds:schemaRefs>
    <ds:schemaRef ds:uri="http://gemini/pivotcustomization/TableXML_03_Formulas_TT_Biên_51f97092-b39d-437b-8ace-6b9b24ceee5a"/>
  </ds:schemaRefs>
</ds:datastoreItem>
</file>

<file path=customXml/itemProps52.xml><?xml version="1.0" encoding="utf-8"?>
<ds:datastoreItem xmlns:ds="http://schemas.openxmlformats.org/officeDocument/2006/customXml" ds:itemID="{19F908A3-6D44-4F42-8A3D-DD03773C013F}">
  <ds:schemaRefs>
    <ds:schemaRef ds:uri="http://gemini/pivotcustomization/97c90b87-cd82-44fd-8d3d-089ea472fe81"/>
  </ds:schemaRefs>
</ds:datastoreItem>
</file>

<file path=customXml/itemProps53.xml><?xml version="1.0" encoding="utf-8"?>
<ds:datastoreItem xmlns:ds="http://schemas.openxmlformats.org/officeDocument/2006/customXml" ds:itemID="{C6C45129-1E15-4B68-B198-9B3856E9AE96}">
  <ds:schemaRefs>
    <ds:schemaRef ds:uri="http://gemini/pivotcustomization/TableXML_dim_version_fd5305a3-fa65-4c1f-b06e-100bd83b8ffa"/>
  </ds:schemaRefs>
</ds:datastoreItem>
</file>

<file path=customXml/itemProps54.xml><?xml version="1.0" encoding="utf-8"?>
<ds:datastoreItem xmlns:ds="http://schemas.openxmlformats.org/officeDocument/2006/customXml" ds:itemID="{6B016E40-127F-4C93-B9E5-9E5203DB7E23}">
  <ds:schemaRefs>
    <ds:schemaRef ds:uri="http://gemini/pivotcustomization/9913bc6c-5d1b-4a3b-800d-30f61b13d1fb"/>
  </ds:schemaRefs>
</ds:datastoreItem>
</file>

<file path=customXml/itemProps55.xml><?xml version="1.0" encoding="utf-8"?>
<ds:datastoreItem xmlns:ds="http://schemas.openxmlformats.org/officeDocument/2006/customXml" ds:itemID="{CB582987-4888-410E-9989-DA125D498705}">
  <ds:schemaRefs>
    <ds:schemaRef ds:uri="http://gemini/pivotcustomization/TableXML_Data_LG_d21e3dde-f169-4d7c-8ff7-ddd982ba03e4"/>
  </ds:schemaRefs>
</ds:datastoreItem>
</file>

<file path=customXml/itemProps56.xml><?xml version="1.0" encoding="utf-8"?>
<ds:datastoreItem xmlns:ds="http://schemas.openxmlformats.org/officeDocument/2006/customXml" ds:itemID="{DEEC46FB-76F7-40FD-A862-BEE5A7FCB959}">
  <ds:schemaRefs>
    <ds:schemaRef ds:uri="http://gemini/pivotcustomization/0dabcb50-b4ce-4998-a6c6-e50a9f43b167"/>
  </ds:schemaRefs>
</ds:datastoreItem>
</file>

<file path=customXml/itemProps57.xml><?xml version="1.0" encoding="utf-8"?>
<ds:datastoreItem xmlns:ds="http://schemas.openxmlformats.org/officeDocument/2006/customXml" ds:itemID="{249B332C-F432-481A-A504-1EC7C7C52B4E}">
  <ds:schemaRefs>
    <ds:schemaRef ds:uri="http://gemini/pivotcustomization/085aced9-b16c-4f20-8209-720982d87d7e"/>
  </ds:schemaRefs>
</ds:datastoreItem>
</file>

<file path=customXml/itemProps58.xml><?xml version="1.0" encoding="utf-8"?>
<ds:datastoreItem xmlns:ds="http://schemas.openxmlformats.org/officeDocument/2006/customXml" ds:itemID="{BEB9E343-0C1C-4D8C-94A2-CF92A8188A98}">
  <ds:schemaRefs>
    <ds:schemaRef ds:uri="http://gemini/pivotcustomization/7699636a-c03d-49b0-bd3a-74b7eaf97d29"/>
  </ds:schemaRefs>
</ds:datastoreItem>
</file>

<file path=customXml/itemProps59.xml><?xml version="1.0" encoding="utf-8"?>
<ds:datastoreItem xmlns:ds="http://schemas.openxmlformats.org/officeDocument/2006/customXml" ds:itemID="{8AC2FDB1-B0EF-4404-90F3-21A9BD59861F}">
  <ds:schemaRefs>
    <ds:schemaRef ds:uri="http://gemini/pivotcustomization/TableXML_01_Formulas_TT_df0a7124-ce5e-4d57-8e0c-797fb7e60c0c"/>
  </ds:schemaRefs>
</ds:datastoreItem>
</file>

<file path=customXml/itemProps60.xml><?xml version="1.0" encoding="utf-8"?>
<ds:datastoreItem xmlns:ds="http://schemas.openxmlformats.org/officeDocument/2006/customXml" ds:itemID="{1096C9F5-8B86-46AB-860A-1F617E198D71}">
  <ds:schemaRefs>
    <ds:schemaRef ds:uri="http://gemini/pivotcustomization/TableXML_Blank_d82b8b91-7b59-4862-9f3f-eee71cafdfb6"/>
  </ds:schemaRefs>
</ds:datastoreItem>
</file>

<file path=customXml/itemProps61.xml><?xml version="1.0" encoding="utf-8"?>
<ds:datastoreItem xmlns:ds="http://schemas.openxmlformats.org/officeDocument/2006/customXml" ds:itemID="{7B8D7B85-150B-48F7-8EA1-133D3F1CA315}">
  <ds:schemaRefs>
    <ds:schemaRef ds:uri="http://gemini/pivotcustomization/4144ecea-fb95-4095-8feb-ede5e1b43ba7"/>
  </ds:schemaRefs>
</ds:datastoreItem>
</file>

<file path=customXml/itemProps62.xml><?xml version="1.0" encoding="utf-8"?>
<ds:datastoreItem xmlns:ds="http://schemas.openxmlformats.org/officeDocument/2006/customXml" ds:itemID="{8FF5768A-F67A-4AC4-A804-1579EB9A434A}">
  <ds:schemaRefs>
    <ds:schemaRef ds:uri="http://gemini/pivotcustomization/804c766b-0a5e-4a9e-9d3a-2c60b3c23450"/>
  </ds:schemaRefs>
</ds:datastoreItem>
</file>

<file path=customXml/itemProps63.xml><?xml version="1.0" encoding="utf-8"?>
<ds:datastoreItem xmlns:ds="http://schemas.openxmlformats.org/officeDocument/2006/customXml" ds:itemID="{4ECA68AA-51AA-4AB9-AC23-E4C5B04F2EA2}">
  <ds:schemaRefs>
    <ds:schemaRef ds:uri="http://gemini/pivotcustomization/9701cb6c-7dd8-41cd-8352-0c443517a0b9"/>
  </ds:schemaRefs>
</ds:datastoreItem>
</file>

<file path=customXml/itemProps64.xml><?xml version="1.0" encoding="utf-8"?>
<ds:datastoreItem xmlns:ds="http://schemas.openxmlformats.org/officeDocument/2006/customXml" ds:itemID="{60C1F943-F952-46FC-A147-949FD0265FE6}">
  <ds:schemaRefs>
    <ds:schemaRef ds:uri="http://gemini/pivotcustomization/a5fd7868-89ee-4c6b-a88a-c285e4e4b7fd"/>
  </ds:schemaRefs>
</ds:datastoreItem>
</file>

<file path=customXml/itemProps65.xml><?xml version="1.0" encoding="utf-8"?>
<ds:datastoreItem xmlns:ds="http://schemas.openxmlformats.org/officeDocument/2006/customXml" ds:itemID="{E43DF982-5504-48BA-8C4C-572CA073D2C0}">
  <ds:schemaRefs>
    <ds:schemaRef ds:uri="http://gemini/pivotcustomization/f2257be1-795d-40fe-aa3e-a76fd8ae92fc"/>
  </ds:schemaRefs>
</ds:datastoreItem>
</file>

<file path=customXml/itemProps66.xml><?xml version="1.0" encoding="utf-8"?>
<ds:datastoreItem xmlns:ds="http://schemas.openxmlformats.org/officeDocument/2006/customXml" ds:itemID="{4D40D4C7-545E-4E4D-A7DC-7E8F256F1AD8}">
  <ds:schemaRefs>
    <ds:schemaRef ds:uri="http://gemini/pivotcustomization/e184803d-6e01-45cc-b024-d4000618b31b"/>
  </ds:schemaRefs>
</ds:datastoreItem>
</file>

<file path=customXml/itemProps67.xml><?xml version="1.0" encoding="utf-8"?>
<ds:datastoreItem xmlns:ds="http://schemas.openxmlformats.org/officeDocument/2006/customXml" ds:itemID="{848620F1-54FF-4D6E-BA34-554338F6EC1A}">
  <ds:schemaRefs>
    <ds:schemaRef ds:uri="http://gemini/pivotcustomization/TableXML_dim_country_33cb44b3-fecd-4491-a900-97ddbce898dc"/>
  </ds:schemaRefs>
</ds:datastoreItem>
</file>

<file path=customXml/itemProps68.xml><?xml version="1.0" encoding="utf-8"?>
<ds:datastoreItem xmlns:ds="http://schemas.openxmlformats.org/officeDocument/2006/customXml" ds:itemID="{567744B1-1AA9-4F8D-950E-10E73F2BA673}">
  <ds:schemaRefs>
    <ds:schemaRef ds:uri="http://gemini/pivotcustomization/1865ddc1-ee34-4cd9-8ac4-a39b4449c48e"/>
  </ds:schemaRefs>
</ds:datastoreItem>
</file>

<file path=customXml/itemProps69.xml><?xml version="1.0" encoding="utf-8"?>
<ds:datastoreItem xmlns:ds="http://schemas.openxmlformats.org/officeDocument/2006/customXml" ds:itemID="{0C87091D-6D92-4156-8C91-1E91F3DD8CB4}">
  <ds:schemaRefs>
    <ds:schemaRef ds:uri="http://gemini/pivotcustomization/ce68b0b3-3d1b-46fd-bf3a-bac96661806f"/>
  </ds:schemaRefs>
</ds:datastoreItem>
</file>

<file path=customXml/itemProps70.xml><?xml version="1.0" encoding="utf-8"?>
<ds:datastoreItem xmlns:ds="http://schemas.openxmlformats.org/officeDocument/2006/customXml" ds:itemID="{085554A5-C590-47EE-8003-4D47963C0BAC}">
  <ds:schemaRefs>
    <ds:schemaRef ds:uri="http://gemini/pivotcustomization/TableXML_04_Formulas_TT_GV_847cb3b6-0f29-4d5f-a02b-c53b453c2aeb"/>
  </ds:schemaRefs>
</ds:datastoreItem>
</file>

<file path=customXml/itemProps71.xml><?xml version="1.0" encoding="utf-8"?>
<ds:datastoreItem xmlns:ds="http://schemas.openxmlformats.org/officeDocument/2006/customXml" ds:itemID="{0A3CB516-1448-4995-80A5-ED4194701748}">
  <ds:schemaRefs>
    <ds:schemaRef ds:uri="http://gemini/pivotcustomization/bedad537-d810-41bc-a303-cf5713e12843"/>
  </ds:schemaRefs>
</ds:datastoreItem>
</file>

<file path=customXml/itemProps72.xml><?xml version="1.0" encoding="utf-8"?>
<ds:datastoreItem xmlns:ds="http://schemas.openxmlformats.org/officeDocument/2006/customXml" ds:itemID="{190C485C-BB44-49C8-90B6-22033924B806}">
  <ds:schemaRefs>
    <ds:schemaRef ds:uri="http://gemini/pivotcustomization/TableXML_05_Formulas_NS_0db93030-711f-4a97-88ba-556f5c133d5f"/>
  </ds:schemaRefs>
</ds:datastoreItem>
</file>

<file path=customXml/itemProps73.xml><?xml version="1.0" encoding="utf-8"?>
<ds:datastoreItem xmlns:ds="http://schemas.openxmlformats.org/officeDocument/2006/customXml" ds:itemID="{652614C9-956D-4FB4-B611-74998F4C58B9}">
  <ds:schemaRefs>
    <ds:schemaRef ds:uri="http://gemini/pivotcustomization/TableXML_PVM GP Analysis MoM_78cfe879-9371-4471-b538-f8eee212ddd4"/>
  </ds:schemaRefs>
</ds:datastoreItem>
</file>

<file path=customXml/itemProps74.xml><?xml version="1.0" encoding="utf-8"?>
<ds:datastoreItem xmlns:ds="http://schemas.openxmlformats.org/officeDocument/2006/customXml" ds:itemID="{D3A78CCC-28F3-45C0-B15B-F5FCCA0CCF09}">
  <ds:schemaRefs>
    <ds:schemaRef ds:uri="http://gemini/pivotcustomization/5a2de707-9195-4806-89c2-1e2fdf1e1d4c"/>
  </ds:schemaRefs>
</ds:datastoreItem>
</file>

<file path=customXml/itemProps75.xml><?xml version="1.0" encoding="utf-8"?>
<ds:datastoreItem xmlns:ds="http://schemas.openxmlformats.org/officeDocument/2006/customXml" ds:itemID="{F7ECDC29-9364-4A8F-B470-9822B420CFB2}">
  <ds:schemaRefs>
    <ds:schemaRef ds:uri="http://gemini/pivotcustomization/65103de6-6ab1-41cc-a5fb-b10b7388baf1"/>
  </ds:schemaRefs>
</ds:datastoreItem>
</file>

<file path=customXml/itemProps76.xml><?xml version="1.0" encoding="utf-8"?>
<ds:datastoreItem xmlns:ds="http://schemas.openxmlformats.org/officeDocument/2006/customXml" ds:itemID="{21673C45-2C16-42EF-87E1-7C8502EE51B2}">
  <ds:schemaRefs>
    <ds:schemaRef ds:uri="http://gemini/pivotcustomization/281fed2d-83ee-4655-8a21-3014f1e4fc51"/>
  </ds:schemaRefs>
</ds:datastoreItem>
</file>

<file path=customXml/itemProps77.xml><?xml version="1.0" encoding="utf-8"?>
<ds:datastoreItem xmlns:ds="http://schemas.openxmlformats.org/officeDocument/2006/customXml" ds:itemID="{AF8B3C0F-7A6A-4C84-A450-446EBB2F0F5D}">
  <ds:schemaRefs>
    <ds:schemaRef ds:uri="http://gemini/pivotcustomization/530bfd6f-cb78-4e1c-8f02-96afcac812f4"/>
  </ds:schemaRefs>
</ds:datastoreItem>
</file>

<file path=customXml/itemProps78.xml><?xml version="1.0" encoding="utf-8"?>
<ds:datastoreItem xmlns:ds="http://schemas.openxmlformats.org/officeDocument/2006/customXml" ds:itemID="{083BD5FB-90BA-4E1A-B2E6-E058157A2987}">
  <ds:schemaRefs>
    <ds:schemaRef ds:uri="http://gemini/pivotcustomization/911025d5-8df8-4d0a-aef3-575bd6b71a6e"/>
  </ds:schemaRefs>
</ds:datastoreItem>
</file>

<file path=customXml/itemProps79.xml><?xml version="1.0" encoding="utf-8"?>
<ds:datastoreItem xmlns:ds="http://schemas.openxmlformats.org/officeDocument/2006/customXml" ds:itemID="{75676B3E-8703-43C2-905B-A4C5039399A2}">
  <ds:schemaRefs>
    <ds:schemaRef ds:uri="http://gemini/pivotcustomization/6a9b0d1a-97a9-40b3-a8bd-44c742a4206a"/>
  </ds:schemaRefs>
</ds:datastoreItem>
</file>

<file path=customXml/itemProps80.xml><?xml version="1.0" encoding="utf-8"?>
<ds:datastoreItem xmlns:ds="http://schemas.openxmlformats.org/officeDocument/2006/customXml" ds:itemID="{8820DAC0-94C3-4688-8382-2C008FFF3361}">
  <ds:schemaRefs>
    <ds:schemaRef ds:uri="http://gemini/pivotcustomization/2b815bb0-4c85-4899-9624-9122ef69a13c"/>
  </ds:schemaRefs>
</ds:datastoreItem>
</file>

<file path=customXml/itemProps81.xml><?xml version="1.0" encoding="utf-8"?>
<ds:datastoreItem xmlns:ds="http://schemas.openxmlformats.org/officeDocument/2006/customXml" ds:itemID="{8C1E32AA-73A2-4169-BDA2-28DA56F722C7}">
  <ds:schemaRefs>
    <ds:schemaRef ds:uri="http://gemini/pivotcustomization/876263e1-4104-408b-b98e-6103740db441"/>
  </ds:schemaRefs>
</ds:datastoreItem>
</file>

<file path=customXml/itemProps82.xml><?xml version="1.0" encoding="utf-8"?>
<ds:datastoreItem xmlns:ds="http://schemas.openxmlformats.org/officeDocument/2006/customXml" ds:itemID="{947247E5-E076-4EF2-9029-CAF268C1BC29}">
  <ds:schemaRefs>
    <ds:schemaRef ds:uri="http://gemini/pivotcustomization/3ee78184-5dc1-44b8-bed5-11ed127bbefb"/>
  </ds:schemaRefs>
</ds:datastoreItem>
</file>

<file path=customXml/itemProps83.xml><?xml version="1.0" encoding="utf-8"?>
<ds:datastoreItem xmlns:ds="http://schemas.openxmlformats.org/officeDocument/2006/customXml" ds:itemID="{ADFBD854-DE6C-4109-ACE5-CB468345B05F}">
  <ds:schemaRefs>
    <ds:schemaRef ds:uri="http://gemini/pivotcustomization/2a37297f-c467-43d7-ac76-cece943ae048"/>
  </ds:schemaRefs>
</ds:datastoreItem>
</file>

<file path=customXml/itemProps84.xml><?xml version="1.0" encoding="utf-8"?>
<ds:datastoreItem xmlns:ds="http://schemas.openxmlformats.org/officeDocument/2006/customXml" ds:itemID="{6E61354A-2D78-47C2-BF24-6FDD7818AC0C}">
  <ds:schemaRefs>
    <ds:schemaRef ds:uri="http://gemini/pivotcustomization/341bb702-0bac-4278-8e35-e284d9a01373"/>
  </ds:schemaRefs>
</ds:datastoreItem>
</file>

<file path=customXml/itemProps85.xml><?xml version="1.0" encoding="utf-8"?>
<ds:datastoreItem xmlns:ds="http://schemas.openxmlformats.org/officeDocument/2006/customXml" ds:itemID="{0EF663D6-8139-4D77-8440-75A1D4E1F8D0}">
  <ds:schemaRefs>
    <ds:schemaRef ds:uri="http://gemini/pivotcustomization/fd6a1987-908f-44ef-a725-ad91575387ff"/>
  </ds:schemaRefs>
</ds:datastoreItem>
</file>

<file path=customXml/itemProps86.xml><?xml version="1.0" encoding="utf-8"?>
<ds:datastoreItem xmlns:ds="http://schemas.openxmlformats.org/officeDocument/2006/customXml" ds:itemID="{432A094E-3852-4F4A-A7B0-B59396384EE6}">
  <ds:schemaRefs>
    <ds:schemaRef ds:uri="http://gemini/pivotcustomization/3747b01d-fe70-46ff-a554-befbeb87aed2"/>
  </ds:schemaRefs>
</ds:datastoreItem>
</file>

<file path=customXml/itemProps87.xml><?xml version="1.0" encoding="utf-8"?>
<ds:datastoreItem xmlns:ds="http://schemas.openxmlformats.org/officeDocument/2006/customXml" ds:itemID="{DBF9E57A-AE52-4B14-BD02-8335A2382277}">
  <ds:schemaRefs>
    <ds:schemaRef ds:uri="http://gemini/pivotcustomization/196acc02-b4fe-4744-85c9-49c266a9ec2f"/>
  </ds:schemaRefs>
</ds:datastoreItem>
</file>

<file path=customXml/itemProps88.xml><?xml version="1.0" encoding="utf-8"?>
<ds:datastoreItem xmlns:ds="http://schemas.openxmlformats.org/officeDocument/2006/customXml" ds:itemID="{749B5BF0-6E56-455E-A550-4A35CB77A4B4}">
  <ds:schemaRefs>
    <ds:schemaRef ds:uri="http://gemini/pivotcustomization/af3a8f41-d844-425b-b348-4888626ecb39"/>
  </ds:schemaRefs>
</ds:datastoreItem>
</file>

<file path=customXml/itemProps89.xml><?xml version="1.0" encoding="utf-8"?>
<ds:datastoreItem xmlns:ds="http://schemas.openxmlformats.org/officeDocument/2006/customXml" ds:itemID="{3A2218A9-D943-4451-AFFA-08E39C6C5628}">
  <ds:schemaRefs>
    <ds:schemaRef ds:uri="http://gemini/pivotcustomization/3710f01d-da12-45d0-a23b-defeda219280"/>
  </ds:schemaRefs>
</ds:datastoreItem>
</file>

<file path=customXml/itemProps90.xml><?xml version="1.0" encoding="utf-8"?>
<ds:datastoreItem xmlns:ds="http://schemas.openxmlformats.org/officeDocument/2006/customXml" ds:itemID="{17191434-EFC2-49AA-824B-41A6D669E79C}">
  <ds:schemaRefs>
    <ds:schemaRef ds:uri="http://gemini/pivotcustomization/3fa0d1d0-574e-482e-8276-d0f73f828ded"/>
  </ds:schemaRefs>
</ds:datastoreItem>
</file>

<file path=customXml/itemProps91.xml><?xml version="1.0" encoding="utf-8"?>
<ds:datastoreItem xmlns:ds="http://schemas.openxmlformats.org/officeDocument/2006/customXml" ds:itemID="{BA7560FC-946F-4F7E-A4BE-F8EF7ACD37BF}">
  <ds:schemaRefs>
    <ds:schemaRef ds:uri="http://gemini/pivotcustomization/ClientWindowXML"/>
  </ds:schemaRefs>
</ds:datastoreItem>
</file>

<file path=customXml/itemProps92.xml><?xml version="1.0" encoding="utf-8"?>
<ds:datastoreItem xmlns:ds="http://schemas.openxmlformats.org/officeDocument/2006/customXml" ds:itemID="{35C917CD-1E29-45E4-B407-73F4B9B752ED}">
  <ds:schemaRefs>
    <ds:schemaRef ds:uri="http://gemini/pivotcustomization/5cbaa472-d8fe-4299-b00a-2814818fa185"/>
  </ds:schemaRefs>
</ds:datastoreItem>
</file>

<file path=customXml/itemProps93.xml><?xml version="1.0" encoding="utf-8"?>
<ds:datastoreItem xmlns:ds="http://schemas.openxmlformats.org/officeDocument/2006/customXml" ds:itemID="{E7BE0F18-8FEC-491C-8398-0FCF833B6D36}">
  <ds:schemaRefs>
    <ds:schemaRef ds:uri="http://gemini/pivotcustomization/6cf27713-d51b-47f8-9dd0-262f02f716e5"/>
  </ds:schemaRefs>
</ds:datastoreItem>
</file>

<file path=customXml/itemProps94.xml><?xml version="1.0" encoding="utf-8"?>
<ds:datastoreItem xmlns:ds="http://schemas.openxmlformats.org/officeDocument/2006/customXml" ds:itemID="{1C33B3A7-9E51-4901-A5F8-839C9C4E17C1}">
  <ds:schemaRefs>
    <ds:schemaRef ds:uri="http://gemini/pivotcustomization/f4eaa101-388d-4207-85ac-fd2abe2ff9d9"/>
  </ds:schemaRefs>
</ds:datastoreItem>
</file>

<file path=customXml/itemProps95.xml><?xml version="1.0" encoding="utf-8"?>
<ds:datastoreItem xmlns:ds="http://schemas.openxmlformats.org/officeDocument/2006/customXml" ds:itemID="{4B1ABC7F-20CA-4BF0-BB32-448063256B3F}">
  <ds:schemaRefs>
    <ds:schemaRef ds:uri="http://gemini/pivotcustomization/bc7b13b3-dc23-41ed-8f3f-7627e77121a1"/>
  </ds:schemaRefs>
</ds:datastoreItem>
</file>

<file path=customXml/itemProps96.xml><?xml version="1.0" encoding="utf-8"?>
<ds:datastoreItem xmlns:ds="http://schemas.openxmlformats.org/officeDocument/2006/customXml" ds:itemID="{8C52705A-879E-4D9D-BDBC-09B9BC0FD0BF}">
  <ds:schemaRefs>
    <ds:schemaRef ds:uri="http://gemini/pivotcustomization/Diagrams"/>
  </ds:schemaRefs>
</ds:datastoreItem>
</file>

<file path=customXml/itemProps97.xml><?xml version="1.0" encoding="utf-8"?>
<ds:datastoreItem xmlns:ds="http://schemas.openxmlformats.org/officeDocument/2006/customXml" ds:itemID="{8E296BC6-55D5-41DB-B802-16CD35571F1A}">
  <ds:schemaRefs>
    <ds:schemaRef ds:uri="http://gemini/pivotcustomization/ecfc83dc-b8fc-4788-8401-c4046ea94693"/>
  </ds:schemaRefs>
</ds:datastoreItem>
</file>

<file path=customXml/itemProps98.xml><?xml version="1.0" encoding="utf-8"?>
<ds:datastoreItem xmlns:ds="http://schemas.openxmlformats.org/officeDocument/2006/customXml" ds:itemID="{E1EE315B-1C77-4025-A682-38AFA43B33C9}">
  <ds:schemaRefs>
    <ds:schemaRef ds:uri="http://gemini/pivotcustomization/a23522ed-6e8b-46cb-b031-b13d82b16216"/>
  </ds:schemaRefs>
</ds:datastoreItem>
</file>

<file path=customXml/itemProps99.xml><?xml version="1.0" encoding="utf-8"?>
<ds:datastoreItem xmlns:ds="http://schemas.openxmlformats.org/officeDocument/2006/customXml" ds:itemID="{FD10F1E0-724C-49B3-8AED-D315A55F3FED}">
  <ds:schemaRefs>
    <ds:schemaRef ds:uri="http://gemini/pivotcustomization/TableXML_dim_date_03_132014b1-f498-4351-9350-5715c6f5f478"/>
  </ds:schemaRefs>
</ds:datastoreItem>
</file>

<file path=customXml/itemProps100.xml><?xml version="1.0" encoding="utf-8"?>
<ds:datastoreItem xmlns:ds="http://schemas.openxmlformats.org/officeDocument/2006/customXml" ds:itemID="{C5784BBB-8DB6-4C18-882A-909FC3FD9F85}">
  <ds:schemaRefs>
    <ds:schemaRef ds:uri="http://gemini/pivotcustomization/c66afe70-ffe3-4239-8133-e7925a53c080"/>
  </ds:schemaRefs>
</ds:datastoreItem>
</file>

<file path=customXml/itemProps101.xml><?xml version="1.0" encoding="utf-8"?>
<ds:datastoreItem xmlns:ds="http://schemas.openxmlformats.org/officeDocument/2006/customXml" ds:itemID="{9CD85E36-C7DF-4DB0-AFF6-63CD49E9236F}">
  <ds:schemaRefs>
    <ds:schemaRef ds:uri="http://gemini/pivotcustomization/3789c356-dd77-4ce2-9156-4076691245c9"/>
  </ds:schemaRefs>
</ds:datastoreItem>
</file>

<file path=customXml/itemProps102.xml><?xml version="1.0" encoding="utf-8"?>
<ds:datastoreItem xmlns:ds="http://schemas.openxmlformats.org/officeDocument/2006/customXml" ds:itemID="{1E528353-9F54-4FDF-BF4C-F8FE6F1F4A7F}">
  <ds:schemaRefs>
    <ds:schemaRef ds:uri="http://gemini/pivotcustomization/9826c92b-9f80-4caf-8779-49e51aebd68e"/>
  </ds:schemaRefs>
</ds:datastoreItem>
</file>

<file path=customXml/itemProps103.xml><?xml version="1.0" encoding="utf-8"?>
<ds:datastoreItem xmlns:ds="http://schemas.openxmlformats.org/officeDocument/2006/customXml" ds:itemID="{449B045B-A513-4C0C-B26C-3A308FFBA8B3}">
  <ds:schemaRefs>
    <ds:schemaRef ds:uri="http://gemini/pivotcustomization/2c3c66c6-9282-424e-9a56-bfe6bb67916a"/>
  </ds:schemaRefs>
</ds:datastoreItem>
</file>

<file path=customXml/itemProps104.xml><?xml version="1.0" encoding="utf-8"?>
<ds:datastoreItem xmlns:ds="http://schemas.openxmlformats.org/officeDocument/2006/customXml" ds:itemID="{E902F616-D010-453E-8ECB-05B9C5C6A5F9}">
  <ds:schemaRefs>
    <ds:schemaRef ds:uri="http://gemini/pivotcustomization/dd9c9811-e9ff-4da7-b632-b374514ea01a"/>
  </ds:schemaRefs>
</ds:datastoreItem>
</file>

<file path=customXml/itemProps105.xml><?xml version="1.0" encoding="utf-8"?>
<ds:datastoreItem xmlns:ds="http://schemas.openxmlformats.org/officeDocument/2006/customXml" ds:itemID="{BC4D3704-5520-4612-90B1-670F27520D7E}">
  <ds:schemaRefs>
    <ds:schemaRef ds:uri="http://gemini/pivotcustomization/48aa30ee-d45f-4252-aad1-404b7fa46cd5"/>
  </ds:schemaRefs>
</ds:datastoreItem>
</file>

<file path=customXml/itemProps106.xml><?xml version="1.0" encoding="utf-8"?>
<ds:datastoreItem xmlns:ds="http://schemas.openxmlformats.org/officeDocument/2006/customXml" ds:itemID="{1551B10F-63CB-48FD-ABB3-C3A6C4C7DBB3}">
  <ds:schemaRefs>
    <ds:schemaRef ds:uri="http://gemini/pivotcustomization/389e0308-ce80-4b3a-bff6-a4d958a33c4a"/>
  </ds:schemaRefs>
</ds:datastoreItem>
</file>

<file path=customXml/itemProps107.xml><?xml version="1.0" encoding="utf-8"?>
<ds:datastoreItem xmlns:ds="http://schemas.openxmlformats.org/officeDocument/2006/customXml" ds:itemID="{B1C45F3D-AAAE-417A-BDB8-167B48F4B5A7}">
  <ds:schemaRefs>
    <ds:schemaRef ds:uri="http://gemini/pivotcustomization/c29f8f5e-4a99-4e6c-bad9-6f47bceff11f"/>
  </ds:schemaRefs>
</ds:datastoreItem>
</file>

<file path=customXml/itemProps108.xml><?xml version="1.0" encoding="utf-8"?>
<ds:datastoreItem xmlns:ds="http://schemas.openxmlformats.org/officeDocument/2006/customXml" ds:itemID="{F73C7ECA-A3FE-484F-A377-A13F05384B2B}">
  <ds:schemaRefs>
    <ds:schemaRef ds:uri="http://gemini/pivotcustomization/TableXML_PVM GP Analysis MoM Comparing_d42efeb3-1bd2-4389-b2fe-a239d6e315b4"/>
  </ds:schemaRefs>
</ds:datastoreItem>
</file>

<file path=customXml/itemProps109.xml><?xml version="1.0" encoding="utf-8"?>
<ds:datastoreItem xmlns:ds="http://schemas.openxmlformats.org/officeDocument/2006/customXml" ds:itemID="{EE75E593-9F2A-4F0F-9C44-F99DA87322B1}">
  <ds:schemaRefs>
    <ds:schemaRef ds:uri="http://gemini/pivotcustomization/TableXML_dim_arrival_destination_87ba505f-e94b-40d1-bc1a-46bfd0c5fd8f"/>
  </ds:schemaRefs>
</ds:datastoreItem>
</file>

<file path=customXml/itemProps110.xml><?xml version="1.0" encoding="utf-8"?>
<ds:datastoreItem xmlns:ds="http://schemas.openxmlformats.org/officeDocument/2006/customXml" ds:itemID="{A369B514-CC52-4F57-BB38-2207D3DBE123}">
  <ds:schemaRefs>
    <ds:schemaRef ds:uri="http://gemini/pivotcustomization/d9a355de-9cbd-4119-b31f-b947a84df8c0"/>
  </ds:schemaRefs>
</ds:datastoreItem>
</file>

<file path=customXml/itemProps111.xml><?xml version="1.0" encoding="utf-8"?>
<ds:datastoreItem xmlns:ds="http://schemas.openxmlformats.org/officeDocument/2006/customXml" ds:itemID="{D0F9F7B0-EA6A-4B4D-B5E6-8BBE8D20F237}">
  <ds:schemaRefs>
    <ds:schemaRef ds:uri="http://gemini/pivotcustomization/6556bfb4-a6db-47fc-9c9d-34f0cbc9de3c"/>
  </ds:schemaRefs>
</ds:datastoreItem>
</file>

<file path=customXml/itemProps112.xml><?xml version="1.0" encoding="utf-8"?>
<ds:datastoreItem xmlns:ds="http://schemas.openxmlformats.org/officeDocument/2006/customXml" ds:itemID="{5EF3FF9C-FC32-4679-8F0B-928B072E73CA}">
  <ds:schemaRefs>
    <ds:schemaRef ds:uri="http://gemini/pivotcustomization/8826f8ff-20cb-4227-8780-da571796cb5d"/>
  </ds:schemaRefs>
</ds:datastoreItem>
</file>

<file path=customXml/itemProps113.xml><?xml version="1.0" encoding="utf-8"?>
<ds:datastoreItem xmlns:ds="http://schemas.openxmlformats.org/officeDocument/2006/customXml" ds:itemID="{04BA179A-60ED-494F-8F53-FD274F342EF3}">
  <ds:schemaRefs>
    <ds:schemaRef ds:uri="http://gemini/pivotcustomization/TableXML_dim_returned_goods_d67ffb39-2fe2-4532-af70-dba21823d685"/>
  </ds:schemaRefs>
</ds:datastoreItem>
</file>

<file path=customXml/itemProps114.xml><?xml version="1.0" encoding="utf-8"?>
<ds:datastoreItem xmlns:ds="http://schemas.openxmlformats.org/officeDocument/2006/customXml" ds:itemID="{DA5A2BD6-897E-48ED-AAF1-464597127700}">
  <ds:schemaRefs>
    <ds:schemaRef ds:uri="http://gemini/pivotcustomization/5eca8de4-fad1-4dda-b84b-db5c00fde11d"/>
  </ds:schemaRefs>
</ds:datastoreItem>
</file>

<file path=customXml/itemProps115.xml><?xml version="1.0" encoding="utf-8"?>
<ds:datastoreItem xmlns:ds="http://schemas.openxmlformats.org/officeDocument/2006/customXml" ds:itemID="{B8C10B36-8B00-4EA0-B3A8-E38CEA52EDE2}">
  <ds:schemaRefs>
    <ds:schemaRef ds:uri="http://gemini/pivotcustomization/4d156a01-729c-4175-a393-c1e77cfce22a"/>
  </ds:schemaRefs>
</ds:datastoreItem>
</file>

<file path=customXml/itemProps116.xml><?xml version="1.0" encoding="utf-8"?>
<ds:datastoreItem xmlns:ds="http://schemas.openxmlformats.org/officeDocument/2006/customXml" ds:itemID="{9D5C6ACC-897F-48CB-B494-BDAB2467BDEA}">
  <ds:schemaRefs>
    <ds:schemaRef ds:uri="http://gemini/pivotcustomization/514bff54-dde2-4478-85a1-3623c7d91f70"/>
  </ds:schemaRefs>
</ds:datastoreItem>
</file>

<file path=customXml/itemProps117.xml><?xml version="1.0" encoding="utf-8"?>
<ds:datastoreItem xmlns:ds="http://schemas.openxmlformats.org/officeDocument/2006/customXml" ds:itemID="{4D2A6FEE-B1BE-4C40-9367-76CE30E7EAC7}">
  <ds:schemaRefs>
    <ds:schemaRef ds:uri="http://gemini/pivotcustomization/3ca4d89d-245f-4c64-b049-eddd1716f459"/>
  </ds:schemaRefs>
</ds:datastoreItem>
</file>

<file path=customXml/itemProps118.xml><?xml version="1.0" encoding="utf-8"?>
<ds:datastoreItem xmlns:ds="http://schemas.openxmlformats.org/officeDocument/2006/customXml" ds:itemID="{21559CD6-CA4D-4819-B8F4-9FF762D94B9E}">
  <ds:schemaRefs>
    <ds:schemaRef ds:uri="http://gemini/pivotcustomization/bc82011a-a551-4a69-a257-05d9bf46f2f3"/>
  </ds:schemaRefs>
</ds:datastoreItem>
</file>

<file path=customXml/itemProps119.xml><?xml version="1.0" encoding="utf-8"?>
<ds:datastoreItem xmlns:ds="http://schemas.openxmlformats.org/officeDocument/2006/customXml" ds:itemID="{F7D918BB-6FB0-48ED-AB4A-202D844ADD7B}">
  <ds:schemaRefs>
    <ds:schemaRef ds:uri="http://gemini/pivotcustomization/TableXML_Formulas_643976ec-5f25-4054-8286-10a3333331f0"/>
  </ds:schemaRefs>
</ds:datastoreItem>
</file>

<file path=customXml/itemProps120.xml><?xml version="1.0" encoding="utf-8"?>
<ds:datastoreItem xmlns:ds="http://schemas.openxmlformats.org/officeDocument/2006/customXml" ds:itemID="{50733BEF-989D-4FB4-A3AE-3B1B9B6FD3F1}">
  <ds:schemaRefs>
    <ds:schemaRef ds:uri="http://gemini/pivotcustomization/LinkedTableUpdateMode"/>
  </ds:schemaRefs>
</ds:datastoreItem>
</file>

<file path=customXml/itemProps121.xml><?xml version="1.0" encoding="utf-8"?>
<ds:datastoreItem xmlns:ds="http://schemas.openxmlformats.org/officeDocument/2006/customXml" ds:itemID="{C0C7EF46-76F8-449B-8BB9-DEEA76F9A0C3}">
  <ds:schemaRefs>
    <ds:schemaRef ds:uri="http://gemini/pivotcustomization/TableXML_PVM Rev Analysis Comparing_GROUP_69892996-8cd8-43da-86ce-bdb05bb35125"/>
  </ds:schemaRefs>
</ds:datastoreItem>
</file>

<file path=customXml/itemProps122.xml><?xml version="1.0" encoding="utf-8"?>
<ds:datastoreItem xmlns:ds="http://schemas.openxmlformats.org/officeDocument/2006/customXml" ds:itemID="{A8142098-56ED-43EC-9278-BC99129B4671}">
  <ds:schemaRefs>
    <ds:schemaRef ds:uri="http://gemini/pivotcustomization/74ad6df5-0dd0-4e05-8e33-c06d7e643f7e"/>
  </ds:schemaRefs>
</ds:datastoreItem>
</file>

<file path=customXml/itemProps123.xml><?xml version="1.0" encoding="utf-8"?>
<ds:datastoreItem xmlns:ds="http://schemas.openxmlformats.org/officeDocument/2006/customXml" ds:itemID="{2A557BA3-6B84-4DF0-9AB0-DF7401D6DAE0}">
  <ds:schemaRefs>
    <ds:schemaRef ds:uri="http://gemini/pivotcustomization/TableXML_03_Formulas_Biên_TT_caaec519-d7a3-45cc-9a59-f7d46c800d06"/>
  </ds:schemaRefs>
</ds:datastoreItem>
</file>

<file path=customXml/itemProps124.xml><?xml version="1.0" encoding="utf-8"?>
<ds:datastoreItem xmlns:ds="http://schemas.openxmlformats.org/officeDocument/2006/customXml" ds:itemID="{49E3671E-56EF-45FE-85DB-1F8658BF86EE}">
  <ds:schemaRefs>
    <ds:schemaRef ds:uri="http://gemini/pivotcustomization/TableXML_Formulas_Trình_Bày_Bất_Thường_79f87825-ec5a-4fa3-a929-b383da0fed7d"/>
  </ds:schemaRefs>
</ds:datastoreItem>
</file>

<file path=customXml/itemProps125.xml><?xml version="1.0" encoding="utf-8"?>
<ds:datastoreItem xmlns:ds="http://schemas.openxmlformats.org/officeDocument/2006/customXml" ds:itemID="{DF36A419-E01D-4D0C-B107-461AD214C7F4}">
  <ds:schemaRefs>
    <ds:schemaRef ds:uri="http://gemini/pivotcustomization/TableXML_dim_SKU_Customer_d6bfc500-5ece-4d48-8d81-3578cc32a6a8"/>
  </ds:schemaRefs>
</ds:datastoreItem>
</file>

<file path=customXml/itemProps126.xml><?xml version="1.0" encoding="utf-8"?>
<ds:datastoreItem xmlns:ds="http://schemas.openxmlformats.org/officeDocument/2006/customXml" ds:itemID="{798ACDB5-3B05-4B20-A21C-448373BB4A13}">
  <ds:schemaRefs>
    <ds:schemaRef ds:uri="http://gemini/pivotcustomization/48e4eed0-51cc-4c33-8076-d4969de0696f"/>
  </ds:schemaRefs>
</ds:datastoreItem>
</file>

<file path=customXml/itemProps127.xml><?xml version="1.0" encoding="utf-8"?>
<ds:datastoreItem xmlns:ds="http://schemas.openxmlformats.org/officeDocument/2006/customXml" ds:itemID="{00935056-1135-4C77-AED5-6B53EEFAE62C}">
  <ds:schemaRefs>
    <ds:schemaRef ds:uri="http://gemini/pivotcustomization/9ae3c1a3-b94e-4c22-beaa-55fd74878d4e"/>
  </ds:schemaRefs>
</ds:datastoreItem>
</file>

<file path=customXml/itemProps128.xml><?xml version="1.0" encoding="utf-8"?>
<ds:datastoreItem xmlns:ds="http://schemas.openxmlformats.org/officeDocument/2006/customXml" ds:itemID="{2AD1A53B-E2BA-4C68-A47B-4A8EE6302220}">
  <ds:schemaRefs>
    <ds:schemaRef ds:uri="http://gemini/pivotcustomization/e62ebf21-25ac-43a1-af11-740c36f3c8a4"/>
  </ds:schemaRefs>
</ds:datastoreItem>
</file>

<file path=customXml/itemProps129.xml><?xml version="1.0" encoding="utf-8"?>
<ds:datastoreItem xmlns:ds="http://schemas.openxmlformats.org/officeDocument/2006/customXml" ds:itemID="{B4FE44B5-D703-4582-B39E-84C48DFE7A11}">
  <ds:schemaRefs>
    <ds:schemaRef ds:uri="http://gemini/pivotcustomization/e9fe975f-9406-4a0b-835f-f44d2160ccec"/>
  </ds:schemaRefs>
</ds:datastoreItem>
</file>

<file path=customXml/itemProps130.xml><?xml version="1.0" encoding="utf-8"?>
<ds:datastoreItem xmlns:ds="http://schemas.openxmlformats.org/officeDocument/2006/customXml" ds:itemID="{EE1C7C54-A306-4AE9-B11D-382734A2117D}">
  <ds:schemaRefs>
    <ds:schemaRef ds:uri="http://gemini/pivotcustomization/TableXML_PVM Rev Anlysis MoM Budget_8cd9605b-728d-4a02-8c58-1cf03cc7529d"/>
  </ds:schemaRefs>
</ds:datastoreItem>
</file>

<file path=customXml/itemProps131.xml><?xml version="1.0" encoding="utf-8"?>
<ds:datastoreItem xmlns:ds="http://schemas.openxmlformats.org/officeDocument/2006/customXml" ds:itemID="{10C3B5FA-D257-498D-8218-F86BFCA3189A}">
  <ds:schemaRefs>
    <ds:schemaRef ds:uri="http://gemini/pivotcustomization/1d7ac86e-738a-4105-b9f3-62dfe44d67f1"/>
  </ds:schemaRefs>
</ds:datastoreItem>
</file>

<file path=customXml/itemProps132.xml><?xml version="1.0" encoding="utf-8"?>
<ds:datastoreItem xmlns:ds="http://schemas.openxmlformats.org/officeDocument/2006/customXml" ds:itemID="{E9A4832A-4441-4F4E-8BC3-D12DFACC62DC}">
  <ds:schemaRefs>
    <ds:schemaRef ds:uri="http://gemini/pivotcustomization/869d5d0a-3c02-4990-aae6-aef42c957e75"/>
  </ds:schemaRefs>
</ds:datastoreItem>
</file>

<file path=customXml/itemProps133.xml><?xml version="1.0" encoding="utf-8"?>
<ds:datastoreItem xmlns:ds="http://schemas.openxmlformats.org/officeDocument/2006/customXml" ds:itemID="{B84B623B-6DC2-4B84-9857-60A3CFA0FFB3}">
  <ds:schemaRefs>
    <ds:schemaRef ds:uri="http://gemini/pivotcustomization/462302a4-a931-42ed-a5fa-179015c238ea"/>
  </ds:schemaRefs>
</ds:datastoreItem>
</file>

<file path=customXml/itemProps134.xml><?xml version="1.0" encoding="utf-8"?>
<ds:datastoreItem xmlns:ds="http://schemas.openxmlformats.org/officeDocument/2006/customXml" ds:itemID="{9EBD3B3C-5B2B-4789-8314-AD7CA9E0B4F1}">
  <ds:schemaRefs>
    <ds:schemaRef ds:uri="http://gemini/pivotcustomization/TableXML_PVM Rev Anlysis MoM Comparing_2fa8d93f-ed2c-404d-8d1e-022b127f3cea"/>
  </ds:schemaRefs>
</ds:datastoreItem>
</file>

<file path=customXml/itemProps135.xml><?xml version="1.0" encoding="utf-8"?>
<ds:datastoreItem xmlns:ds="http://schemas.openxmlformats.org/officeDocument/2006/customXml" ds:itemID="{F4B74B06-F2C0-4128-A223-EAFA118791C6}">
  <ds:schemaRefs>
    <ds:schemaRef ds:uri="http://gemini/pivotcustomization/TableXML_Formulas_Biên_7537c82f-7d3f-41c4-b5da-3e76dd66428f"/>
  </ds:schemaRefs>
</ds:datastoreItem>
</file>

<file path=customXml/itemProps136.xml><?xml version="1.0" encoding="utf-8"?>
<ds:datastoreItem xmlns:ds="http://schemas.openxmlformats.org/officeDocument/2006/customXml" ds:itemID="{101E8947-5C02-41F2-8B61-1EB7CDF70A67}">
  <ds:schemaRefs>
    <ds:schemaRef ds:uri="http://gemini/pivotcustomization/a0ab5f13-d35b-45c6-aebe-086768b90d46"/>
  </ds:schemaRefs>
</ds:datastoreItem>
</file>

<file path=customXml/itemProps137.xml><?xml version="1.0" encoding="utf-8"?>
<ds:datastoreItem xmlns:ds="http://schemas.openxmlformats.org/officeDocument/2006/customXml" ds:itemID="{D106ACFF-E5D5-4FF2-9E98-011A6376B2BC}">
  <ds:schemaRefs>
    <ds:schemaRef ds:uri="http://gemini/pivotcustomization/64596dbe-13d3-4cd1-a145-f236e029e9e5"/>
  </ds:schemaRefs>
</ds:datastoreItem>
</file>

<file path=customXml/itemProps138.xml><?xml version="1.0" encoding="utf-8"?>
<ds:datastoreItem xmlns:ds="http://schemas.openxmlformats.org/officeDocument/2006/customXml" ds:itemID="{50500CF5-FE0B-4815-836D-FFADA8386129}">
  <ds:schemaRefs>
    <ds:schemaRef ds:uri="http://gemini/pivotcustomization/8aa4bf24-4b40-441a-bc1e-d74df8e78135"/>
  </ds:schemaRefs>
</ds:datastoreItem>
</file>

<file path=customXml/itemProps139.xml><?xml version="1.0" encoding="utf-8"?>
<ds:datastoreItem xmlns:ds="http://schemas.openxmlformats.org/officeDocument/2006/customXml" ds:itemID="{6B1DAE1B-F0BE-4DC2-96BC-34C74E0F614A}">
  <ds:schemaRefs>
    <ds:schemaRef ds:uri="http://gemini/pivotcustomization/TableXML_PVM GP Analysis MoM Budget_191a10e7-9d14-4176-b421-2f962d3a2671"/>
  </ds:schemaRefs>
</ds:datastoreItem>
</file>

<file path=customXml/itemProps140.xml><?xml version="1.0" encoding="utf-8"?>
<ds:datastoreItem xmlns:ds="http://schemas.openxmlformats.org/officeDocument/2006/customXml" ds:itemID="{185CD1FF-2216-4EF4-A541-3FFAE9AC9A16}">
  <ds:schemaRefs>
    <ds:schemaRef ds:uri="http://gemini/pivotcustomization/5f8f7f17-ea8c-419a-a71a-0e929670ff8a"/>
  </ds:schemaRefs>
</ds:datastoreItem>
</file>

<file path=customXml/itemProps141.xml><?xml version="1.0" encoding="utf-8"?>
<ds:datastoreItem xmlns:ds="http://schemas.openxmlformats.org/officeDocument/2006/customXml" ds:itemID="{B8C9845F-BA08-43A2-9EBD-1F9C73AFEF13}">
  <ds:schemaRefs>
    <ds:schemaRef ds:uri="http://gemini/pivotcustomization/da6dc461-d9f8-41f8-854b-807b96cf7e63"/>
  </ds:schemaRefs>
</ds:datastoreItem>
</file>

<file path=customXml/itemProps142.xml><?xml version="1.0" encoding="utf-8"?>
<ds:datastoreItem xmlns:ds="http://schemas.openxmlformats.org/officeDocument/2006/customXml" ds:itemID="{3B6FE84C-38D9-4A73-B47A-72BAAF2B3235}">
  <ds:schemaRefs>
    <ds:schemaRef ds:uri="http://gemini/pivotcustomization/dcf4f272-df4f-45dd-955b-e85ca2a063c8"/>
  </ds:schemaRefs>
</ds:datastoreItem>
</file>

<file path=customXml/itemProps143.xml><?xml version="1.0" encoding="utf-8"?>
<ds:datastoreItem xmlns:ds="http://schemas.openxmlformats.org/officeDocument/2006/customXml" ds:itemID="{844A6A15-ED89-415C-BFA6-5ACCD869D527}">
  <ds:schemaRefs>
    <ds:schemaRef ds:uri="http://gemini/pivotcustomization/85d5165c-bc2b-4933-9c41-09b516ac8ebd"/>
  </ds:schemaRefs>
</ds:datastoreItem>
</file>

<file path=customXml/itemProps144.xml><?xml version="1.0" encoding="utf-8"?>
<ds:datastoreItem xmlns:ds="http://schemas.openxmlformats.org/officeDocument/2006/customXml" ds:itemID="{A459B872-685D-43D8-831D-A40894FA1DB9}">
  <ds:schemaRefs>
    <ds:schemaRef ds:uri="http://gemini/pivotcustomization/TableXML_PVM GP Analysis MoM Comapring_93764013-ebf8-4dd6-8a80-3a5c6f9729a4"/>
  </ds:schemaRefs>
</ds:datastoreItem>
</file>

<file path=customXml/itemProps145.xml><?xml version="1.0" encoding="utf-8"?>
<ds:datastoreItem xmlns:ds="http://schemas.openxmlformats.org/officeDocument/2006/customXml" ds:itemID="{4578514F-F4A3-4506-9EB2-6D36D72C0E95}">
  <ds:schemaRefs>
    <ds:schemaRef ds:uri="http://gemini/pivotcustomization/4660cd34-276b-496d-a552-76e45cf81516"/>
  </ds:schemaRefs>
</ds:datastoreItem>
</file>

<file path=customXml/itemProps146.xml><?xml version="1.0" encoding="utf-8"?>
<ds:datastoreItem xmlns:ds="http://schemas.openxmlformats.org/officeDocument/2006/customXml" ds:itemID="{83A5E83C-62C5-48C7-A7EE-7FB9F948C890}">
  <ds:schemaRefs>
    <ds:schemaRef ds:uri="http://gemini/pivotcustomization/11e8dfdb-aa49-4674-90d2-ee3a78cf6e3e"/>
  </ds:schemaRefs>
</ds:datastoreItem>
</file>

<file path=customXml/itemProps147.xml><?xml version="1.0" encoding="utf-8"?>
<ds:datastoreItem xmlns:ds="http://schemas.openxmlformats.org/officeDocument/2006/customXml" ds:itemID="{3BB006DF-0B5E-40F7-8E66-ED85E183B946}">
  <ds:schemaRefs>
    <ds:schemaRef ds:uri="http://gemini/pivotcustomization/d15091c0-f999-424a-9266-fa2f64416e1d"/>
  </ds:schemaRefs>
</ds:datastoreItem>
</file>

<file path=customXml/itemProps148.xml><?xml version="1.0" encoding="utf-8"?>
<ds:datastoreItem xmlns:ds="http://schemas.openxmlformats.org/officeDocument/2006/customXml" ds:itemID="{E4564BE1-ECC9-4E8B-B29F-F1CB63C97148}">
  <ds:schemaRefs>
    <ds:schemaRef ds:uri="http://gemini/pivotcustomization/9e920fb5-ff44-4e94-bfc6-b67df1a7c92c"/>
  </ds:schemaRefs>
</ds:datastoreItem>
</file>

<file path=customXml/itemProps149.xml><?xml version="1.0" encoding="utf-8"?>
<ds:datastoreItem xmlns:ds="http://schemas.openxmlformats.org/officeDocument/2006/customXml" ds:itemID="{3E512533-603A-492D-8D6E-87E292CE6FA6}">
  <ds:schemaRefs>
    <ds:schemaRef ds:uri="http://gemini/pivotcustomization/11f531e3-52d0-45a6-ae8a-42715ad1a366"/>
  </ds:schemaRefs>
</ds:datastoreItem>
</file>

<file path=customXml/itemProps150.xml><?xml version="1.0" encoding="utf-8"?>
<ds:datastoreItem xmlns:ds="http://schemas.openxmlformats.org/officeDocument/2006/customXml" ds:itemID="{1382DFDE-DEFB-4792-848E-A40902481B7D}">
  <ds:schemaRefs>
    <ds:schemaRef ds:uri="http://gemini/pivotcustomization/a8b59aaa-c519-424c-90a3-17f890d8f1d0"/>
  </ds:schemaRefs>
</ds:datastoreItem>
</file>

<file path=customXml/itemProps151.xml><?xml version="1.0" encoding="utf-8"?>
<ds:datastoreItem xmlns:ds="http://schemas.openxmlformats.org/officeDocument/2006/customXml" ds:itemID="{B50EB24C-195C-475C-A980-FC81C967327A}">
  <ds:schemaRefs>
    <ds:schemaRef ds:uri="http://gemini/pivotcustomization/bd9b8461-9961-4c05-b053-81fb2ded03c6"/>
  </ds:schemaRefs>
</ds:datastoreItem>
</file>

<file path=customXml/itemProps152.xml><?xml version="1.0" encoding="utf-8"?>
<ds:datastoreItem xmlns:ds="http://schemas.openxmlformats.org/officeDocument/2006/customXml" ds:itemID="{9ACD1C4B-A516-402E-AD34-9722A30EC9F6}">
  <ds:schemaRefs>
    <ds:schemaRef ds:uri="http://gemini/pivotcustomization/6f6895ba-b777-4144-b7b7-1ac6d8991fa2"/>
  </ds:schemaRefs>
</ds:datastoreItem>
</file>

<file path=customXml/itemProps153.xml><?xml version="1.0" encoding="utf-8"?>
<ds:datastoreItem xmlns:ds="http://schemas.openxmlformats.org/officeDocument/2006/customXml" ds:itemID="{83A49084-394D-4C03-84F4-5C86EC427817}">
  <ds:schemaRefs>
    <ds:schemaRef ds:uri="http://gemini/pivotcustomization/75b41cbf-a1bb-4437-94f3-b28aedc7c412"/>
  </ds:schemaRefs>
</ds:datastoreItem>
</file>

<file path=customXml/itemProps154.xml><?xml version="1.0" encoding="utf-8"?>
<ds:datastoreItem xmlns:ds="http://schemas.openxmlformats.org/officeDocument/2006/customXml" ds:itemID="{CC89E560-8314-494B-BD3B-51468FED72F9}">
  <ds:schemaRefs>
    <ds:schemaRef ds:uri="http://gemini/pivotcustomization/b40f3516-83fc-4cfe-a4ae-772db211420e"/>
  </ds:schemaRefs>
</ds:datastoreItem>
</file>

<file path=customXml/itemProps155.xml><?xml version="1.0" encoding="utf-8"?>
<ds:datastoreItem xmlns:ds="http://schemas.openxmlformats.org/officeDocument/2006/customXml" ds:itemID="{2FA01B75-3B5F-425C-8EB4-1FF0A7F528CE}">
  <ds:schemaRefs>
    <ds:schemaRef ds:uri="http://gemini/pivotcustomization/9019a482-34bc-4054-8dea-39218e050e5d"/>
  </ds:schemaRefs>
</ds:datastoreItem>
</file>

<file path=customXml/itemProps156.xml><?xml version="1.0" encoding="utf-8"?>
<ds:datastoreItem xmlns:ds="http://schemas.openxmlformats.org/officeDocument/2006/customXml" ds:itemID="{4BBA7C23-ABE8-42DC-B738-9A610DF69AED}">
  <ds:schemaRefs>
    <ds:schemaRef ds:uri="http://gemini/pivotcustomization/7b2fe3ec-8053-44c4-b18c-32ed56f63d5c"/>
  </ds:schemaRefs>
</ds:datastoreItem>
</file>

<file path=customXml/itemProps157.xml><?xml version="1.0" encoding="utf-8"?>
<ds:datastoreItem xmlns:ds="http://schemas.openxmlformats.org/officeDocument/2006/customXml" ds:itemID="{CBDC1511-0C70-4BC2-B891-1F5DCE8DFA9E}">
  <ds:schemaRefs>
    <ds:schemaRef ds:uri="http://gemini/pivotcustomization/FormulaBarState"/>
  </ds:schemaRefs>
</ds:datastoreItem>
</file>

<file path=customXml/itemProps158.xml><?xml version="1.0" encoding="utf-8"?>
<ds:datastoreItem xmlns:ds="http://schemas.openxmlformats.org/officeDocument/2006/customXml" ds:itemID="{A3FC7468-0430-4D2F-8019-9F3923AC3008}">
  <ds:schemaRefs>
    <ds:schemaRef ds:uri="http://gemini/pivotcustomization/5415e32e-3f7a-4d3b-9e73-3259c9134110"/>
  </ds:schemaRefs>
</ds:datastoreItem>
</file>

<file path=customXml/itemProps159.xml><?xml version="1.0" encoding="utf-8"?>
<ds:datastoreItem xmlns:ds="http://schemas.openxmlformats.org/officeDocument/2006/customXml" ds:itemID="{AD021437-0C98-47A6-99DE-D480A7470146}">
  <ds:schemaRefs>
    <ds:schemaRef ds:uri="http://gemini/pivotcustomization/9beaa738-5171-4bb2-967e-c31616be9068"/>
  </ds:schemaRefs>
</ds:datastoreItem>
</file>

<file path=customXml/itemProps160.xml><?xml version="1.0" encoding="utf-8"?>
<ds:datastoreItem xmlns:ds="http://schemas.openxmlformats.org/officeDocument/2006/customXml" ds:itemID="{5617C81E-9CBD-4C69-8E1C-23057634A129}">
  <ds:schemaRefs>
    <ds:schemaRef ds:uri="http://gemini/pivotcustomization/7a6c30bb-0034-4d98-afc3-dc34df1bdc28"/>
  </ds:schemaRefs>
</ds:datastoreItem>
</file>

<file path=customXml/itemProps161.xml><?xml version="1.0" encoding="utf-8"?>
<ds:datastoreItem xmlns:ds="http://schemas.openxmlformats.org/officeDocument/2006/customXml" ds:itemID="{16649143-081D-4B8D-AB9E-76580BAB7D39}">
  <ds:schemaRefs>
    <ds:schemaRef ds:uri="http://gemini/pivotcustomization/9eb344c2-8fd8-4e89-b0b2-e6edd7cd67d8"/>
  </ds:schemaRefs>
</ds:datastoreItem>
</file>

<file path=customXml/itemProps162.xml><?xml version="1.0" encoding="utf-8"?>
<ds:datastoreItem xmlns:ds="http://schemas.openxmlformats.org/officeDocument/2006/customXml" ds:itemID="{F0833D35-43CB-4C60-A3CF-262210685E31}">
  <ds:schemaRefs>
    <ds:schemaRef ds:uri="http://gemini/pivotcustomization/921b4520-4060-4c7a-97b2-4cecc02f9f40"/>
  </ds:schemaRefs>
</ds:datastoreItem>
</file>

<file path=customXml/itemProps163.xml><?xml version="1.0" encoding="utf-8"?>
<ds:datastoreItem xmlns:ds="http://schemas.openxmlformats.org/officeDocument/2006/customXml" ds:itemID="{44DB0333-037D-40F6-840D-8FC1D964D7BC}">
  <ds:schemaRefs>
    <ds:schemaRef ds:uri="http://gemini/pivotcustomization/837adabe-eea5-46e7-81b8-766301d393ce"/>
  </ds:schemaRefs>
</ds:datastoreItem>
</file>

<file path=customXml/itemProps164.xml><?xml version="1.0" encoding="utf-8"?>
<ds:datastoreItem xmlns:ds="http://schemas.openxmlformats.org/officeDocument/2006/customXml" ds:itemID="{059B5282-CF3E-43D6-A5FE-F19011D83891}">
  <ds:schemaRefs>
    <ds:schemaRef ds:uri="http://gemini/pivotcustomization/57c39854-70c4-4cca-bd80-1af74a012e20"/>
  </ds:schemaRefs>
</ds:datastoreItem>
</file>

<file path=customXml/itemProps165.xml><?xml version="1.0" encoding="utf-8"?>
<ds:datastoreItem xmlns:ds="http://schemas.openxmlformats.org/officeDocument/2006/customXml" ds:itemID="{7ED71813-1EC6-4F74-B73D-31CA2B81CDB3}">
  <ds:schemaRefs>
    <ds:schemaRef ds:uri="http://gemini/pivotcustomization/fe255e06-6fe8-49ba-8fd5-9cd659255cfe"/>
  </ds:schemaRefs>
</ds:datastoreItem>
</file>

<file path=customXml/itemProps166.xml><?xml version="1.0" encoding="utf-8"?>
<ds:datastoreItem xmlns:ds="http://schemas.openxmlformats.org/officeDocument/2006/customXml" ds:itemID="{B22F310B-A875-432F-94F6-86DE643A8210}">
  <ds:schemaRefs>
    <ds:schemaRef ds:uri="http://gemini/pivotcustomization/dfe9ccde-0093-4ef0-a726-5c0ef0b05e3a"/>
  </ds:schemaRefs>
</ds:datastoreItem>
</file>

<file path=customXml/itemProps167.xml><?xml version="1.0" encoding="utf-8"?>
<ds:datastoreItem xmlns:ds="http://schemas.openxmlformats.org/officeDocument/2006/customXml" ds:itemID="{82157D23-03A7-4DB8-BB19-150CF091C84A}">
  <ds:schemaRefs>
    <ds:schemaRef ds:uri="http://gemini/pivotcustomization/be69cc56-0b62-4385-9ee3-17696e3dd81b"/>
  </ds:schemaRefs>
</ds:datastoreItem>
</file>

<file path=customXml/itemProps168.xml><?xml version="1.0" encoding="utf-8"?>
<ds:datastoreItem xmlns:ds="http://schemas.openxmlformats.org/officeDocument/2006/customXml" ds:itemID="{C8FC4741-FACD-4E3E-A7E1-51C839DD9E6F}">
  <ds:schemaRefs>
    <ds:schemaRef ds:uri="http://gemini/pivotcustomization/5fe6c995-0687-47a4-88e1-07fe44453181"/>
  </ds:schemaRefs>
</ds:datastoreItem>
</file>

<file path=customXml/itemProps169.xml><?xml version="1.0" encoding="utf-8"?>
<ds:datastoreItem xmlns:ds="http://schemas.openxmlformats.org/officeDocument/2006/customXml" ds:itemID="{7C88766E-55D2-4832-AA81-92F9948954D8}">
  <ds:schemaRefs>
    <ds:schemaRef ds:uri="http://gemini/pivotcustomization/3a47c3ea-994b-47f1-93e9-1ed044df74e6"/>
  </ds:schemaRefs>
</ds:datastoreItem>
</file>

<file path=customXml/itemProps170.xml><?xml version="1.0" encoding="utf-8"?>
<ds:datastoreItem xmlns:ds="http://schemas.openxmlformats.org/officeDocument/2006/customXml" ds:itemID="{F5334330-5CAC-4BF0-B8E2-C353DD7AE3D0}">
  <ds:schemaRefs>
    <ds:schemaRef ds:uri="http://gemini/pivotcustomization/4dddde30-e3d7-48c7-af01-60dc4c6bdd48"/>
  </ds:schemaRefs>
</ds:datastoreItem>
</file>

<file path=customXml/itemProps171.xml><?xml version="1.0" encoding="utf-8"?>
<ds:datastoreItem xmlns:ds="http://schemas.openxmlformats.org/officeDocument/2006/customXml" ds:itemID="{0A8D078E-039D-43BD-B5B9-2411E8566E7A}">
  <ds:schemaRefs>
    <ds:schemaRef ds:uri="http://gemini/pivotcustomization/a8b43150-f86d-4231-b553-cde43f819ddb"/>
  </ds:schemaRefs>
</ds:datastoreItem>
</file>

<file path=customXml/itemProps172.xml><?xml version="1.0" encoding="utf-8"?>
<ds:datastoreItem xmlns:ds="http://schemas.openxmlformats.org/officeDocument/2006/customXml" ds:itemID="{F4B59AE5-1863-474A-B992-EF5021833998}">
  <ds:schemaRefs>
    <ds:schemaRef ds:uri="http://gemini/pivotcustomization/30aa0f80-a809-46e8-8f44-0e0c70b1c682"/>
  </ds:schemaRefs>
</ds:datastoreItem>
</file>

<file path=customXml/itemProps173.xml><?xml version="1.0" encoding="utf-8"?>
<ds:datastoreItem xmlns:ds="http://schemas.openxmlformats.org/officeDocument/2006/customXml" ds:itemID="{BC3D18CE-02CF-4BB9-A486-22A3A804E053}">
  <ds:schemaRefs>
    <ds:schemaRef ds:uri="http://gemini/pivotcustomization/bfeea7cc-5e15-4938-b647-80dd87b58234"/>
  </ds:schemaRefs>
</ds:datastoreItem>
</file>

<file path=customXml/itemProps174.xml><?xml version="1.0" encoding="utf-8"?>
<ds:datastoreItem xmlns:ds="http://schemas.openxmlformats.org/officeDocument/2006/customXml" ds:itemID="{71E1F1BF-F251-48B9-9664-6BE50CAB9320}">
  <ds:schemaRefs>
    <ds:schemaRef ds:uri="http://gemini/pivotcustomization/23d62815-655c-4629-b48f-f59be4e05a17"/>
  </ds:schemaRefs>
</ds:datastoreItem>
</file>

<file path=customXml/itemProps175.xml><?xml version="1.0" encoding="utf-8"?>
<ds:datastoreItem xmlns:ds="http://schemas.openxmlformats.org/officeDocument/2006/customXml" ds:itemID="{CE294015-E337-44F2-878A-023D741BC92B}">
  <ds:schemaRefs>
    <ds:schemaRef ds:uri="http://gemini/pivotcustomization/eff33850-a82b-474e-ba4e-bf0fd37e3e2c"/>
  </ds:schemaRefs>
</ds:datastoreItem>
</file>

<file path=customXml/itemProps176.xml><?xml version="1.0" encoding="utf-8"?>
<ds:datastoreItem xmlns:ds="http://schemas.openxmlformats.org/officeDocument/2006/customXml" ds:itemID="{47A04E21-71C2-4AC2-8A41-8247B0CBFAB1}">
  <ds:schemaRefs>
    <ds:schemaRef ds:uri="http://gemini/pivotcustomization/TableOrder"/>
  </ds:schemaRefs>
</ds:datastoreItem>
</file>

<file path=customXml/itemProps177.xml><?xml version="1.0" encoding="utf-8"?>
<ds:datastoreItem xmlns:ds="http://schemas.openxmlformats.org/officeDocument/2006/customXml" ds:itemID="{CACD58F3-D002-4553-BDE1-27749DF7BD86}">
  <ds:schemaRefs>
    <ds:schemaRef ds:uri="http://gemini/pivotcustomization/168d45ce-141d-45a5-bc31-55454ea80cb4"/>
  </ds:schemaRefs>
</ds:datastoreItem>
</file>

<file path=customXml/itemProps178.xml><?xml version="1.0" encoding="utf-8"?>
<ds:datastoreItem xmlns:ds="http://schemas.openxmlformats.org/officeDocument/2006/customXml" ds:itemID="{12E6A2C2-0725-4B52-B5DA-EA8C6533C72C}">
  <ds:schemaRefs>
    <ds:schemaRef ds:uri="http://gemini/pivotcustomization/cafc189f-8212-4c05-9380-4c5aedc46574"/>
  </ds:schemaRefs>
</ds:datastoreItem>
</file>

<file path=customXml/itemProps179.xml><?xml version="1.0" encoding="utf-8"?>
<ds:datastoreItem xmlns:ds="http://schemas.openxmlformats.org/officeDocument/2006/customXml" ds:itemID="{0167BDD3-6A9E-4893-BCEE-79E347D73DBC}">
  <ds:schemaRefs>
    <ds:schemaRef ds:uri="http://gemini/pivotcustomization/7be3eca9-bad1-4ad8-8956-4d1314afbdfa"/>
  </ds:schemaRefs>
</ds:datastoreItem>
</file>

<file path=customXml/itemProps180.xml><?xml version="1.0" encoding="utf-8"?>
<ds:datastoreItem xmlns:ds="http://schemas.openxmlformats.org/officeDocument/2006/customXml" ds:itemID="{974D4156-CED0-469A-BAF4-B5E5C9B918CC}">
  <ds:schemaRefs>
    <ds:schemaRef ds:uri="http://gemini/pivotcustomization/ba5d81a4-b44d-4169-a752-0ed6dc997d21"/>
  </ds:schemaRefs>
</ds:datastoreItem>
</file>

<file path=customXml/itemProps181.xml><?xml version="1.0" encoding="utf-8"?>
<ds:datastoreItem xmlns:ds="http://schemas.openxmlformats.org/officeDocument/2006/customXml" ds:itemID="{C5FFA588-EC9F-47BD-8F37-0054E677C77C}">
  <ds:schemaRefs>
    <ds:schemaRef ds:uri="http://gemini/pivotcustomization/1e214605-9d5a-4956-a62e-d1beeb0d854b"/>
  </ds:schemaRefs>
</ds:datastoreItem>
</file>

<file path=customXml/itemProps182.xml><?xml version="1.0" encoding="utf-8"?>
<ds:datastoreItem xmlns:ds="http://schemas.openxmlformats.org/officeDocument/2006/customXml" ds:itemID="{10B3E7B5-2284-4C23-8043-97C9F85E1338}">
  <ds:schemaRefs>
    <ds:schemaRef ds:uri="http://gemini/pivotcustomization/7a3070f6-0ae1-49ea-9043-38f7e7e2ec73"/>
  </ds:schemaRefs>
</ds:datastoreItem>
</file>

<file path=customXml/itemProps183.xml><?xml version="1.0" encoding="utf-8"?>
<ds:datastoreItem xmlns:ds="http://schemas.openxmlformats.org/officeDocument/2006/customXml" ds:itemID="{D741FD1E-4036-4549-8B5C-055A83AF04F5}">
  <ds:schemaRefs>
    <ds:schemaRef ds:uri="http://gemini/pivotcustomization/56a3fe8a-879f-4b60-9676-1e61df8179fc"/>
  </ds:schemaRefs>
</ds:datastoreItem>
</file>

<file path=customXml/itemProps184.xml><?xml version="1.0" encoding="utf-8"?>
<ds:datastoreItem xmlns:ds="http://schemas.openxmlformats.org/officeDocument/2006/customXml" ds:itemID="{D4F1AFCB-F98F-44C3-B474-B9A7E945A984}">
  <ds:schemaRefs>
    <ds:schemaRef ds:uri="http://gemini/pivotcustomization/95d98e47-5298-45f8-a4e4-4b4ba4a8fd06"/>
  </ds:schemaRefs>
</ds:datastoreItem>
</file>

<file path=customXml/itemProps185.xml><?xml version="1.0" encoding="utf-8"?>
<ds:datastoreItem xmlns:ds="http://schemas.openxmlformats.org/officeDocument/2006/customXml" ds:itemID="{5C1ACACE-0089-44FB-A2C4-E1B4FB2C6447}">
  <ds:schemaRefs>
    <ds:schemaRef ds:uri="http://gemini/pivotcustomization/5f41b75e-5d68-4d0d-b5bf-5fd2ad97a7c2"/>
  </ds:schemaRefs>
</ds:datastoreItem>
</file>

<file path=customXml/itemProps186.xml><?xml version="1.0" encoding="utf-8"?>
<ds:datastoreItem xmlns:ds="http://schemas.openxmlformats.org/officeDocument/2006/customXml" ds:itemID="{71A46C5B-C0F6-4631-88C4-4E7E546425F7}">
  <ds:schemaRefs>
    <ds:schemaRef ds:uri="http://gemini/pivotcustomization/74c498fd-37c4-465e-961b-445bbcc19bab"/>
  </ds:schemaRefs>
</ds:datastoreItem>
</file>

<file path=customXml/itemProps187.xml><?xml version="1.0" encoding="utf-8"?>
<ds:datastoreItem xmlns:ds="http://schemas.openxmlformats.org/officeDocument/2006/customXml" ds:itemID="{3023D550-7F33-454E-A7B8-4DFA194D7E93}">
  <ds:schemaRefs>
    <ds:schemaRef ds:uri="http://gemini/pivotcustomization/c3a3bd4d-5094-467a-985d-fc710129dffe"/>
  </ds:schemaRefs>
</ds:datastoreItem>
</file>

<file path=customXml/itemProps188.xml><?xml version="1.0" encoding="utf-8"?>
<ds:datastoreItem xmlns:ds="http://schemas.openxmlformats.org/officeDocument/2006/customXml" ds:itemID="{1CBA9174-95F4-458E-8B65-455D2A67A2E1}">
  <ds:schemaRefs>
    <ds:schemaRef ds:uri="http://gemini/pivotcustomization/TableXML_dim_department_2b4105cd-e71c-454a-8b46-f0bc84d244f7"/>
  </ds:schemaRefs>
</ds:datastoreItem>
</file>

<file path=customXml/itemProps189.xml><?xml version="1.0" encoding="utf-8"?>
<ds:datastoreItem xmlns:ds="http://schemas.openxmlformats.org/officeDocument/2006/customXml" ds:itemID="{6852D3DC-E506-4C63-9E22-D739FB77780A}">
  <ds:schemaRefs>
    <ds:schemaRef ds:uri="http://gemini/pivotcustomization/83b9d4ab-539e-413b-89c2-b1b4f35868d7"/>
  </ds:schemaRefs>
</ds:datastoreItem>
</file>

<file path=customXml/itemProps190.xml><?xml version="1.0" encoding="utf-8"?>
<ds:datastoreItem xmlns:ds="http://schemas.openxmlformats.org/officeDocument/2006/customXml" ds:itemID="{757B0C48-DBF4-4C63-8160-3AF74D7E923F}">
  <ds:schemaRefs>
    <ds:schemaRef ds:uri="http://gemini/pivotcustomization/cddeabbd-d275-485d-b94b-67b74ebee2c4"/>
  </ds:schemaRefs>
</ds:datastoreItem>
</file>

<file path=customXml/itemProps191.xml><?xml version="1.0" encoding="utf-8"?>
<ds:datastoreItem xmlns:ds="http://schemas.openxmlformats.org/officeDocument/2006/customXml" ds:itemID="{FC441A13-5013-4DE4-B0AE-1D33253A0FBC}">
  <ds:schemaRefs>
    <ds:schemaRef ds:uri="http://gemini/pivotcustomization/6dcd1069-0385-41c4-b1d7-63338dd29f5f"/>
  </ds:schemaRefs>
</ds:datastoreItem>
</file>

<file path=customXml/itemProps192.xml><?xml version="1.0" encoding="utf-8"?>
<ds:datastoreItem xmlns:ds="http://schemas.openxmlformats.org/officeDocument/2006/customXml" ds:itemID="{23C7CA80-26DB-4494-9E7F-9B8084EFE430}">
  <ds:schemaRefs>
    <ds:schemaRef ds:uri="http://gemini/pivotcustomization/4b20ad7b-c932-4126-a8a3-519622cb15a4"/>
  </ds:schemaRefs>
</ds:datastoreItem>
</file>

<file path=customXml/itemProps193.xml><?xml version="1.0" encoding="utf-8"?>
<ds:datastoreItem xmlns:ds="http://schemas.openxmlformats.org/officeDocument/2006/customXml" ds:itemID="{7A9018D6-4767-42B6-A9F2-3527AD06E67D}">
  <ds:schemaRefs>
    <ds:schemaRef ds:uri="http://gemini/pivotcustomization/a0b95f30-ca03-4770-830d-7c095f0e7e73"/>
  </ds:schemaRefs>
</ds:datastoreItem>
</file>

<file path=customXml/itemProps194.xml><?xml version="1.0" encoding="utf-8"?>
<ds:datastoreItem xmlns:ds="http://schemas.openxmlformats.org/officeDocument/2006/customXml" ds:itemID="{B8574495-3B4B-4A00-AF06-4390B0D9BAD0}">
  <ds:schemaRefs>
    <ds:schemaRef ds:uri="http://gemini/pivotcustomization/TableXML_08_Formulas_NS_GV_72d0e80a-8d4e-49a9-96e8-39c8a4cd9bfe"/>
  </ds:schemaRefs>
</ds:datastoreItem>
</file>

<file path=customXml/itemProps195.xml><?xml version="1.0" encoding="utf-8"?>
<ds:datastoreItem xmlns:ds="http://schemas.openxmlformats.org/officeDocument/2006/customXml" ds:itemID="{21D8F561-1E5A-45EF-9B21-A448FCD84227}">
  <ds:schemaRefs>
    <ds:schemaRef ds:uri="http://gemini/pivotcustomization/TableXML_dim_accouting_period_b8be974d-c8d8-418a-b6d3-044a75065e38"/>
  </ds:schemaRefs>
</ds:datastoreItem>
</file>

<file path=customXml/itemProps196.xml><?xml version="1.0" encoding="utf-8"?>
<ds:datastoreItem xmlns:ds="http://schemas.openxmlformats.org/officeDocument/2006/customXml" ds:itemID="{819D8C89-4577-4726-AD4F-AC0C5C27D89F}">
  <ds:schemaRefs>
    <ds:schemaRef ds:uri="http://gemini/pivotcustomization/39785c96-183f-4c51-8c02-511020715d8c"/>
  </ds:schemaRefs>
</ds:datastoreItem>
</file>

<file path=customXml/itemProps197.xml><?xml version="1.0" encoding="utf-8"?>
<ds:datastoreItem xmlns:ds="http://schemas.openxmlformats.org/officeDocument/2006/customXml" ds:itemID="{D3A6BCF5-8DA2-40DE-B39D-E0E1F8C44D62}">
  <ds:schemaRefs>
    <ds:schemaRef ds:uri="http://gemini/pivotcustomization/6ede68e8-0c1e-4379-9f62-ad1a205bf2dd"/>
  </ds:schemaRefs>
</ds:datastoreItem>
</file>

<file path=customXml/itemProps198.xml><?xml version="1.0" encoding="utf-8"?>
<ds:datastoreItem xmlns:ds="http://schemas.openxmlformats.org/officeDocument/2006/customXml" ds:itemID="{2E170B10-0697-4A96-ABDA-16743FDF45CD}">
  <ds:schemaRefs>
    <ds:schemaRef ds:uri="http://gemini/pivotcustomization/6b06221a-459c-4712-93d9-e0e8d7b98d34"/>
  </ds:schemaRefs>
</ds:datastoreItem>
</file>

<file path=customXml/itemProps199.xml><?xml version="1.0" encoding="utf-8"?>
<ds:datastoreItem xmlns:ds="http://schemas.openxmlformats.org/officeDocument/2006/customXml" ds:itemID="{3F75A686-6696-4341-9E54-CD959D214671}">
  <ds:schemaRefs>
    <ds:schemaRef ds:uri="http://gemini/pivotcustomization/abd5b149-3d88-4dee-b368-44c0ea2b1fdd"/>
  </ds:schemaRefs>
</ds:datastoreItem>
</file>

<file path=customXml/itemProps200.xml><?xml version="1.0" encoding="utf-8"?>
<ds:datastoreItem xmlns:ds="http://schemas.openxmlformats.org/officeDocument/2006/customXml" ds:itemID="{63D73AFD-97EA-4D3A-A8E4-B76E46BC7272}">
  <ds:schemaRefs>
    <ds:schemaRef ds:uri="http://gemini/pivotcustomization/a7636cf9-d95c-4e6f-b10c-5c50ed84acdc"/>
  </ds:schemaRefs>
</ds:datastoreItem>
</file>

<file path=customXml/itemProps201.xml><?xml version="1.0" encoding="utf-8"?>
<ds:datastoreItem xmlns:ds="http://schemas.openxmlformats.org/officeDocument/2006/customXml" ds:itemID="{CD1C9786-1DEF-4070-8C7F-DD0EF192E29B}">
  <ds:schemaRefs>
    <ds:schemaRef ds:uri="http://gemini/pivotcustomization/e8066a35-28c9-4800-9181-2829353b26ce"/>
  </ds:schemaRefs>
</ds:datastoreItem>
</file>

<file path=customXml/itemProps202.xml><?xml version="1.0" encoding="utf-8"?>
<ds:datastoreItem xmlns:ds="http://schemas.openxmlformats.org/officeDocument/2006/customXml" ds:itemID="{73F2672D-B1E0-4DB3-B3C4-1FB9B507C07D}">
  <ds:schemaRefs>
    <ds:schemaRef ds:uri="http://gemini/pivotcustomization/TableXML_dim_date_01_edcb1f4e-d588-4f8d-b3d9-0171330d996d"/>
  </ds:schemaRefs>
</ds:datastoreItem>
</file>

<file path=customXml/itemProps203.xml><?xml version="1.0" encoding="utf-8"?>
<ds:datastoreItem xmlns:ds="http://schemas.openxmlformats.org/officeDocument/2006/customXml" ds:itemID="{A62CA2B3-20DF-46E5-8FA9-C83956196C93}">
  <ds:schemaRefs>
    <ds:schemaRef ds:uri="http://gemini/pivotcustomization/f606a9e8-33a2-40e6-873b-406931e5dfcb"/>
  </ds:schemaRefs>
</ds:datastoreItem>
</file>

<file path=customXml/itemProps204.xml><?xml version="1.0" encoding="utf-8"?>
<ds:datastoreItem xmlns:ds="http://schemas.openxmlformats.org/officeDocument/2006/customXml" ds:itemID="{12A9E420-E5FE-465C-A611-8EABBA03EAD1}">
  <ds:schemaRefs>
    <ds:schemaRef ds:uri="http://gemini/pivotcustomization/6f5ed867-c9b1-4abd-b2d5-ff0311503ca5"/>
  </ds:schemaRefs>
</ds:datastoreItem>
</file>

<file path=customXml/itemProps205.xml><?xml version="1.0" encoding="utf-8"?>
<ds:datastoreItem xmlns:ds="http://schemas.openxmlformats.org/officeDocument/2006/customXml" ds:itemID="{F7E7598D-1F5C-430F-AFF2-9DD1C30F3978}">
  <ds:schemaRefs>
    <ds:schemaRef ds:uri="http://gemini/pivotcustomization/5a97a28a-688f-4426-86e7-997244bdad2d"/>
  </ds:schemaRefs>
</ds:datastoreItem>
</file>

<file path=customXml/itemProps206.xml><?xml version="1.0" encoding="utf-8"?>
<ds:datastoreItem xmlns:ds="http://schemas.openxmlformats.org/officeDocument/2006/customXml" ds:itemID="{80166F0E-B650-450D-A08B-80E75CD9D025}">
  <ds:schemaRefs>
    <ds:schemaRef ds:uri="http://gemini/pivotcustomization/b8ca1c5c-e2f3-473e-a311-46f337acbf33"/>
  </ds:schemaRefs>
</ds:datastoreItem>
</file>

<file path=customXml/itemProps207.xml><?xml version="1.0" encoding="utf-8"?>
<ds:datastoreItem xmlns:ds="http://schemas.openxmlformats.org/officeDocument/2006/customXml" ds:itemID="{397C1B80-5C77-4939-A69F-FBB218CB30D3}">
  <ds:schemaRefs>
    <ds:schemaRef ds:uri="http://gemini/pivotcustomization/1e3fe212-7a6d-4f28-8c8c-8852b8b6af5a"/>
  </ds:schemaRefs>
</ds:datastoreItem>
</file>

<file path=customXml/itemProps208.xml><?xml version="1.0" encoding="utf-8"?>
<ds:datastoreItem xmlns:ds="http://schemas.openxmlformats.org/officeDocument/2006/customXml" ds:itemID="{8569557D-D725-4B64-81FD-54B088D35494}">
  <ds:schemaRefs>
    <ds:schemaRef ds:uri="http://gemini/pivotcustomization/ShowHidden"/>
  </ds:schemaRefs>
</ds:datastoreItem>
</file>

<file path=customXml/itemProps209.xml><?xml version="1.0" encoding="utf-8"?>
<ds:datastoreItem xmlns:ds="http://schemas.openxmlformats.org/officeDocument/2006/customXml" ds:itemID="{8717B14B-CA5B-4E1E-85D2-3E826C0C046C}">
  <ds:schemaRefs>
    <ds:schemaRef ds:uri="http://gemini/pivotcustomization/TableXML_dim_date_95e525a1-1069-4314-8815-a9222a250e51"/>
  </ds:schemaRefs>
</ds:datastoreItem>
</file>

<file path=customXml/itemProps210.xml><?xml version="1.0" encoding="utf-8"?>
<ds:datastoreItem xmlns:ds="http://schemas.openxmlformats.org/officeDocument/2006/customXml" ds:itemID="{D7DF5A00-E8DD-46B1-B270-CC46772C824F}">
  <ds:schemaRefs>
    <ds:schemaRef ds:uri="http://gemini/pivotcustomization/fba1c691-b308-47c6-a1ed-1685302b8295"/>
  </ds:schemaRefs>
</ds:datastoreItem>
</file>

<file path=customXml/itemProps211.xml><?xml version="1.0" encoding="utf-8"?>
<ds:datastoreItem xmlns:ds="http://schemas.openxmlformats.org/officeDocument/2006/customXml" ds:itemID="{6CBDB1FB-7E07-4D45-A0A1-692FC1F2ED85}">
  <ds:schemaRefs>
    <ds:schemaRef ds:uri="http://gemini/pivotcustomization/d6cab990-82a6-44d2-b8bc-e82ed2b25f76"/>
  </ds:schemaRefs>
</ds:datastoreItem>
</file>

<file path=customXml/itemProps212.xml><?xml version="1.0" encoding="utf-8"?>
<ds:datastoreItem xmlns:ds="http://schemas.openxmlformats.org/officeDocument/2006/customXml" ds:itemID="{42A3C1BE-7E59-4B78-BCD1-B0B4CC8C067D}">
  <ds:schemaRefs>
    <ds:schemaRef ds:uri="http://gemini/pivotcustomization/08455f8c-2635-4e2f-bad0-a6835e696ec8"/>
  </ds:schemaRefs>
</ds:datastoreItem>
</file>

<file path=customXml/itemProps213.xml><?xml version="1.0" encoding="utf-8"?>
<ds:datastoreItem xmlns:ds="http://schemas.openxmlformats.org/officeDocument/2006/customXml" ds:itemID="{FDD1EC2E-98AD-4026-B1AB-0B4B515B52D9}">
  <ds:schemaRefs>
    <ds:schemaRef ds:uri="http://gemini/pivotcustomization/9f105905-b7f6-43a9-8ed2-937955c47860"/>
  </ds:schemaRefs>
</ds:datastoreItem>
</file>

<file path=customXml/itemProps214.xml><?xml version="1.0" encoding="utf-8"?>
<ds:datastoreItem xmlns:ds="http://schemas.openxmlformats.org/officeDocument/2006/customXml" ds:itemID="{3448E9E5-BA7A-48CD-B9D2-C6075B50B3B5}">
  <ds:schemaRefs>
    <ds:schemaRef ds:uri="http://gemini/pivotcustomization/TableXML_PVM Rev Anlysis MoM_d27e32da-515c-4dbc-b4f8-0219d7c1b9f5"/>
  </ds:schemaRefs>
</ds:datastoreItem>
</file>

<file path=customXml/itemProps215.xml><?xml version="1.0" encoding="utf-8"?>
<ds:datastoreItem xmlns:ds="http://schemas.openxmlformats.org/officeDocument/2006/customXml" ds:itemID="{72512930-6E73-4D26-BBF5-7E3D1E4DC6EC}">
  <ds:schemaRefs>
    <ds:schemaRef ds:uri="http://gemini/pivotcustomization/51009c2e-0e9b-4119-8017-ff057512169f"/>
  </ds:schemaRefs>
</ds:datastoreItem>
</file>

<file path=customXml/itemProps216.xml><?xml version="1.0" encoding="utf-8"?>
<ds:datastoreItem xmlns:ds="http://schemas.openxmlformats.org/officeDocument/2006/customXml" ds:itemID="{E99849C3-2F9E-4E00-9406-97D38F4C7554}">
  <ds:schemaRefs>
    <ds:schemaRef ds:uri="http://gemini/pivotcustomization/d8307562-b474-4b28-830e-0175acfe7466"/>
  </ds:schemaRefs>
</ds:datastoreItem>
</file>

<file path=customXml/itemProps217.xml><?xml version="1.0" encoding="utf-8"?>
<ds:datastoreItem xmlns:ds="http://schemas.openxmlformats.org/officeDocument/2006/customXml" ds:itemID="{F9D60081-7FF4-4D77-8894-A99A1D3A1225}">
  <ds:schemaRefs>
    <ds:schemaRef ds:uri="http://gemini/pivotcustomization/45ddc23c-c4d2-48a7-b660-7dd023c32dbc"/>
  </ds:schemaRefs>
</ds:datastoreItem>
</file>

<file path=customXml/itemProps218.xml><?xml version="1.0" encoding="utf-8"?>
<ds:datastoreItem xmlns:ds="http://schemas.openxmlformats.org/officeDocument/2006/customXml" ds:itemID="{9DC3C7E3-60BF-4C2F-B079-7562DA847B05}">
  <ds:schemaRefs>
    <ds:schemaRef ds:uri="http://gemini/pivotcustomization/de0c3504-f6c6-43ab-97d0-f6c96075c9e1"/>
  </ds:schemaRefs>
</ds:datastoreItem>
</file>

<file path=customXml/itemProps219.xml><?xml version="1.0" encoding="utf-8"?>
<ds:datastoreItem xmlns:ds="http://schemas.openxmlformats.org/officeDocument/2006/customXml" ds:itemID="{C94ACABC-8ACD-4724-B4C4-3870E8372DEF}">
  <ds:schemaRefs>
    <ds:schemaRef ds:uri="http://gemini/pivotcustomization/8d89b68d-d8d9-4274-ab26-7a0837964b2d"/>
  </ds:schemaRefs>
</ds:datastoreItem>
</file>

<file path=customXml/itemProps220.xml><?xml version="1.0" encoding="utf-8"?>
<ds:datastoreItem xmlns:ds="http://schemas.openxmlformats.org/officeDocument/2006/customXml" ds:itemID="{EEC10F21-61D7-43B0-A0B4-23663264821F}">
  <ds:schemaRefs>
    <ds:schemaRef ds:uri="http://gemini/pivotcustomization/7defd05a-212e-4b74-a40d-7019c60ddd5e"/>
  </ds:schemaRefs>
</ds:datastoreItem>
</file>

<file path=customXml/itemProps221.xml><?xml version="1.0" encoding="utf-8"?>
<ds:datastoreItem xmlns:ds="http://schemas.openxmlformats.org/officeDocument/2006/customXml" ds:itemID="{AB02353D-0504-436F-8AA2-83AAE0F3323A}">
  <ds:schemaRefs>
    <ds:schemaRef ds:uri="http://gemini/pivotcustomization/4b65a88c-0b0f-4038-b7e7-4f771af9c9cb"/>
  </ds:schemaRefs>
</ds:datastoreItem>
</file>

<file path=customXml/itemProps222.xml><?xml version="1.0" encoding="utf-8"?>
<ds:datastoreItem xmlns:ds="http://schemas.openxmlformats.org/officeDocument/2006/customXml" ds:itemID="{D90673B8-3472-48B4-91B4-07909B6EFFE9}">
  <ds:schemaRefs>
    <ds:schemaRef ds:uri="http://schemas.microsoft.com/DataMashup"/>
  </ds:schemaRefs>
</ds:datastoreItem>
</file>

<file path=customXml/itemProps223.xml><?xml version="1.0" encoding="utf-8"?>
<ds:datastoreItem xmlns:ds="http://schemas.openxmlformats.org/officeDocument/2006/customXml" ds:itemID="{134E9507-6A95-47F0-A012-FA4676C1B7AF}">
  <ds:schemaRefs/>
</ds:datastoreItem>
</file>

<file path=customXml/itemProps224.xml><?xml version="1.0" encoding="utf-8"?>
<ds:datastoreItem xmlns:ds="http://schemas.openxmlformats.org/officeDocument/2006/customXml" ds:itemID="{59C400A1-77E6-4982-92BC-D3001F043EEF}">
  <ds:schemaRefs/>
</ds:datastoreItem>
</file>

<file path=customXml/itemProps225.xml><?xml version="1.0" encoding="utf-8"?>
<ds:datastoreItem xmlns:ds="http://schemas.openxmlformats.org/officeDocument/2006/customXml" ds:itemID="{276763FF-BFFF-4BDB-A32D-654F91C4D6CD}">
  <ds:schemaRefs/>
</ds:datastoreItem>
</file>

<file path=customXml/itemProps226.xml><?xml version="1.0" encoding="utf-8"?>
<ds:datastoreItem xmlns:ds="http://schemas.openxmlformats.org/officeDocument/2006/customXml" ds:itemID="{DB71D5DA-768E-447F-862E-DBB2EAC0AB44}">
  <ds:schemaRefs/>
</ds:datastoreItem>
</file>

<file path=customXml/itemProps227.xml><?xml version="1.0" encoding="utf-8"?>
<ds:datastoreItem xmlns:ds="http://schemas.openxmlformats.org/officeDocument/2006/customXml" ds:itemID="{A1B4F953-B052-4C4B-BC01-80D1DFAC4EFC}">
  <ds:schemaRefs/>
</ds:datastoreItem>
</file>

<file path=customXml/itemProps228.xml><?xml version="1.0" encoding="utf-8"?>
<ds:datastoreItem xmlns:ds="http://schemas.openxmlformats.org/officeDocument/2006/customXml" ds:itemID="{E06CD17D-A5A2-4EEB-A0DF-926563F03F4D}">
  <ds:schemaRefs/>
</ds:datastoreItem>
</file>

<file path=customXml/itemProps229.xml><?xml version="1.0" encoding="utf-8"?>
<ds:datastoreItem xmlns:ds="http://schemas.openxmlformats.org/officeDocument/2006/customXml" ds:itemID="{00BEBACB-A419-400D-B024-BA817BBB9E70}">
  <ds:schemaRefs/>
</ds:datastoreItem>
</file>

<file path=customXml/itemProps230.xml><?xml version="1.0" encoding="utf-8"?>
<ds:datastoreItem xmlns:ds="http://schemas.openxmlformats.org/officeDocument/2006/customXml" ds:itemID="{B9363472-42CC-4D83-9307-83135183B080}">
  <ds:schemaRefs/>
</ds:datastoreItem>
</file>

<file path=customXml/itemProps231.xml><?xml version="1.0" encoding="utf-8"?>
<ds:datastoreItem xmlns:ds="http://schemas.openxmlformats.org/officeDocument/2006/customXml" ds:itemID="{3074A61B-F0B0-4D8B-AC97-59EC3BF21A51}">
  <ds:schemaRefs/>
</ds:datastoreItem>
</file>

<file path=customXml/itemProps232.xml><?xml version="1.0" encoding="utf-8"?>
<ds:datastoreItem xmlns:ds="http://schemas.openxmlformats.org/officeDocument/2006/customXml" ds:itemID="{9822CEA9-E141-4495-A2D7-861E0BE6356A}">
  <ds:schemaRefs/>
</ds:datastoreItem>
</file>

<file path=customXml/itemProps233.xml><?xml version="1.0" encoding="utf-8"?>
<ds:datastoreItem xmlns:ds="http://schemas.openxmlformats.org/officeDocument/2006/customXml" ds:itemID="{D153ECA8-96EC-47C7-A8D0-55F9883DB64C}">
  <ds:schemaRefs/>
</ds:datastoreItem>
</file>

<file path=customXml/itemProps234.xml><?xml version="1.0" encoding="utf-8"?>
<ds:datastoreItem xmlns:ds="http://schemas.openxmlformats.org/officeDocument/2006/customXml" ds:itemID="{6096B9F5-1999-49D8-A061-4026C5CF22B3}">
  <ds:schemaRefs/>
</ds:datastoreItem>
</file>

<file path=customXml/itemProps235.xml><?xml version="1.0" encoding="utf-8"?>
<ds:datastoreItem xmlns:ds="http://schemas.openxmlformats.org/officeDocument/2006/customXml" ds:itemID="{A2E35E83-6644-41EA-AA4E-FAAFF08C5F32}">
  <ds:schemaRefs/>
</ds:datastoreItem>
</file>

<file path=customXml/itemProps236.xml><?xml version="1.0" encoding="utf-8"?>
<ds:datastoreItem xmlns:ds="http://schemas.openxmlformats.org/officeDocument/2006/customXml" ds:itemID="{5E419BB1-7905-4B84-A4B1-14422D612A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EXR</vt:lpstr>
      <vt:lpstr>&gt;PVM Act_Group</vt:lpstr>
      <vt:lpstr>PVM_Dthu_Group</vt:lpstr>
      <vt:lpstr>PVM_LG_Group</vt:lpstr>
      <vt:lpstr>vs Comparing</vt:lpstr>
      <vt:lpstr>&gt;PVM Bud_Group</vt:lpstr>
      <vt:lpstr>PVM_Dthu_Bud_Group</vt:lpstr>
      <vt:lpstr>PVM_LG_Bud_Group</vt:lpstr>
      <vt:lpstr>vs Budget</vt:lpstr>
      <vt:lpstr>Bud</vt:lpstr>
      <vt:lpstr>&gt;View</vt:lpstr>
      <vt:lpstr>Nhóm SP-Mth</vt:lpstr>
      <vt:lpstr>GVHB</vt:lpstr>
      <vt:lpstr>XK-NĐ</vt:lpstr>
      <vt:lpstr>Nội bộ</vt:lpstr>
      <vt:lpstr>&gt;PVM Actual</vt:lpstr>
      <vt:lpstr>PVM_Dthu</vt:lpstr>
      <vt:lpstr>PVM_LG</vt:lpstr>
      <vt:lpstr>&gt;PVM Bud</vt:lpstr>
      <vt:lpstr>PV_Dthu_Bud</vt:lpstr>
      <vt:lpstr>PVM_LG_Bud</vt:lpstr>
      <vt:lpstr>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Danh, Hoàng Duy</dc:creator>
  <cp:keywords/>
  <dc:description/>
  <cp:lastModifiedBy>Danh, Hoàng Duy</cp:lastModifiedBy>
  <cp:revision/>
  <dcterms:created xsi:type="dcterms:W3CDTF">2024-04-19T10:23:48Z</dcterms:created>
  <dcterms:modified xsi:type="dcterms:W3CDTF">2026-04-14T01:57:37Z</dcterms:modified>
  <cp:category/>
  <cp:contentStatus/>
</cp:coreProperties>
</file>