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customXml/itemProps76.xml" ContentType="application/vnd.openxmlformats-officedocument.customXmlProperties+xml"/>
  <Override PartName="/customXml/itemProps77.xml" ContentType="application/vnd.openxmlformats-officedocument.customXmlProperties+xml"/>
  <Override PartName="/customXml/itemProps78.xml" ContentType="application/vnd.openxmlformats-officedocument.customXmlProperties+xml"/>
  <Override PartName="/customXml/itemProps79.xml" ContentType="application/vnd.openxmlformats-officedocument.customXmlProperties+xml"/>
  <Override PartName="/customXml/itemProps80.xml" ContentType="application/vnd.openxmlformats-officedocument.customXmlProperties+xml"/>
  <Override PartName="/customXml/itemProps81.xml" ContentType="application/vnd.openxmlformats-officedocument.customXmlProperties+xml"/>
  <Override PartName="/customXml/itemProps82.xml" ContentType="application/vnd.openxmlformats-officedocument.customXmlProperties+xml"/>
  <Override PartName="/customXml/itemProps83.xml" ContentType="application/vnd.openxmlformats-officedocument.customXmlProperties+xml"/>
  <Override PartName="/customXml/itemProps84.xml" ContentType="application/vnd.openxmlformats-officedocument.customXmlProperties+xml"/>
  <Override PartName="/customXml/itemProps85.xml" ContentType="application/vnd.openxmlformats-officedocument.customXmlProperties+xml"/>
  <Override PartName="/customXml/itemProps86.xml" ContentType="application/vnd.openxmlformats-officedocument.customXmlProperties+xml"/>
  <Override PartName="/customXml/itemProps87.xml" ContentType="application/vnd.openxmlformats-officedocument.customXmlProperties+xml"/>
  <Override PartName="/customXml/itemProps88.xml" ContentType="application/vnd.openxmlformats-officedocument.customXmlProperties+xml"/>
  <Override PartName="/customXml/itemProps89.xml" ContentType="application/vnd.openxmlformats-officedocument.customXmlProperties+xml"/>
  <Override PartName="/customXml/itemProps90.xml" ContentType="application/vnd.openxmlformats-officedocument.customXmlProperties+xml"/>
  <Override PartName="/customXml/itemProps91.xml" ContentType="application/vnd.openxmlformats-officedocument.customXmlProperties+xml"/>
  <Override PartName="/customXml/itemProps92.xml" ContentType="application/vnd.openxmlformats-officedocument.customXmlProperties+xml"/>
  <Override PartName="/customXml/itemProps93.xml" ContentType="application/vnd.openxmlformats-officedocument.customXmlProperties+xml"/>
  <Override PartName="/customXml/itemProps94.xml" ContentType="application/vnd.openxmlformats-officedocument.customXmlProperties+xml"/>
  <Override PartName="/customXml/itemProps95.xml" ContentType="application/vnd.openxmlformats-officedocument.customXmlProperties+xml"/>
  <Override PartName="/customXml/itemProps96.xml" ContentType="application/vnd.openxmlformats-officedocument.customXmlProperties+xml"/>
  <Override PartName="/customXml/itemProps97.xml" ContentType="application/vnd.openxmlformats-officedocument.customXmlProperties+xml"/>
  <Override PartName="/customXml/itemProps98.xml" ContentType="application/vnd.openxmlformats-officedocument.customXmlProperties+xml"/>
  <Override PartName="/customXml/itemProps99.xml" ContentType="application/vnd.openxmlformats-officedocument.customXmlProperties+xml"/>
  <Override PartName="/customXml/itemProps100.xml" ContentType="application/vnd.openxmlformats-officedocument.customXmlProperties+xml"/>
  <Override PartName="/customXml/itemProps101.xml" ContentType="application/vnd.openxmlformats-officedocument.customXmlProperties+xml"/>
  <Override PartName="/customXml/itemProps102.xml" ContentType="application/vnd.openxmlformats-officedocument.customXmlProperties+xml"/>
  <Override PartName="/customXml/itemProps103.xml" ContentType="application/vnd.openxmlformats-officedocument.customXmlProperties+xml"/>
  <Override PartName="/customXml/itemProps104.xml" ContentType="application/vnd.openxmlformats-officedocument.customXmlProperties+xml"/>
  <Override PartName="/customXml/itemProps105.xml" ContentType="application/vnd.openxmlformats-officedocument.customXmlProperties+xml"/>
  <Override PartName="/customXml/itemProps106.xml" ContentType="application/vnd.openxmlformats-officedocument.customXmlProperties+xml"/>
  <Override PartName="/customXml/itemProps107.xml" ContentType="application/vnd.openxmlformats-officedocument.customXmlProperties+xml"/>
  <Override PartName="/customXml/itemProps108.xml" ContentType="application/vnd.openxmlformats-officedocument.customXmlProperties+xml"/>
  <Override PartName="/customXml/itemProps109.xml" ContentType="application/vnd.openxmlformats-officedocument.customXmlProperties+xml"/>
  <Override PartName="/customXml/itemProps110.xml" ContentType="application/vnd.openxmlformats-officedocument.customXmlProperties+xml"/>
  <Override PartName="/customXml/itemProps111.xml" ContentType="application/vnd.openxmlformats-officedocument.customXmlProperties+xml"/>
  <Override PartName="/customXml/itemProps112.xml" ContentType="application/vnd.openxmlformats-officedocument.customXmlProperties+xml"/>
  <Override PartName="/customXml/itemProps113.xml" ContentType="application/vnd.openxmlformats-officedocument.customXmlProperties+xml"/>
  <Override PartName="/customXml/itemProps114.xml" ContentType="application/vnd.openxmlformats-officedocument.customXmlProperties+xml"/>
  <Override PartName="/customXml/itemProps115.xml" ContentType="application/vnd.openxmlformats-officedocument.customXmlProperties+xml"/>
  <Override PartName="/customXml/itemProps116.xml" ContentType="application/vnd.openxmlformats-officedocument.customXmlProperties+xml"/>
  <Override PartName="/customXml/itemProps117.xml" ContentType="application/vnd.openxmlformats-officedocument.customXmlProperties+xml"/>
  <Override PartName="/customXml/itemProps118.xml" ContentType="application/vnd.openxmlformats-officedocument.customXmlProperties+xml"/>
  <Override PartName="/customXml/itemProps119.xml" ContentType="application/vnd.openxmlformats-officedocument.customXmlProperties+xml"/>
  <Override PartName="/customXml/itemProps120.xml" ContentType="application/vnd.openxmlformats-officedocument.customXmlProperties+xml"/>
  <Override PartName="/customXml/itemProps121.xml" ContentType="application/vnd.openxmlformats-officedocument.customXmlProperties+xml"/>
  <Override PartName="/customXml/itemProps122.xml" ContentType="application/vnd.openxmlformats-officedocument.customXmlProperties+xml"/>
  <Override PartName="/customXml/itemProps123.xml" ContentType="application/vnd.openxmlformats-officedocument.customXmlProperties+xml"/>
  <Override PartName="/customXml/itemProps124.xml" ContentType="application/vnd.openxmlformats-officedocument.customXmlProperties+xml"/>
  <Override PartName="/customXml/itemProps125.xml" ContentType="application/vnd.openxmlformats-officedocument.customXmlProperties+xml"/>
  <Override PartName="/customXml/itemProps126.xml" ContentType="application/vnd.openxmlformats-officedocument.customXmlProperties+xml"/>
  <Override PartName="/customXml/itemProps127.xml" ContentType="application/vnd.openxmlformats-officedocument.customXmlProperties+xml"/>
  <Override PartName="/customXml/itemProps128.xml" ContentType="application/vnd.openxmlformats-officedocument.customXmlProperties+xml"/>
  <Override PartName="/customXml/itemProps129.xml" ContentType="application/vnd.openxmlformats-officedocument.customXmlProperties+xml"/>
  <Override PartName="/customXml/itemProps130.xml" ContentType="application/vnd.openxmlformats-officedocument.customXmlProperties+xml"/>
  <Override PartName="/customXml/itemProps131.xml" ContentType="application/vnd.openxmlformats-officedocument.customXmlProperties+xml"/>
  <Override PartName="/customXml/itemProps132.xml" ContentType="application/vnd.openxmlformats-officedocument.customXmlProperties+xml"/>
  <Override PartName="/customXml/itemProps133.xml" ContentType="application/vnd.openxmlformats-officedocument.customXmlProperties+xml"/>
  <Override PartName="/customXml/itemProps134.xml" ContentType="application/vnd.openxmlformats-officedocument.customXmlProperties+xml"/>
  <Override PartName="/customXml/itemProps135.xml" ContentType="application/vnd.openxmlformats-officedocument.customXmlProperties+xml"/>
  <Override PartName="/customXml/itemProps136.xml" ContentType="application/vnd.openxmlformats-officedocument.customXmlProperties+xml"/>
  <Override PartName="/customXml/itemProps137.xml" ContentType="application/vnd.openxmlformats-officedocument.customXmlProperties+xml"/>
  <Override PartName="/customXml/itemProps138.xml" ContentType="application/vnd.openxmlformats-officedocument.customXmlProperties+xml"/>
  <Override PartName="/customXml/itemProps139.xml" ContentType="application/vnd.openxmlformats-officedocument.customXmlProperties+xml"/>
  <Override PartName="/customXml/itemProps140.xml" ContentType="application/vnd.openxmlformats-officedocument.customXmlProperties+xml"/>
  <Override PartName="/customXml/itemProps141.xml" ContentType="application/vnd.openxmlformats-officedocument.customXmlProperties+xml"/>
  <Override PartName="/customXml/itemProps142.xml" ContentType="application/vnd.openxmlformats-officedocument.customXmlProperties+xml"/>
  <Override PartName="/customXml/itemProps143.xml" ContentType="application/vnd.openxmlformats-officedocument.customXmlProperties+xml"/>
  <Override PartName="/customXml/itemProps144.xml" ContentType="application/vnd.openxmlformats-officedocument.customXmlProperties+xml"/>
  <Override PartName="/customXml/itemProps145.xml" ContentType="application/vnd.openxmlformats-officedocument.customXmlProperties+xml"/>
  <Override PartName="/customXml/itemProps146.xml" ContentType="application/vnd.openxmlformats-officedocument.customXmlProperties+xml"/>
  <Override PartName="/customXml/itemProps147.xml" ContentType="application/vnd.openxmlformats-officedocument.customXmlProperties+xml"/>
  <Override PartName="/customXml/itemProps148.xml" ContentType="application/vnd.openxmlformats-officedocument.customXmlProperties+xml"/>
  <Override PartName="/customXml/itemProps149.xml" ContentType="application/vnd.openxmlformats-officedocument.customXmlProperties+xml"/>
  <Override PartName="/customXml/itemProps150.xml" ContentType="application/vnd.openxmlformats-officedocument.customXmlProperties+xml"/>
  <Override PartName="/customXml/itemProps151.xml" ContentType="application/vnd.openxmlformats-officedocument.customXmlProperties+xml"/>
  <Override PartName="/customXml/itemProps152.xml" ContentType="application/vnd.openxmlformats-officedocument.customXmlProperties+xml"/>
  <Override PartName="/customXml/itemProps153.xml" ContentType="application/vnd.openxmlformats-officedocument.customXmlProperties+xml"/>
  <Override PartName="/customXml/itemProps154.xml" ContentType="application/vnd.openxmlformats-officedocument.customXmlProperties+xml"/>
  <Override PartName="/customXml/itemProps155.xml" ContentType="application/vnd.openxmlformats-officedocument.customXmlProperties+xml"/>
  <Override PartName="/customXml/itemProps156.xml" ContentType="application/vnd.openxmlformats-officedocument.customXmlProperties+xml"/>
  <Override PartName="/customXml/itemProps157.xml" ContentType="application/vnd.openxmlformats-officedocument.customXmlProperties+xml"/>
  <Override PartName="/customXml/itemProps158.xml" ContentType="application/vnd.openxmlformats-officedocument.customXmlProperties+xml"/>
  <Override PartName="/customXml/itemProps159.xml" ContentType="application/vnd.openxmlformats-officedocument.customXmlProperties+xml"/>
  <Override PartName="/customXml/itemProps160.xml" ContentType="application/vnd.openxmlformats-officedocument.customXmlProperties+xml"/>
  <Override PartName="/customXml/itemProps161.xml" ContentType="application/vnd.openxmlformats-officedocument.customXmlProperties+xml"/>
  <Override PartName="/customXml/itemProps162.xml" ContentType="application/vnd.openxmlformats-officedocument.customXmlProperties+xml"/>
  <Override PartName="/customXml/itemProps163.xml" ContentType="application/vnd.openxmlformats-officedocument.customXmlProperties+xml"/>
  <Override PartName="/customXml/itemProps164.xml" ContentType="application/vnd.openxmlformats-officedocument.customXmlProperties+xml"/>
  <Override PartName="/customXml/itemProps165.xml" ContentType="application/vnd.openxmlformats-officedocument.customXmlProperties+xml"/>
  <Override PartName="/customXml/itemProps166.xml" ContentType="application/vnd.openxmlformats-officedocument.customXmlProperties+xml"/>
  <Override PartName="/customXml/itemProps167.xml" ContentType="application/vnd.openxmlformats-officedocument.customXmlProperties+xml"/>
  <Override PartName="/customXml/itemProps168.xml" ContentType="application/vnd.openxmlformats-officedocument.customXmlProperties+xml"/>
  <Override PartName="/customXml/itemProps169.xml" ContentType="application/vnd.openxmlformats-officedocument.customXmlProperties+xml"/>
  <Override PartName="/customXml/itemProps170.xml" ContentType="application/vnd.openxmlformats-officedocument.customXmlProperties+xml"/>
  <Override PartName="/customXml/itemProps171.xml" ContentType="application/vnd.openxmlformats-officedocument.customXmlProperties+xml"/>
  <Override PartName="/customXml/itemProps172.xml" ContentType="application/vnd.openxmlformats-officedocument.customXmlProperties+xml"/>
  <Override PartName="/customXml/itemProps173.xml" ContentType="application/vnd.openxmlformats-officedocument.customXmlProperties+xml"/>
  <Override PartName="/customXml/itemProps174.xml" ContentType="application/vnd.openxmlformats-officedocument.customXmlProperties+xml"/>
  <Override PartName="/customXml/itemProps175.xml" ContentType="application/vnd.openxmlformats-officedocument.customXmlProperties+xml"/>
  <Override PartName="/customXml/itemProps176.xml" ContentType="application/vnd.openxmlformats-officedocument.customXmlProperties+xml"/>
  <Override PartName="/customXml/itemProps177.xml" ContentType="application/vnd.openxmlformats-officedocument.customXmlProperties+xml"/>
  <Override PartName="/customXml/itemProps178.xml" ContentType="application/vnd.openxmlformats-officedocument.customXmlProperties+xml"/>
  <Override PartName="/customXml/itemProps179.xml" ContentType="application/vnd.openxmlformats-officedocument.customXmlProperties+xml"/>
  <Override PartName="/customXml/itemProps180.xml" ContentType="application/vnd.openxmlformats-officedocument.customXmlProperties+xml"/>
  <Override PartName="/customXml/itemProps181.xml" ContentType="application/vnd.openxmlformats-officedocument.customXmlProperties+xml"/>
  <Override PartName="/customXml/itemProps182.xml" ContentType="application/vnd.openxmlformats-officedocument.customXmlProperties+xml"/>
  <Override PartName="/customXml/itemProps183.xml" ContentType="application/vnd.openxmlformats-officedocument.customXmlProperties+xml"/>
  <Override PartName="/customXml/itemProps184.xml" ContentType="application/vnd.openxmlformats-officedocument.customXmlProperties+xml"/>
  <Override PartName="/customXml/itemProps185.xml" ContentType="application/vnd.openxmlformats-officedocument.customXmlProperties+xml"/>
  <Override PartName="/customXml/itemProps186.xml" ContentType="application/vnd.openxmlformats-officedocument.customXmlProperties+xml"/>
  <Override PartName="/customXml/itemProps187.xml" ContentType="application/vnd.openxmlformats-officedocument.customXmlProperties+xml"/>
  <Override PartName="/customXml/itemProps188.xml" ContentType="application/vnd.openxmlformats-officedocument.customXmlProperties+xml"/>
  <Override PartName="/customXml/itemProps189.xml" ContentType="application/vnd.openxmlformats-officedocument.customXmlProperties+xml"/>
  <Override PartName="/customXml/itemProps190.xml" ContentType="application/vnd.openxmlformats-officedocument.customXmlProperties+xml"/>
  <Override PartName="/customXml/itemProps191.xml" ContentType="application/vnd.openxmlformats-officedocument.customXmlProperties+xml"/>
  <Override PartName="/customXml/itemProps192.xml" ContentType="application/vnd.openxmlformats-officedocument.customXmlProperties+xml"/>
  <Override PartName="/customXml/itemProps193.xml" ContentType="application/vnd.openxmlformats-officedocument.customXmlProperties+xml"/>
  <Override PartName="/customXml/itemProps194.xml" ContentType="application/vnd.openxmlformats-officedocument.customXmlProperties+xml"/>
  <Override PartName="/customXml/itemProps195.xml" ContentType="application/vnd.openxmlformats-officedocument.customXmlProperties+xml"/>
  <Override PartName="/customXml/itemProps196.xml" ContentType="application/vnd.openxmlformats-officedocument.customXmlProperties+xml"/>
  <Override PartName="/customXml/itemProps197.xml" ContentType="application/vnd.openxmlformats-officedocument.customXmlProperties+xml"/>
  <Override PartName="/customXml/itemProps198.xml" ContentType="application/vnd.openxmlformats-officedocument.customXmlProperties+xml"/>
  <Override PartName="/customXml/itemProps199.xml" ContentType="application/vnd.openxmlformats-officedocument.customXmlProperties+xml"/>
  <Override PartName="/customXml/itemProps200.xml" ContentType="application/vnd.openxmlformats-officedocument.customXmlProperties+xml"/>
  <Override PartName="/customXml/itemProps201.xml" ContentType="application/vnd.openxmlformats-officedocument.customXmlProperties+xml"/>
  <Override PartName="/customXml/itemProps202.xml" ContentType="application/vnd.openxmlformats-officedocument.customXmlProperties+xml"/>
  <Override PartName="/customXml/itemProps203.xml" ContentType="application/vnd.openxmlformats-officedocument.customXmlProperties+xml"/>
  <Override PartName="/customXml/itemProps204.xml" ContentType="application/vnd.openxmlformats-officedocument.customXmlProperties+xml"/>
  <Override PartName="/customXml/itemProps205.xml" ContentType="application/vnd.openxmlformats-officedocument.customXmlProperties+xml"/>
  <Override PartName="/customXml/itemProps206.xml" ContentType="application/vnd.openxmlformats-officedocument.customXmlProperties+xml"/>
  <Override PartName="/customXml/itemProps207.xml" ContentType="application/vnd.openxmlformats-officedocument.customXmlProperties+xml"/>
  <Override PartName="/customXml/itemProps208.xml" ContentType="application/vnd.openxmlformats-officedocument.customXmlProperties+xml"/>
  <Override PartName="/customXml/itemProps209.xml" ContentType="application/vnd.openxmlformats-officedocument.customXmlProperties+xml"/>
  <Override PartName="/customXml/itemProps210.xml" ContentType="application/vnd.openxmlformats-officedocument.customXmlProperties+xml"/>
  <Override PartName="/customXml/itemProps211.xml" ContentType="application/vnd.openxmlformats-officedocument.customXmlProperties+xml"/>
  <Override PartName="/customXml/itemProps212.xml" ContentType="application/vnd.openxmlformats-officedocument.customXmlProperties+xml"/>
  <Override PartName="/customXml/itemProps213.xml" ContentType="application/vnd.openxmlformats-officedocument.customXmlProperties+xml"/>
  <Override PartName="/customXml/itemProps214.xml" ContentType="application/vnd.openxmlformats-officedocument.customXmlProperties+xml"/>
  <Override PartName="/customXml/itemProps215.xml" ContentType="application/vnd.openxmlformats-officedocument.customXmlProperties+xml"/>
  <Override PartName="/customXml/itemProps216.xml" ContentType="application/vnd.openxmlformats-officedocument.customXmlProperties+xml"/>
  <Override PartName="/customXml/itemProps217.xml" ContentType="application/vnd.openxmlformats-officedocument.customXmlProperties+xml"/>
  <Override PartName="/customXml/itemProps218.xml" ContentType="application/vnd.openxmlformats-officedocument.customXmlProperties+xml"/>
  <Override PartName="/customXml/itemProps219.xml" ContentType="application/vnd.openxmlformats-officedocument.customXmlProperties+xml"/>
  <Override PartName="/customXml/itemProps220.xml" ContentType="application/vnd.openxmlformats-officedocument.customXmlProperties+xml"/>
  <Override PartName="/customXml/itemProps221.xml" ContentType="application/vnd.openxmlformats-officedocument.customXmlProperties+xml"/>
  <Override PartName="/customXml/itemProps222.xml" ContentType="application/vnd.openxmlformats-officedocument.customXmlProperties+xml"/>
  <Override PartName="/customXml/itemProps223.xml" ContentType="application/vnd.openxmlformats-officedocument.customXmlProperties+xml"/>
  <Override PartName="/customXml/itemProps224.xml" ContentType="application/vnd.openxmlformats-officedocument.customXmlProperties+xml"/>
  <Override PartName="/customXml/itemProps225.xml" ContentType="application/vnd.openxmlformats-officedocument.customXmlProperties+xml"/>
  <Override PartName="/customXml/itemProps226.xml" ContentType="application/vnd.openxmlformats-officedocument.customXmlProperties+xml"/>
  <Override PartName="/customXml/itemProps227.xml" ContentType="application/vnd.openxmlformats-officedocument.customXmlProperties+xml"/>
  <Override PartName="/customXml/itemProps228.xml" ContentType="application/vnd.openxmlformats-officedocument.customXmlProperties+xml"/>
  <Override PartName="/customXml/itemProps229.xml" ContentType="application/vnd.openxmlformats-officedocument.customXmlProperties+xml"/>
  <Override PartName="/customXml/itemProps230.xml" ContentType="application/vnd.openxmlformats-officedocument.customXmlProperties+xml"/>
  <Override PartName="/customXml/itemProps23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mc:AlternateContent xmlns:mc="http://schemas.openxmlformats.org/markup-compatibility/2006">
    <mc:Choice Requires="x15">
      <x15ac:absPath xmlns:x15ac="http://schemas.microsoft.com/office/spreadsheetml/2010/11/ac" url="C:\Data\GĐ Tài chính\Báo cáo Consolidate\Phân tích lãi gộp và Tồn kho W-M-Y\"/>
    </mc:Choice>
  </mc:AlternateContent>
  <xr:revisionPtr revIDLastSave="0" documentId="13_ncr:1_{83D17F53-396B-432F-9556-550DA43EC2EB}" xr6:coauthVersionLast="47" xr6:coauthVersionMax="47" xr10:uidLastSave="{00000000-0000-0000-0000-000000000000}"/>
  <bookViews>
    <workbookView xWindow="-110" yWindow="-110" windowWidth="19420" windowHeight="10300" tabRatio="904" firstSheet="10" activeTab="10" xr2:uid="{29905302-174E-4C49-AB99-551FF60A945B}"/>
  </bookViews>
  <sheets>
    <sheet name="EXR" sheetId="177" r:id="rId1"/>
    <sheet name="&gt;PVM Act_Group" sheetId="203" r:id="rId2"/>
    <sheet name="PVM_Dthu_Group" sheetId="204" r:id="rId3"/>
    <sheet name="PVM_LG_Group" sheetId="218" r:id="rId4"/>
    <sheet name="vs Comparing" sheetId="223" r:id="rId5"/>
    <sheet name="&gt;PVM Bud_Group" sheetId="205" r:id="rId6"/>
    <sheet name="PVM_Dthu_Bud_Group" sheetId="207" r:id="rId7"/>
    <sheet name="PVM_LG_Bud_Group" sheetId="217" r:id="rId8"/>
    <sheet name="vs Budget" sheetId="221" r:id="rId9"/>
    <sheet name="&gt;View" sheetId="178" r:id="rId10"/>
    <sheet name="Nhóm SP-Mth" sheetId="187" r:id="rId11"/>
    <sheet name="GVHB" sheetId="186" r:id="rId12"/>
    <sheet name="XK-NĐ" sheetId="188" r:id="rId13"/>
    <sheet name="Nội bộ" sheetId="211" r:id="rId14"/>
    <sheet name="&gt;PVM Actual" sheetId="191" r:id="rId15"/>
    <sheet name="PVM_Dthu" sheetId="192" r:id="rId16"/>
    <sheet name="PVM_LG" sheetId="194" r:id="rId17"/>
    <sheet name="&gt;PVM Bud" sheetId="195" r:id="rId18"/>
    <sheet name="PV_Dthu_Bud" sheetId="196" r:id="rId19"/>
    <sheet name="PVM_LG_Bud" sheetId="200" r:id="rId20"/>
    <sheet name="Chart" sheetId="166" state="hidden" r:id="rId21"/>
  </sheets>
  <definedNames>
    <definedName name="Slicer_Kỳ">#N/A</definedName>
    <definedName name="Slicer_Year">#N/A</definedName>
    <definedName name="Slicer_Year___Month">#N/A</definedName>
    <definedName name="Slicer_Year___Month1">#N/A</definedName>
    <definedName name="Slicer_Year___Month2">#N/A</definedName>
    <definedName name="Slicer_Year___Month3">#N/A</definedName>
    <definedName name="Slicer_Year___Month4">#N/A</definedName>
    <definedName name="Slicer_Year___Month5">#N/A</definedName>
    <definedName name="Slicer_Year___Month6">#N/A</definedName>
    <definedName name="Slicer_Year___Month7">#N/A</definedName>
  </definedNames>
  <calcPr calcId="191029" calcMode="manual"/>
  <pivotCaches>
    <pivotCache cacheId="12" r:id="rId22"/>
    <pivotCache cacheId="13" r:id="rId23"/>
    <pivotCache cacheId="14" r:id="rId24"/>
    <pivotCache cacheId="15" r:id="rId25"/>
    <pivotCache cacheId="16" r:id="rId26"/>
    <pivotCache cacheId="17" r:id="rId27"/>
    <pivotCache cacheId="18" r:id="rId28"/>
    <pivotCache cacheId="19" r:id="rId29"/>
    <pivotCache cacheId="20" r:id="rId30"/>
    <pivotCache cacheId="21" r:id="rId31"/>
    <pivotCache cacheId="22" r:id="rId32"/>
    <pivotCache cacheId="23" r:id="rId33"/>
    <pivotCache cacheId="24" r:id="rId34"/>
    <pivotCache cacheId="25" r:id="rId35"/>
    <pivotCache cacheId="26" r:id="rId36"/>
    <pivotCache cacheId="27" r:id="rId37"/>
    <pivotCache cacheId="28" r:id="rId38"/>
    <pivotCache cacheId="29" r:id="rId39"/>
    <pivotCache cacheId="30" r:id="rId40"/>
    <pivotCache cacheId="31" r:id="rId41"/>
    <pivotCache cacheId="32" r:id="rId42"/>
    <pivotCache cacheId="33" r:id="rId43"/>
    <pivotCache cacheId="34" r:id="rId44"/>
    <pivotCache cacheId="35" r:id="rId45"/>
    <pivotCache cacheId="36" r:id="rId46"/>
    <pivotCache cacheId="49" r:id="rId47"/>
  </pivotCaches>
  <extLst>
    <ext xmlns:x14="http://schemas.microsoft.com/office/spreadsheetml/2009/9/main" uri="{876F7934-8845-4945-9796-88D515C7AA90}">
      <x14:pivotCaches>
        <pivotCache cacheId="38" r:id="rId48"/>
        <pivotCache cacheId="39" r:id="rId49"/>
        <pivotCache cacheId="40" r:id="rId50"/>
        <pivotCache cacheId="41" r:id="rId51"/>
        <pivotCache cacheId="42" r:id="rId52"/>
      </x14:pivotCaches>
    </ext>
    <ext xmlns:x14="http://schemas.microsoft.com/office/spreadsheetml/2009/9/main" uri="{BBE1A952-AA13-448e-AADC-164F8A28A991}">
      <x14:slicerCaches>
        <x14:slicerCache r:id="rId53"/>
        <x14:slicerCache r:id="rId54"/>
        <x14:slicerCache r:id="rId55"/>
        <x14:slicerCache r:id="rId56"/>
        <x14:slicerCache r:id="rId57"/>
        <x14:slicerCache r:id="rId58"/>
        <x14:slicerCache r:id="rId59"/>
        <x14:slicerCache r:id="rId60"/>
        <x14:slicerCache r:id="rId61"/>
        <x14:slicerCache r:id="rId6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LG_d21e3dde-f169-4d7c-8ff7-ddd982ba03e4" name="Data_LG" connection="Query - Data_LG"/>
          <x15:modelTable id="dim_date_95e525a1-1069-4314-8815-a9222a250e51" name="dim_date" connection="Query - dim_date"/>
          <x15:modelTable id="Blank_d82b8b91-7b59-4862-9f3f-eee71cafdfb6" name="Blank" connection="Query - Blank"/>
          <x15:modelTable id="dim_customer_e8592b2a-c61e-4e82-9f43-d8286dbca05f" name="dim_customer" connection="Query - dim_customer"/>
          <x15:modelTable id="dim_SKU_00ed5364-2333-45fe-bcad-36ace9f43369" name="dim_SKU" connection="Query - dim_SKU"/>
          <x15:modelTable id="dim_nhom_sp_f6146fa3-f3b0-4d46-a33b-b7a65a7e1cf4" name="dim_nhom_sp" connection="Query - dim_nhom_sp"/>
          <x15:modelTable id="03_Formulas_TT_Biên_51f97092-b39d-437b-8ace-6b9b24ceee5a" name="03_Formulas_TT_Biên" connection="Query - 03_Formulas_TT_Biên"/>
          <x15:modelTable id="dim_version_fd5305a3-fa65-4c1f-b06e-100bd83b8ffa" name="dim_version" connection="Query - dim_version"/>
          <x15:modelTable id="Formulas_Trình_Bày_Bất_Thường_79f87825-ec5a-4fa3-a929-b383da0fed7d" name="Formulas_Trình_Bày_Bất_Thường" connection="Query - Formulas_Trình_Bày_Bất_Thường"/>
          <x15:modelTable id="Data_LG_NS_2cd893af-63d4-4f4e-bf1b-e186b0e380e4" name="Data_LG_NS" connection="Query - Data_LG_NS"/>
          <x15:modelTable id="01_Formulas_TT_df0a7124-ce5e-4d57-8e0c-797fb7e60c0c" name="01_Formulas_TT" connection="Query - 01_Formulas_TT"/>
          <x15:modelTable id="02_Formulas_TT_ĐG_36ea8f4e-6112-44fb-8408-be96e706ee1b" name="02_Formulas_TT_ĐG" connection="Query - 02_Formulas_TT_ĐG"/>
          <x15:modelTable id="04_Formulas_TT_GV_847cb3b6-0f29-4d5f-a02b-c53b453c2aeb" name="04_Formulas_TT_GV" connection="Query - 04_Formulas_TT_GV"/>
          <x15:modelTable id="dim_xk_nđ_c80d7824-ebe7-49bb-a3b5-15784414d6a4" name="dim_xk_nđ" connection="Query - dim_xk_nđ"/>
          <x15:modelTable id="dim_returned_goods_d67ffb39-2fe2-4532-af70-dba21823d685" name="dim_returned_goods" connection="Query - dim_returned_goods"/>
          <x15:modelTable id="05_Formulas_NS_0db93030-711f-4a97-88ba-556f5c133d5f" name="05_Formulas_NS" connection="Query - 05_Formulas_NS"/>
          <x15:modelTable id="06_Formulas_NS_ĐG_03df1a48-25a6-4c34-b8e9-dc3d33748efc" name="06_Formulas_NS_ĐG" connection="Query - 06_Formulas_NS_ĐG"/>
          <x15:modelTable id="07_Formulas_NS_Biên_f692370e-8be2-4463-a119-a3595ee64a04" name="07_Formulas_NS_Biên" connection="Query - 07_Formulas_NS_Biên"/>
          <x15:modelTable id="08_Formulas_NS_GV_72d0e80a-8d4e-49a9-96e8-39c8a4cd9bfe" name="08_Formulas_NS_GV" connection="Query - 08_Formulas_NS_GV"/>
          <x15:modelTable id="dim_date_01_edcb1f4e-d588-4f8d-b3d9-0171330d996d" name="dim_date_01" connection="Query - dim_date_01"/>
          <x15:modelTable id="dim_date_02_b4309dae-94ec-4c65-ac6b-d70df0e78f47" name="dim_date_02" connection="Query - dim_date_02"/>
          <x15:modelTable id="PVM Rev Anlysis MoM_d27e32da-515c-4dbc-b4f8-0219d7c1b9f5" name="PVM Rev Anlysis MoM" connection="Query - PVM Rev Anlysis MoM"/>
          <x15:modelTable id="dim_SKU_Customer_d6bfc500-5ece-4d48-8d81-3578cc32a6a8" name="dim_SKU_Customer" connection="Query - dim_SKU_Customer"/>
          <x15:modelTable id="PVM Rev Anlysis MoM Budget_8cd9605b-728d-4a02-8c58-1cf03cc7529d" name="PVM Rev Anlysis MoM Budget" connection="Query - PVM Rev Anlysis MoM Budget"/>
          <x15:modelTable id="PVM Rev Anlysis MoM Comparing_2fa8d93f-ed2c-404d-8d1e-022b127f3cea" name="PVM Rev Anlysis MoM Comparing" connection="Query - PVM Rev Anlysis MoM Comparing"/>
          <x15:modelTable id="PVM GP Analysis MoM_78cfe879-9371-4471-b538-f8eee212ddd4" name="PVM GP Analysis MoM" connection="Query - PVM GP Analysis MoM"/>
          <x15:modelTable id="PVM GP Analysis MoM Budget_191a10e7-9d14-4176-b421-2f962d3a2671" name="PVM GP Analysis MoM Budget" connection="Query - PVM GP Analysis MoM Budget"/>
          <x15:modelTable id="PVM GP Analysis MoM Comparing_d42efeb3-1bd2-4389-b2fe-a239d6e315b4" name="PVM GP Analysis MoM Comparing" connection="Query - PVM GP Analysis MoM Comparing"/>
          <x15:modelTable id="dim_date_03_132014b1-f498-4351-9350-5715c6f5f478" name="dim_date_03" connection="Query - dim_date_03"/>
          <x15:modelTable id="dim_accouting_period_b8be974d-c8d8-418a-b6d3-044a75065e38" name="dim_accouting_period" connection="Query - dim_accouting_period"/>
          <x15:modelTable id="dim_arrival_destination_87ba505f-e94b-40d1-bc1a-46bfd0c5fd8f" name="dim_arrival_destination" connection="Query - dim_arrival_destination"/>
          <x15:modelTable id="dim_country_33cb44b3-fecd-4491-a900-97ddbce898dc" name="dim_country" connection="Query - dim_country"/>
          <x15:modelTable id="dim_Incoterm_99da533c-60e0-426c-a063-02f8a3aee271" name="dim_Incoterm" connection="Query - dim_Incoterm"/>
          <x15:modelTable id="PVM Rev Analysis Comparing_GROUP_69892996-8cd8-43da-86ce-bdb05bb35125" name="PVM Rev Analysis Comparing_GROUP" connection="Query - PVM Rev Analysis Comparing_GROUP"/>
          <x15:modelTable id="dim_department_2b4105cd-e71c-454a-8b46-f0bc84d244f7" name="dim_department" connection="Query - dim_department"/>
          <x15:modelTable id="PVM Rev Analysis Budget_GROUP_697aefc2-1736-43f6-aa2e-cd5ce8eab8a3" name="PVM Rev Analysis Budget_GROUP" connection="Query - PVM Rev Analysis Budget_GROUP"/>
          <x15:modelTable id="PVM GP Analysis Comparing_GROUP_184a223b-8e7f-482e-9aa8-85e6e3a8371d" name="PVM GP Analysis Comparing_GROUP" connection="Query - PVM GP Analysis Comparing_GROUP"/>
          <x15:modelTable id="PVM GP Analysis Budget_GROUP_4d50848a-a5d4-4c56-81c8-8d1d282cedd5" name="PVM GP Analysis Budget_GROUP" connection="Query - PVM GP Analysis Budget_GROUP"/>
        </x15:modelTables>
        <x15:modelRelationships>
          <x15:modelRelationship fromTable="Data_LG" fromColumn="Ngày xuất kho" toTable="dim_date" toColumn="Date"/>
          <x15:modelRelationship fromTable="Data_LG" fromColumn="Version" toTable="dim_version" toColumn="Version"/>
          <x15:modelRelationship fromTable="Data_LG" fromColumn="Loại tiền" toTable="dim_xk_nđ" toColumn="Loại tiền"/>
          <x15:modelRelationship fromTable="Data_LG" fromColumn="Hàng bán bị trả lại" toTable="dim_returned_goods" toColumn="Hàng bán trả lại"/>
          <x15:modelRelationship fromTable="Data_LG" fromColumn="SKU | Customer" toTable="dim_SKU_Customer" toColumn="SKU | Customer"/>
          <x15:modelRelationship fromTable="Data_LG" fromColumn="Kỳ" toTable="dim_accouting_period" toColumn="Kỳ"/>
          <x15:modelRelationship fromTable="Data_LG" fromColumn="Cảng đến" toTable="dim_arrival_destination" toColumn="Cảng đến"/>
          <x15:modelRelationship fromTable="Data_LG" fromColumn="Incoterm" toTable="dim_Incoterm" toColumn="Incoterm_Source"/>
          <x15:modelRelationship fromTable="Data_LG" fromColumn="Bộ phận bán hàng" toTable="dim_department" toColumn="Bộ phận bán hàng"/>
          <x15:modelRelationship fromTable="dim_SKU" fromColumn="Nhóm SP 4" toTable="dim_nhom_sp" toColumn="Nhóm SP 4"/>
          <x15:modelRelationship fromTable="Data_LG_NS" fromColumn="Version" toTable="dim_version" toColumn="Version"/>
          <x15:modelRelationship fromTable="Data_LG_NS" fromColumn="Ngày xuất kho" toTable="dim_date" toColumn="Date"/>
          <x15:modelRelationship fromTable="Data_LG_NS" fromColumn="Loại tiền" toTable="dim_xk_nđ" toColumn="Loại tiền"/>
          <x15:modelRelationship fromTable="Data_LG_NS" fromColumn="Hàng bán bị trả lại" toTable="dim_returned_goods" toColumn="Hàng bán trả lại"/>
          <x15:modelRelationship fromTable="Data_LG_NS" fromColumn="SKU | Customer" toTable="dim_SKU_Customer" toColumn="SKU | Customer"/>
          <x15:modelRelationship fromTable="Data_LG_NS" fromColumn="Kỳ" toTable="dim_accouting_period" toColumn="Kỳ"/>
          <x15:modelRelationship fromTable="Data_LG_NS" fromColumn="Incoterm" toTable="dim_Incoterm" toColumn="Incoterm_Source"/>
          <x15:modelRelationship fromTable="Data_LG_NS" fromColumn="Bộ phận bán hàng" toTable="dim_department" toColumn="Bộ phận bán hàng"/>
          <x15:modelRelationship fromTable="Data_LG_NS" fromColumn="Cảng đến" toTable="dim_arrival_destination" toColumn="Cảng đến"/>
          <x15:modelRelationship fromTable="dim_SKU_Customer" fromColumn="Customer" toTable="dim_customer" toColumn="Mã KH"/>
          <x15:modelRelationship fromTable="dim_SKU_Customer" fromColumn="Mã SAP" toTable="dim_SKU" toColumn="Mã SKU"/>
          <x15:modelRelationship fromTable="dim_arrival_destination" fromColumn="Code Country" toTable="dim_country" toColumn="Code Countr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207" l="1"/>
  <c r="N3" i="207"/>
  <c r="AB3" i="207"/>
  <c r="P3" i="207" l="1"/>
  <c r="Q3" i="207" s="1"/>
  <c r="Q2" i="207" s="1"/>
  <c r="BA3" i="194" l="1"/>
  <c r="BA2" i="194" s="1"/>
  <c r="AX3" i="194"/>
  <c r="AX2" i="194" s="1"/>
  <c r="AU3" i="194"/>
  <c r="AU2" i="194" s="1"/>
  <c r="AR3" i="194"/>
  <c r="AR2" i="194" s="1"/>
  <c r="AO3" i="194"/>
  <c r="AO2" i="194" s="1"/>
  <c r="AL3" i="194"/>
  <c r="AL2" i="194" s="1"/>
  <c r="AI3" i="194"/>
  <c r="AI2" i="194" s="1"/>
  <c r="AB3" i="194"/>
  <c r="AB2" i="194" s="1"/>
  <c r="AF3" i="194"/>
  <c r="AF2" i="194" s="1"/>
  <c r="AD1" i="207"/>
  <c r="AE1" i="207"/>
  <c r="AE2" i="207" l="1"/>
  <c r="BG3" i="200"/>
  <c r="BG2" i="200" s="1"/>
  <c r="BD3" i="200"/>
  <c r="BD2" i="200" s="1"/>
  <c r="BA3" i="200"/>
  <c r="BA2" i="200" s="1"/>
  <c r="AX3" i="200"/>
  <c r="AX2" i="200" s="1"/>
  <c r="AU3" i="200"/>
  <c r="AU2" i="200" s="1"/>
  <c r="AR3" i="200"/>
  <c r="AR2" i="200" s="1"/>
  <c r="AO3" i="200"/>
  <c r="AO2" i="200" s="1"/>
  <c r="AL3" i="200"/>
  <c r="AL2" i="200" s="1"/>
  <c r="AI3" i="200"/>
  <c r="AI2" i="200" s="1"/>
  <c r="AF3" i="200"/>
  <c r="AF2" i="200" s="1"/>
  <c r="T1" i="186"/>
  <c r="S1" i="186"/>
  <c r="S2" i="18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5FAFDD-A943-48EC-AFE0-3820B1A28E34}" name="Query - 01_Formulas_TT" description="Connection to the '01_Formulas_TT' query in the workbook." type="100" refreshedVersion="8" minRefreshableVersion="5">
    <extLst>
      <ext xmlns:x15="http://schemas.microsoft.com/office/spreadsheetml/2010/11/main" uri="{DE250136-89BD-433C-8126-D09CA5730AF9}">
        <x15:connection id="f4ee4753-9078-4908-a160-f76232ced3e2">
          <x15:oledbPr connection="Provider=Microsoft.Mashup.OleDb.1;Data Source=$Workbook$;Location=01_Formulas_TT;Extended Properties=&quot;&quot;">
            <x15:dbTables>
              <x15:dbTable name="01_Formulas_TT"/>
            </x15:dbTables>
          </x15:oledbPr>
        </x15:connection>
      </ext>
    </extLst>
  </connection>
  <connection id="2" xr16:uid="{76758380-9F04-46B5-841A-35503F6232FB}" name="Query - 02_Formulas_TT_ĐG" description="Connection to the '02_Formulas_TT_ĐG' query in the workbook." type="100" refreshedVersion="8" minRefreshableVersion="5">
    <extLst>
      <ext xmlns:x15="http://schemas.microsoft.com/office/spreadsheetml/2010/11/main" uri="{DE250136-89BD-433C-8126-D09CA5730AF9}">
        <x15:connection id="45e2b977-600c-4fbd-98ca-249ac2b6e021">
          <x15:oledbPr connection="Provider=Microsoft.Mashup.OleDb.1;Data Source=$Workbook$;Location=02_Formulas_TT_ĐG;Extended Properties=&quot;&quot;">
            <x15:dbTables>
              <x15:dbTable name="02_Formulas_TT_ĐG"/>
            </x15:dbTables>
          </x15:oledbPr>
        </x15:connection>
      </ext>
    </extLst>
  </connection>
  <connection id="3" xr16:uid="{C2434CC4-4F7C-454B-9BBA-20EA25BCFD17}" name="Query - 03_Formulas_TT_Biên" description="Connection to the '03_Formulas_TT_Biên' query in the workbook." type="100" refreshedVersion="8" minRefreshableVersion="5">
    <extLst>
      <ext xmlns:x15="http://schemas.microsoft.com/office/spreadsheetml/2010/11/main" uri="{DE250136-89BD-433C-8126-D09CA5730AF9}">
        <x15:connection id="428e5908-72ee-4ac8-abfa-8c74b4338757">
          <x15:oledbPr connection="Provider=Microsoft.Mashup.OleDb.1;Data Source=$Workbook$;Location=03_Formulas_TT_Biên;Extended Properties=&quot;&quot;">
            <x15:dbTables>
              <x15:dbTable name="03_Formulas_TT_Biên"/>
            </x15:dbTables>
          </x15:oledbPr>
        </x15:connection>
      </ext>
    </extLst>
  </connection>
  <connection id="4" xr16:uid="{F0C0266F-023D-4B40-92AA-8B0AF67D3725}" name="Query - 04_Formulas_TT_GV" description="Connection to the '04_Formulas_TT_GV' query in the workbook." type="100" refreshedVersion="8" minRefreshableVersion="5">
    <extLst>
      <ext xmlns:x15="http://schemas.microsoft.com/office/spreadsheetml/2010/11/main" uri="{DE250136-89BD-433C-8126-D09CA5730AF9}">
        <x15:connection id="7626e721-2e10-4636-b2c4-80a9893ef38b">
          <x15:oledbPr connection="Provider=Microsoft.Mashup.OleDb.1;Data Source=$Workbook$;Location=04_Formulas_TT_GV;Extended Properties=&quot;&quot;">
            <x15:dbTables>
              <x15:dbTable name="04_Formulas_TT_GV"/>
            </x15:dbTables>
          </x15:oledbPr>
        </x15:connection>
      </ext>
    </extLst>
  </connection>
  <connection id="5" xr16:uid="{DBD87D0A-2E40-454B-9E70-0AA834117D3A}" name="Query - 05_Formulas_NS" description="Connection to the '05_Formulas_NS' query in the workbook." type="100" refreshedVersion="8" minRefreshableVersion="5">
    <extLst>
      <ext xmlns:x15="http://schemas.microsoft.com/office/spreadsheetml/2010/11/main" uri="{DE250136-89BD-433C-8126-D09CA5730AF9}">
        <x15:connection id="578621fa-a2ff-4f24-b7fe-9d12ae727504">
          <x15:oledbPr connection="Provider=Microsoft.Mashup.OleDb.1;Data Source=$Workbook$;Location=05_Formulas_NS;Extended Properties=&quot;&quot;">
            <x15:dbTables>
              <x15:dbTable name="05_Formulas_NS"/>
            </x15:dbTables>
          </x15:oledbPr>
        </x15:connection>
      </ext>
    </extLst>
  </connection>
  <connection id="6" xr16:uid="{35EA09B9-0BE3-48B2-82E6-DE708810138A}" name="Query - 06_Formulas_NS_ĐG" description="Connection to the '06_Formulas_NS_ĐG' query in the workbook." type="100" refreshedVersion="8" minRefreshableVersion="5">
    <extLst>
      <ext xmlns:x15="http://schemas.microsoft.com/office/spreadsheetml/2010/11/main" uri="{DE250136-89BD-433C-8126-D09CA5730AF9}">
        <x15:connection id="deed6b2b-6375-44eb-989e-555fe5d9dc4a">
          <x15:oledbPr connection="Provider=Microsoft.Mashup.OleDb.1;Data Source=$Workbook$;Location=06_Formulas_NS_ĐG;Extended Properties=&quot;&quot;">
            <x15:dbTables>
              <x15:dbTable name="06_Formulas_NS_ĐG"/>
            </x15:dbTables>
          </x15:oledbPr>
        </x15:connection>
      </ext>
    </extLst>
  </connection>
  <connection id="7" xr16:uid="{6D449C29-D0A8-492A-981E-6A94682574AB}" name="Query - 07_Formulas_NS_Biên" description="Connection to the '07_Formulas_NS_Biên' query in the workbook." type="100" refreshedVersion="8" minRefreshableVersion="5">
    <extLst>
      <ext xmlns:x15="http://schemas.microsoft.com/office/spreadsheetml/2010/11/main" uri="{DE250136-89BD-433C-8126-D09CA5730AF9}">
        <x15:connection id="24f5dc89-2437-4637-aaa1-062388e95818">
          <x15:oledbPr connection="Provider=Microsoft.Mashup.OleDb.1;Data Source=$Workbook$;Location=07_Formulas_NS_Biên;Extended Properties=&quot;&quot;">
            <x15:dbTables>
              <x15:dbTable name="07_Formulas_NS_Biên"/>
            </x15:dbTables>
          </x15:oledbPr>
        </x15:connection>
      </ext>
    </extLst>
  </connection>
  <connection id="8" xr16:uid="{5D11A72B-4D30-4118-80C1-AC16B20A4625}" name="Query - 08_Formulas_NS_GV" description="Connection to the '08_Formulas_NS_GV' query in the workbook." type="100" refreshedVersion="8" minRefreshableVersion="5">
    <extLst>
      <ext xmlns:x15="http://schemas.microsoft.com/office/spreadsheetml/2010/11/main" uri="{DE250136-89BD-433C-8126-D09CA5730AF9}">
        <x15:connection id="24ac517e-f428-4e81-929e-b715371eed98">
          <x15:oledbPr connection="Provider=Microsoft.Mashup.OleDb.1;Data Source=$Workbook$;Location=08_Formulas_NS_GV;Extended Properties=&quot;&quot;">
            <x15:dbTables>
              <x15:dbTable name="08_Formulas_NS_GV"/>
            </x15:dbTables>
          </x15:oledbPr>
        </x15:connection>
      </ext>
    </extLst>
  </connection>
  <connection id="9" xr16:uid="{2DDDDE11-FEB7-4299-A54B-1B7A98CB4BDE}" name="Query - Blank" description="Connection to the 'Blank' query in the workbook." type="100" refreshedVersion="8" minRefreshableVersion="5">
    <extLst>
      <ext xmlns:x15="http://schemas.microsoft.com/office/spreadsheetml/2010/11/main" uri="{DE250136-89BD-433C-8126-D09CA5730AF9}">
        <x15:connection id="d102c38f-76d3-4503-9954-8b4603737451">
          <x15:oledbPr connection="Provider=Microsoft.Mashup.OleDb.1;Data Source=$Workbook$;Location=Blank;Extended Properties=&quot;&quot;">
            <x15:dbTables>
              <x15:dbTable name="Blank"/>
            </x15:dbTables>
          </x15:oledbPr>
        </x15:connection>
      </ext>
    </extLst>
  </connection>
  <connection id="10" xr16:uid="{2D1CB887-EA6C-4515-BFAB-9E2E22243FC8}" name="Query - Data_LG" description="Connection to the 'Data_LG' query in the workbook." type="100" refreshedVersion="8" minRefreshableVersion="5">
    <extLst>
      <ext xmlns:x15="http://schemas.microsoft.com/office/spreadsheetml/2010/11/main" uri="{DE250136-89BD-433C-8126-D09CA5730AF9}">
        <x15:connection id="c7919312-346d-4c83-80a4-6f735415a8f3"/>
      </ext>
    </extLst>
  </connection>
  <connection id="11" xr16:uid="{73905944-CEFC-45FF-9ACE-B23E894419BB}" name="Query - Data_LG_NS" description="Connection to the 'Data_LG_NS' query in the workbook." type="100" refreshedVersion="8" minRefreshableVersion="5">
    <extLst>
      <ext xmlns:x15="http://schemas.microsoft.com/office/spreadsheetml/2010/11/main" uri="{DE250136-89BD-433C-8126-D09CA5730AF9}">
        <x15:connection id="46f55074-2e8a-46ff-8916-a3e4ef8d3983">
          <x15:oledbPr connection="Provider=Microsoft.Mashup.OleDb.1;Data Source=$Workbook$;Location=Data_LG_NS;Extended Properties=&quot;&quot;">
            <x15:dbTables>
              <x15:dbTable name="Data_LG_NS"/>
            </x15:dbTables>
          </x15:oledbPr>
        </x15:connection>
      </ext>
    </extLst>
  </connection>
  <connection id="12" xr16:uid="{C3EDE64C-D308-4A0B-811B-E58B067177C6}" name="Query - dim_accouting_period" description="Connection to the 'dim_accouting_period' query in the workbook." type="100" refreshedVersion="8" minRefreshableVersion="5">
    <extLst>
      <ext xmlns:x15="http://schemas.microsoft.com/office/spreadsheetml/2010/11/main" uri="{DE250136-89BD-433C-8126-D09CA5730AF9}">
        <x15:connection id="febb51e5-d7b6-46e9-9605-d9f5db05ad40">
          <x15:oledbPr connection="Provider=Microsoft.Mashup.OleDb.1;Data Source=$Workbook$;Location=dim_accouting_period;Extended Properties=&quot;&quot;">
            <x15:dbTables>
              <x15:dbTable name="dim_accouting_period"/>
            </x15:dbTables>
          </x15:oledbPr>
        </x15:connection>
      </ext>
    </extLst>
  </connection>
  <connection id="13" xr16:uid="{17180143-1C02-4119-9E6A-E471DE9CA476}" name="Query - dim_arrival_destination" description="Connection to the 'dim_arrival_destination' query in the workbook." type="100" refreshedVersion="8" minRefreshableVersion="5">
    <extLst>
      <ext xmlns:x15="http://schemas.microsoft.com/office/spreadsheetml/2010/11/main" uri="{DE250136-89BD-433C-8126-D09CA5730AF9}">
        <x15:connection id="352fdf2b-73fd-431a-97e1-bbc19232aa86">
          <x15:oledbPr connection="Provider=Microsoft.Mashup.OleDb.1;Data Source=$Workbook$;Location=dim_arrival_destination;Extended Properties=&quot;&quot;">
            <x15:dbTables>
              <x15:dbTable name="dim_arrival_destination"/>
            </x15:dbTables>
          </x15:oledbPr>
        </x15:connection>
      </ext>
    </extLst>
  </connection>
  <connection id="14" xr16:uid="{53F05963-D578-48A2-910A-AF6E19AAC4C7}" name="Query - dim_country" description="Connection to the 'dim_country' query in the workbook." type="100" refreshedVersion="8" minRefreshableVersion="5">
    <extLst>
      <ext xmlns:x15="http://schemas.microsoft.com/office/spreadsheetml/2010/11/main" uri="{DE250136-89BD-433C-8126-D09CA5730AF9}">
        <x15:connection id="db91e761-3ec4-48a3-b74b-d877d64681d6">
          <x15:oledbPr connection="Provider=Microsoft.Mashup.OleDb.1;Data Source=$Workbook$;Location=dim_country;Extended Properties=&quot;&quot;">
            <x15:dbTables>
              <x15:dbTable name="dim_country"/>
            </x15:dbTables>
          </x15:oledbPr>
        </x15:connection>
      </ext>
    </extLst>
  </connection>
  <connection id="15" xr16:uid="{2C05DBBE-6429-470B-A1C4-33526BC76FAA}" name="Query - dim_customer" description="Connection to the 'dim_customer' query in the workbook." type="100" refreshedVersion="8" minRefreshableVersion="5">
    <extLst>
      <ext xmlns:x15="http://schemas.microsoft.com/office/spreadsheetml/2010/11/main" uri="{DE250136-89BD-433C-8126-D09CA5730AF9}">
        <x15:connection id="b2151b91-e310-4e34-9dd5-effc0ee9755c"/>
      </ext>
    </extLst>
  </connection>
  <connection id="16" xr16:uid="{4DFBFC9C-AB82-405C-AB0C-BE3AC1FF42AA}" name="Query - dim_date" description="Connection to the 'dim_date' query in the workbook." type="100" refreshedVersion="8" minRefreshableVersion="5">
    <extLst>
      <ext xmlns:x15="http://schemas.microsoft.com/office/spreadsheetml/2010/11/main" uri="{DE250136-89BD-433C-8126-D09CA5730AF9}">
        <x15:connection id="f4e18f93-9e0f-443e-96ad-fd930500dcc7">
          <x15:oledbPr connection="Provider=Microsoft.Mashup.OleDb.1;Data Source=$Workbook$;Location=dim_date;Extended Properties=&quot;&quot;">
            <x15:dbTables>
              <x15:dbTable name="dim_date"/>
            </x15:dbTables>
          </x15:oledbPr>
        </x15:connection>
      </ext>
    </extLst>
  </connection>
  <connection id="17" xr16:uid="{283AE54F-B45D-4E91-BEBE-99E86CD2FF5A}" name="Query - dim_date_01" description="Connection to the 'dim_date_01' query in the workbook." type="100" refreshedVersion="8" minRefreshableVersion="5">
    <extLst>
      <ext xmlns:x15="http://schemas.microsoft.com/office/spreadsheetml/2010/11/main" uri="{DE250136-89BD-433C-8126-D09CA5730AF9}">
        <x15:connection id="2d73a5c3-25bc-432d-92d9-398fb48fa71b">
          <x15:oledbPr connection="Provider=Microsoft.Mashup.OleDb.1;Data Source=$Workbook$;Location=dim_date_01;Extended Properties=&quot;&quot;">
            <x15:dbTables>
              <x15:dbTable name="dim_date_01"/>
            </x15:dbTables>
          </x15:oledbPr>
        </x15:connection>
      </ext>
    </extLst>
  </connection>
  <connection id="18" xr16:uid="{94152601-415F-4743-92D9-DD418F4503E1}" name="Query - dim_date_02" description="Connection to the 'dim_date_02' query in the workbook." type="100" refreshedVersion="8" minRefreshableVersion="5">
    <extLst>
      <ext xmlns:x15="http://schemas.microsoft.com/office/spreadsheetml/2010/11/main" uri="{DE250136-89BD-433C-8126-D09CA5730AF9}">
        <x15:connection id="26177dff-0e7f-4365-b1d2-f84251f8c060">
          <x15:oledbPr connection="Provider=Microsoft.Mashup.OleDb.1;Data Source=$Workbook$;Location=dim_date_02;Extended Properties=&quot;&quot;">
            <x15:dbTables>
              <x15:dbTable name="dim_date_02"/>
            </x15:dbTables>
          </x15:oledbPr>
        </x15:connection>
      </ext>
    </extLst>
  </connection>
  <connection id="19" xr16:uid="{73A79E23-63F9-470F-BD15-15B19A25BDD2}" name="Query - dim_date_03" description="Connection to the 'dim_date_03' query in the workbook." type="100" refreshedVersion="8" minRefreshableVersion="5">
    <extLst>
      <ext xmlns:x15="http://schemas.microsoft.com/office/spreadsheetml/2010/11/main" uri="{DE250136-89BD-433C-8126-D09CA5730AF9}">
        <x15:connection id="fd36a5d4-56bb-4e4e-80eb-59cc7f9cfa2f">
          <x15:oledbPr connection="Provider=Microsoft.Mashup.OleDb.1;Data Source=$Workbook$;Location=dim_date_03;Extended Properties=&quot;&quot;">
            <x15:dbTables>
              <x15:dbTable name="dim_date_03"/>
            </x15:dbTables>
          </x15:oledbPr>
        </x15:connection>
      </ext>
    </extLst>
  </connection>
  <connection id="20" xr16:uid="{347869AA-0F9E-4086-A474-30A733A68E02}" name="Query - dim_department" description="Connection to the 'dim_department' query in the workbook." type="100" refreshedVersion="8" minRefreshableVersion="5">
    <extLst>
      <ext xmlns:x15="http://schemas.microsoft.com/office/spreadsheetml/2010/11/main" uri="{DE250136-89BD-433C-8126-D09CA5730AF9}">
        <x15:connection id="b9960c00-7491-44a1-8b37-05cd60a9d237">
          <x15:oledbPr connection="Provider=Microsoft.Mashup.OleDb.1;Data Source=$Workbook$;Location=dim_department;Extended Properties=&quot;&quot;">
            <x15:dbTables>
              <x15:dbTable name="dim_department"/>
            </x15:dbTables>
          </x15:oledbPr>
        </x15:connection>
      </ext>
    </extLst>
  </connection>
  <connection id="21" xr16:uid="{47194A41-52C7-46DD-B081-632FD7E766FD}" name="Query - dim_Incoterm" description="Connection to the 'dim_Incoterm' query in the workbook." type="100" refreshedVersion="8" minRefreshableVersion="5">
    <extLst>
      <ext xmlns:x15="http://schemas.microsoft.com/office/spreadsheetml/2010/11/main" uri="{DE250136-89BD-433C-8126-D09CA5730AF9}">
        <x15:connection id="104ec7fe-1e26-4bcd-a969-1b416b196811">
          <x15:oledbPr connection="Provider=Microsoft.Mashup.OleDb.1;Data Source=$Workbook$;Location=dim_Incoterm;Extended Properties=&quot;&quot;">
            <x15:dbTables>
              <x15:dbTable name="dim_Incoterm"/>
            </x15:dbTables>
          </x15:oledbPr>
        </x15:connection>
      </ext>
    </extLst>
  </connection>
  <connection id="22" xr16:uid="{4D28B6C5-01B3-4625-B4E5-45E7D2FF0E44}" name="Query - dim_nhom_sp" description="Connection to the 'dim_nhom_sp' query in the workbook." type="100" refreshedVersion="8" minRefreshableVersion="5">
    <extLst>
      <ext xmlns:x15="http://schemas.microsoft.com/office/spreadsheetml/2010/11/main" uri="{DE250136-89BD-433C-8126-D09CA5730AF9}">
        <x15:connection id="a32ed5a2-0307-47cc-a100-fbd8ae97423f">
          <x15:oledbPr connection="Provider=Microsoft.Mashup.OleDb.1;Data Source=$Workbook$;Location=dim_nhom_sp;Extended Properties=&quot;&quot;">
            <x15:dbTables>
              <x15:dbTable name="dim_nhom_sp"/>
            </x15:dbTables>
          </x15:oledbPr>
        </x15:connection>
      </ext>
    </extLst>
  </connection>
  <connection id="23" xr16:uid="{68857F8E-7C24-4BFD-AC69-F47D6BC2B961}" name="Query - dim_returned_goods" description="Connection to the 'dim_returned_goods' query in the workbook." type="100" refreshedVersion="8" minRefreshableVersion="5">
    <extLst>
      <ext xmlns:x15="http://schemas.microsoft.com/office/spreadsheetml/2010/11/main" uri="{DE250136-89BD-433C-8126-D09CA5730AF9}">
        <x15:connection id="762fedc8-2e2a-4dba-a341-1bda0e2f52fa">
          <x15:oledbPr connection="Provider=Microsoft.Mashup.OleDb.1;Data Source=$Workbook$;Location=dim_returned_goods;Extended Properties=&quot;&quot;">
            <x15:dbTables>
              <x15:dbTable name="dim_returned_goods"/>
            </x15:dbTables>
          </x15:oledbPr>
        </x15:connection>
      </ext>
    </extLst>
  </connection>
  <connection id="24" xr16:uid="{165466C5-6F99-4E08-AD01-FA25F14B90B8}" name="Query - dim_SKU" description="Connection to the 'dim_SKU' query in the workbook." type="100" refreshedVersion="8" minRefreshableVersion="5">
    <extLst>
      <ext xmlns:x15="http://schemas.microsoft.com/office/spreadsheetml/2010/11/main" uri="{DE250136-89BD-433C-8126-D09CA5730AF9}">
        <x15:connection id="dbbaf957-6200-4a04-8492-db83f67265ad"/>
      </ext>
    </extLst>
  </connection>
  <connection id="25" xr16:uid="{2B0243CA-0279-4349-A9CB-8C6DBC6B0454}" name="Query - dim_SKU_Customer" description="Connection to the 'dim_SKU_Customer' query in the workbook." type="100" refreshedVersion="8" minRefreshableVersion="5">
    <extLst>
      <ext xmlns:x15="http://schemas.microsoft.com/office/spreadsheetml/2010/11/main" uri="{DE250136-89BD-433C-8126-D09CA5730AF9}">
        <x15:connection id="4d5ecd35-e159-4be5-a5e2-e283243a4a6a"/>
      </ext>
    </extLst>
  </connection>
  <connection id="26" xr16:uid="{4136748D-B819-4E54-877F-999DB8A28C3C}" name="Query - dim_version" description="Connection to the 'dim_version' query in the workbook." type="100" refreshedVersion="8" minRefreshableVersion="5">
    <extLst>
      <ext xmlns:x15="http://schemas.microsoft.com/office/spreadsheetml/2010/11/main" uri="{DE250136-89BD-433C-8126-D09CA5730AF9}">
        <x15:connection id="d202ff5c-736b-4608-b43b-d0edf57303b3">
          <x15:oledbPr connection="Provider=Microsoft.Mashup.OleDb.1;Data Source=$Workbook$;Location=dim_version;Extended Properties=&quot;&quot;">
            <x15:dbTables>
              <x15:dbTable name="dim_version"/>
            </x15:dbTables>
          </x15:oledbPr>
        </x15:connection>
      </ext>
    </extLst>
  </connection>
  <connection id="27" xr16:uid="{6A0B24ED-ECCD-4EB8-8294-E80051A92965}" name="Query - dim_xk_nđ" description="Connection to the 'dim_xk_nđ' query in the workbook." type="100" refreshedVersion="8" minRefreshableVersion="5">
    <extLst>
      <ext xmlns:x15="http://schemas.microsoft.com/office/spreadsheetml/2010/11/main" uri="{DE250136-89BD-433C-8126-D09CA5730AF9}">
        <x15:connection id="06174763-c0c8-429d-b84a-9bddcb3a5d95"/>
      </ext>
    </extLst>
  </connection>
  <connection id="28" xr16:uid="{EB2D1460-653F-4A1B-956D-01C8F397BC50}" name="Query - Formulas_Trình_Bày_Bất_Thường" description="Connection to the 'Formulas_Trình_Bày_Bất_Thường' query in the workbook." type="100" refreshedVersion="8" minRefreshableVersion="5">
    <extLst>
      <ext xmlns:x15="http://schemas.microsoft.com/office/spreadsheetml/2010/11/main" uri="{DE250136-89BD-433C-8126-D09CA5730AF9}">
        <x15:connection id="dd9f85f0-fefd-40e5-99da-b7c64e06147f">
          <x15:oledbPr connection="Provider=Microsoft.Mashup.OleDb.1;Data Source=$Workbook$;Location=Formulas_Trình_Bày_Bất_Thường;Extended Properties=&quot;&quot;">
            <x15:dbTables>
              <x15:dbTable name="Formulas_Trình_Bày_Bất_Thường"/>
            </x15:dbTables>
          </x15:oledbPr>
        </x15:connection>
      </ext>
    </extLst>
  </connection>
  <connection id="29" xr16:uid="{C4CC66AB-1116-44F2-AC11-A6B79C3ECFCF}" keepAlive="1" name="Query - Parameter2" description="Connection to the 'Parameter2' query in the workbook." type="5" refreshedVersion="0" background="1">
    <dbPr connection="Provider=Microsoft.Mashup.OleDb.1;Data Source=$Workbook$;Location=Parameter2;Extended Properties=&quot;&quot;" command="SELECT * FROM [Parameter2]"/>
  </connection>
  <connection id="30" xr16:uid="{46C8C11B-9EDD-4DC7-87F4-344A9A09F2C7}" name="Query - PVM GP Analysis Budget_GROUP" description="Connection to the 'PVM GP Analysis Budget_GROUP' query in the workbook." type="100" refreshedVersion="8" minRefreshableVersion="5">
    <extLst>
      <ext xmlns:x15="http://schemas.microsoft.com/office/spreadsheetml/2010/11/main" uri="{DE250136-89BD-433C-8126-D09CA5730AF9}">
        <x15:connection id="23443014-9c77-4947-9070-5d51c2d25316">
          <x15:oledbPr connection="Provider=Microsoft.Mashup.OleDb.1;Data Source=$Workbook$;Location=&quot;PVM GP Analysis Budget_GROUP&quot;;Extended Properties=&quot;&quot;">
            <x15:dbTables>
              <x15:dbTable name="PVM GP Analysis Budget_GROUP"/>
            </x15:dbTables>
          </x15:oledbPr>
        </x15:connection>
      </ext>
    </extLst>
  </connection>
  <connection id="31" xr16:uid="{747661EA-661E-40BA-9AA1-6EA6A6E98663}" name="Query - PVM GP Analysis Comparing_GROUP" description="Connection to the 'PVM GP Analysis Comparing_GROUP' query in the workbook." type="100" refreshedVersion="8" minRefreshableVersion="5">
    <extLst>
      <ext xmlns:x15="http://schemas.microsoft.com/office/spreadsheetml/2010/11/main" uri="{DE250136-89BD-433C-8126-D09CA5730AF9}">
        <x15:connection id="0cbe2acd-c2d6-458f-95a9-3c5ab9e9ef6a">
          <x15:oledbPr connection="Provider=Microsoft.Mashup.OleDb.1;Data Source=$Workbook$;Location=&quot;PVM GP Analysis Comparing_GROUP&quot;;Extended Properties=&quot;&quot;">
            <x15:dbTables>
              <x15:dbTable name="PVM GP Analysis Comparing_GROUP"/>
            </x15:dbTables>
          </x15:oledbPr>
        </x15:connection>
      </ext>
    </extLst>
  </connection>
  <connection id="32" xr16:uid="{8B4A4B27-7342-4F73-B527-5590817F49C1}" name="Query - PVM GP Analysis MoM" description="Connection to the 'PVM GP Analysis MoM' query in the workbook." type="100" refreshedVersion="8" minRefreshableVersion="5">
    <extLst>
      <ext xmlns:x15="http://schemas.microsoft.com/office/spreadsheetml/2010/11/main" uri="{DE250136-89BD-433C-8126-D09CA5730AF9}">
        <x15:connection id="16797355-6281-4791-a608-f7d9126660a8">
          <x15:oledbPr connection="Provider=Microsoft.Mashup.OleDb.1;Data Source=$Workbook$;Location=&quot;PVM GP Analysis MoM&quot;;Extended Properties=&quot;&quot;">
            <x15:dbTables>
              <x15:dbTable name="PVM GP Analysis MoM"/>
            </x15:dbTables>
          </x15:oledbPr>
        </x15:connection>
      </ext>
    </extLst>
  </connection>
  <connection id="33" xr16:uid="{67446924-1A1F-407D-80BB-087CFD036B43}" name="Query - PVM GP Analysis MoM Budget" description="Connection to the 'PVM GP Analysis MoM Budget' query in the workbook." type="100" refreshedVersion="8" minRefreshableVersion="5">
    <extLst>
      <ext xmlns:x15="http://schemas.microsoft.com/office/spreadsheetml/2010/11/main" uri="{DE250136-89BD-433C-8126-D09CA5730AF9}">
        <x15:connection id="a7dd799c-612c-4832-a0e2-5a2071f22ed0">
          <x15:oledbPr connection="Provider=Microsoft.Mashup.OleDb.1;Data Source=$Workbook$;Location=&quot;PVM GP Analysis MoM Budget&quot;;Extended Properties=&quot;&quot;">
            <x15:dbTables>
              <x15:dbTable name="PVM GP Analysis MoM Budget"/>
            </x15:dbTables>
          </x15:oledbPr>
        </x15:connection>
      </ext>
    </extLst>
  </connection>
  <connection id="34" xr16:uid="{37C6FD28-8074-425D-BC02-A6409681BBCE}" name="Query - PVM GP Analysis MoM Comparing" description="Connection to the 'PVM GP Analysis MoM Comparing' query in the workbook." type="100" refreshedVersion="8" minRefreshableVersion="5">
    <extLst>
      <ext xmlns:x15="http://schemas.microsoft.com/office/spreadsheetml/2010/11/main" uri="{DE250136-89BD-433C-8126-D09CA5730AF9}">
        <x15:connection id="63fe7072-e99c-4dab-a71e-04bf41197d33">
          <x15:oledbPr connection="Provider=Microsoft.Mashup.OleDb.1;Data Source=$Workbook$;Location=&quot;PVM GP Analysis MoM Comparing&quot;;Extended Properties=&quot;&quot;">
            <x15:dbTables>
              <x15:dbTable name="PVM GP Analysis MoM Comparing"/>
            </x15:dbTables>
          </x15:oledbPr>
        </x15:connection>
      </ext>
    </extLst>
  </connection>
  <connection id="35" xr16:uid="{5A432BE7-C05A-4376-AD2B-36173C0A75A6}" name="Query - PVM Rev Analysis Budget_GROUP" description="Connection to the 'PVM Rev Analysis Budget_GROUP' query in the workbook." type="100" refreshedVersion="8" minRefreshableVersion="5">
    <extLst>
      <ext xmlns:x15="http://schemas.microsoft.com/office/spreadsheetml/2010/11/main" uri="{DE250136-89BD-433C-8126-D09CA5730AF9}">
        <x15:connection id="55d6392d-7c56-47c2-8fcc-51a7763352bc">
          <x15:oledbPr connection="Provider=Microsoft.Mashup.OleDb.1;Data Source=$Workbook$;Location=&quot;PVM Rev Analysis Budget_GROUP&quot;;Extended Properties=&quot;&quot;">
            <x15:dbTables>
              <x15:dbTable name="PVM Rev Analysis Budget_GROUP"/>
            </x15:dbTables>
          </x15:oledbPr>
        </x15:connection>
      </ext>
    </extLst>
  </connection>
  <connection id="36" xr16:uid="{5EEDDB91-C32C-4022-92FE-7DE99B404060}" name="Query - PVM Rev Analysis Comparing_GROUP" description="Connection to the 'PVM Rev Analysis Comparing_GROUP' query in the workbook." type="100" refreshedVersion="8" minRefreshableVersion="5">
    <extLst>
      <ext xmlns:x15="http://schemas.microsoft.com/office/spreadsheetml/2010/11/main" uri="{DE250136-89BD-433C-8126-D09CA5730AF9}">
        <x15:connection id="5811fe33-7009-43d7-a2e0-32f40b3ccb7b">
          <x15:oledbPr connection="Provider=Microsoft.Mashup.OleDb.1;Data Source=$Workbook$;Location=&quot;PVM Rev Analysis Comparing_GROUP&quot;;Extended Properties=&quot;&quot;">
            <x15:dbTables>
              <x15:dbTable name="PVM Rev Analysis Comparing_GROUP"/>
            </x15:dbTables>
          </x15:oledbPr>
        </x15:connection>
      </ext>
    </extLst>
  </connection>
  <connection id="37" xr16:uid="{D2C252A6-E1EF-4F6C-BD6D-65E7E2ACE88F}" name="Query - PVM Rev Anlysis MoM" description="Connection to the 'PVM Rev Anlysis MoM' query in the workbook." type="100" refreshedVersion="8" minRefreshableVersion="5">
    <extLst>
      <ext xmlns:x15="http://schemas.microsoft.com/office/spreadsheetml/2010/11/main" uri="{DE250136-89BD-433C-8126-D09CA5730AF9}">
        <x15:connection id="f3df2a59-4c6b-4c64-bdd3-b45bbdb1b183">
          <x15:oledbPr connection="Provider=Microsoft.Mashup.OleDb.1;Data Source=$Workbook$;Location=&quot;PVM Rev Anlysis MoM&quot;;Extended Properties=&quot;&quot;">
            <x15:dbTables>
              <x15:dbTable name="PVM Rev Anlysis MoM"/>
            </x15:dbTables>
          </x15:oledbPr>
        </x15:connection>
      </ext>
    </extLst>
  </connection>
  <connection id="38" xr16:uid="{798BA1C7-802A-42AC-AC7E-63257437B37B}" name="Query - PVM Rev Anlysis MoM Budget" description="Connection to the 'PVM Rev Anlysis MoM Budget' query in the workbook." type="100" refreshedVersion="8" minRefreshableVersion="5">
    <extLst>
      <ext xmlns:x15="http://schemas.microsoft.com/office/spreadsheetml/2010/11/main" uri="{DE250136-89BD-433C-8126-D09CA5730AF9}">
        <x15:connection id="fd7c869d-a5d4-489d-a502-741756caaba5">
          <x15:oledbPr connection="Provider=Microsoft.Mashup.OleDb.1;Data Source=$Workbook$;Location=&quot;PVM Rev Anlysis MoM Budget&quot;;Extended Properties=&quot;&quot;">
            <x15:dbTables>
              <x15:dbTable name="PVM Rev Anlysis MoM Budget"/>
            </x15:dbTables>
          </x15:oledbPr>
        </x15:connection>
      </ext>
    </extLst>
  </connection>
  <connection id="39" xr16:uid="{111315F9-5247-40C0-A962-A6B5FAB32D76}" name="Query - PVM Rev Anlysis MoM Comparing" description="Connection to the 'PVM Rev Anlysis MoM Comparing' query in the workbook." type="100" refreshedVersion="8" minRefreshableVersion="5">
    <extLst>
      <ext xmlns:x15="http://schemas.microsoft.com/office/spreadsheetml/2010/11/main" uri="{DE250136-89BD-433C-8126-D09CA5730AF9}">
        <x15:connection id="40365654-e365-423b-85c3-f791a8f5172e">
          <x15:oledbPr connection="Provider=Microsoft.Mashup.OleDb.1;Data Source=$Workbook$;Location=&quot;PVM Rev Anlysis MoM Comparing&quot;;Extended Properties=&quot;&quot;">
            <x15:dbTables>
              <x15:dbTable name="PVM Rev Anlysis MoM Comparing"/>
            </x15:dbTables>
          </x15:oledbPr>
        </x15:connection>
      </ext>
    </extLst>
  </connection>
  <connection id="40" xr16:uid="{81BE4AD8-C12F-4249-A872-4107F331ADBC}"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1" xr16:uid="{E20EBD57-B02E-41D9-AE44-B39F628EB08D}"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42" xr16:uid="{670B316D-4F5C-4886-8599-13429CB4EBC9}"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43" xr16:uid="{C2908A49-22E0-4C0E-953A-AE53FC4F473C}" keepAlive="1" name="Query - Transform File (2)" description="Connection to the 'Transform File (2)' query in the workbook." type="5" refreshedVersion="0" background="1">
    <dbPr connection="Provider=Microsoft.Mashup.OleDb.1;Data Source=$Workbook$;Location=&quot;Transform File (2)&quot;;Extended Properties=&quot;&quot;" command="SELECT * FROM [Transform File (2)]"/>
  </connection>
  <connection id="44" xr16:uid="{E52A1E16-48E3-49E3-B1ED-6954CB7B1667}" keepAlive="1" name="Query - Transform Sample File (2)" description="Connection to the 'Transform Sample File (2)' query in the workbook." type="5" refreshedVersion="0" background="1">
    <dbPr connection="Provider=Microsoft.Mashup.OleDb.1;Data Source=$Workbook$;Location=&quot;Transform Sample File (2)&quot;;Extended Properties=&quot;&quot;" command="SELECT * FROM [Transform Sample File (2)]"/>
  </connection>
  <connection id="45" xr16:uid="{EB286B5E-F110-4A16-AE98-3D43156F87B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2">
    <s v="ThisWorkbookDataModel"/>
    <s v="{[dim_date].[Year].&amp;[2026]}"/>
    <s v="{[dim_nhom_sp].[Nhóm SP 1].[All]}"/>
    <s v="{[dim_customer].[Nhóm KH-QT].[All]}"/>
    <s v="{[dim_nhom_sp].[Nhóm SP 3].[All]}"/>
    <s v="{[dim_customer].[Nhóm KH-QT].&amp;[NB]}"/>
    <s v="{[dim_nhom_sp].[Nhóm SP 4].&amp;[Hạt rPET]}"/>
    <s v="{[dim_date_01].[Year | Month].&amp;[2026 | 03]}"/>
    <s v="{[dim_date_02].[Year | Month].&amp;[2026 | 02]}"/>
    <s v="{[dim_date_01].[Year | Month].&amp;[2026 | 03],[dim_date_01].[Year | Month].&amp;[2026 | 04],[dim_date_01].[Year | Month].&amp;[2026 | 05],[dim_date_01].[Year | Month].&amp;[2026 | 06]}"/>
    <s v="{[dim_date_03].[Year | Month].&amp;[2026 | 03],[dim_date_03].[Year | Month].&amp;[2026 | 04],[dim_date_03].[Year | Month].&amp;[2026 | 05],[dim_date_03].[Year | Month].&amp;[2026 | 06]}"/>
    <s v="{[dim_date_03].[Year | Month].&amp;[2026 | 03]}"/>
  </metadataStrings>
  <mdxMetadata count="11">
    <mdx n="0" f="s">
      <ms ns="1" c="0"/>
    </mdx>
    <mdx n="0" f="s">
      <ms ns="2" c="0"/>
    </mdx>
    <mdx n="0" f="s">
      <ms ns="3" c="0"/>
    </mdx>
    <mdx n="0" f="s">
      <ms ns="4" c="0"/>
    </mdx>
    <mdx n="0" f="s">
      <ms ns="5" c="0"/>
    </mdx>
    <mdx n="0" f="s">
      <ms ns="6" c="0"/>
    </mdx>
    <mdx n="0" f="s">
      <ms ns="7" c="0"/>
    </mdx>
    <mdx n="0" f="s">
      <ms ns="8" c="0"/>
    </mdx>
    <mdx n="0" f="s">
      <ms ns="9" c="0"/>
    </mdx>
    <mdx n="0" f="s">
      <ms ns="10" c="0"/>
    </mdx>
    <mdx n="0" f="s">
      <ms ns="11" c="0"/>
    </mdx>
  </mdxMetadata>
  <valueMetadata count="11">
    <bk>
      <rc t="1" v="0"/>
    </bk>
    <bk>
      <rc t="1" v="1"/>
    </bk>
    <bk>
      <rc t="1" v="2"/>
    </bk>
    <bk>
      <rc t="1" v="3"/>
    </bk>
    <bk>
      <rc t="1" v="4"/>
    </bk>
    <bk>
      <rc t="1" v="5"/>
    </bk>
    <bk>
      <rc t="1" v="6"/>
    </bk>
    <bk>
      <rc t="1" v="7"/>
    </bk>
    <bk>
      <rc t="1" v="8"/>
    </bk>
    <bk>
      <rc t="1" v="9"/>
    </bk>
    <bk>
      <rc t="1" v="10"/>
    </bk>
  </valueMetadata>
</metadata>
</file>

<file path=xl/sharedStrings.xml><?xml version="1.0" encoding="utf-8"?>
<sst xmlns="http://schemas.openxmlformats.org/spreadsheetml/2006/main" count="1954" uniqueCount="589">
  <si>
    <t>Row Labels</t>
  </si>
  <si>
    <t>Grand Total</t>
  </si>
  <si>
    <t>OTHERS</t>
  </si>
  <si>
    <t>KCKHONGPB</t>
  </si>
  <si>
    <t>BN</t>
  </si>
  <si>
    <t>SL</t>
  </si>
  <si>
    <t>Doanh thu KT (VND)</t>
  </si>
  <si>
    <t>Doanh thu EXW (VND)</t>
  </si>
  <si>
    <t>Doanh thu EXW (USD)</t>
  </si>
  <si>
    <t>Year</t>
  </si>
  <si>
    <t>GC</t>
  </si>
  <si>
    <t>Khác</t>
  </si>
  <si>
    <t>rHDPE ép</t>
  </si>
  <si>
    <t>rHDPE thổi</t>
  </si>
  <si>
    <t>rPET</t>
  </si>
  <si>
    <t>rPP</t>
  </si>
  <si>
    <t>Xơ sợi</t>
  </si>
  <si>
    <t>Month</t>
  </si>
  <si>
    <t>Nhóm SP 2</t>
  </si>
  <si>
    <t>LG EXW (VND)</t>
  </si>
  <si>
    <t>Cp chai/vảy nhựa phế (VND)</t>
  </si>
  <si>
    <t>Cp màu, hóa chất (VND)</t>
  </si>
  <si>
    <t>Cp NVL phụ, bao  bì (VND)</t>
  </si>
  <si>
    <t>Cp NC TT (VND)</t>
  </si>
  <si>
    <t>Cp NC GT (VND)</t>
  </si>
  <si>
    <t>CPSX chung (VND)</t>
  </si>
  <si>
    <t>GV Khác (VND)</t>
  </si>
  <si>
    <t>Cp điện (VND)</t>
  </si>
  <si>
    <t>Cp KH SX (VND)</t>
  </si>
  <si>
    <t>XUATSUDUNG</t>
  </si>
  <si>
    <t>All</t>
  </si>
  <si>
    <t>Cp Pallet (VND)</t>
  </si>
  <si>
    <t>CPSX Nhựa Duy Tân</t>
  </si>
  <si>
    <t>CTY NGỌC NGHĨA-TÂY NINH</t>
  </si>
  <si>
    <t>ĐẠI NHẤT LONG</t>
  </si>
  <si>
    <t>Average_EXR</t>
  </si>
  <si>
    <t>Người mua hàng không lấy hóa đơn</t>
  </si>
  <si>
    <t>Bán Ngoài</t>
  </si>
  <si>
    <t>Dây đai PET</t>
  </si>
  <si>
    <t>Cp gia công (VND)</t>
  </si>
  <si>
    <t>XK/NĐ</t>
  </si>
  <si>
    <t>XK</t>
  </si>
  <si>
    <t>NĐ</t>
  </si>
  <si>
    <t>Phó sản</t>
  </si>
  <si>
    <t>Nhóm SP 3</t>
  </si>
  <si>
    <t>Khác-rPET</t>
  </si>
  <si>
    <t>SL_NS</t>
  </si>
  <si>
    <t>Cp hoa hồng (VND)</t>
  </si>
  <si>
    <t>HOÀNG TẤN</t>
  </si>
  <si>
    <t>Doanh thu KT (USD)</t>
  </si>
  <si>
    <t>Nhóm SP 1</t>
  </si>
  <si>
    <t>DIEUCHINH</t>
  </si>
  <si>
    <t>Cp vận chuyển (VND)</t>
  </si>
  <si>
    <t>VATKKT</t>
  </si>
  <si>
    <t>NHỰA TRƯỜNG AN</t>
  </si>
  <si>
    <t>LƯỚI BẢO NÔNG</t>
  </si>
  <si>
    <t>KORYFES SA</t>
  </si>
  <si>
    <t>MIDA</t>
  </si>
  <si>
    <t>KKHTK</t>
  </si>
  <si>
    <t>HUY THÀNH</t>
  </si>
  <si>
    <t>MTVN Plastic</t>
  </si>
  <si>
    <t>PREMIUM WATER</t>
  </si>
  <si>
    <t>VINMAR POLYMERS AMERICA LLC</t>
  </si>
  <si>
    <t>ANTEX</t>
  </si>
  <si>
    <t>Minh Thông</t>
  </si>
  <si>
    <t>THÀNH NGHĨA P.E.T</t>
  </si>
  <si>
    <t>CÔNG TY  ĐẠI LỘC</t>
  </si>
  <si>
    <t>VILUBE - DTP</t>
  </si>
  <si>
    <t>VINAFIBER</t>
  </si>
  <si>
    <t>VĂN MINH</t>
  </si>
  <si>
    <t xml:space="preserve"> INDUSTRIAS SALCOM</t>
  </si>
  <si>
    <t>PLANTECH - AN THÁI</t>
  </si>
  <si>
    <t>MGREEN-EPR</t>
  </si>
  <si>
    <t>CƯỜNG GIA PHÁT</t>
  </si>
  <si>
    <t>Công ty TNHH La Vie</t>
  </si>
  <si>
    <t>Hồng Kim Long An</t>
  </si>
  <si>
    <t>AN NHẬT</t>
  </si>
  <si>
    <t>MEGA</t>
  </si>
  <si>
    <t>Việt Thành Plast</t>
  </si>
  <si>
    <t>ĐÔ THÀNH</t>
  </si>
  <si>
    <t>Quang Chí Bảo</t>
  </si>
  <si>
    <t>LỢI TƯỜNG</t>
  </si>
  <si>
    <t>Plascene, Inc.</t>
  </si>
  <si>
    <t>Resinex</t>
  </si>
  <si>
    <t>Pentaplast SRL</t>
  </si>
  <si>
    <t>Fega</t>
  </si>
  <si>
    <t>Wiese</t>
  </si>
  <si>
    <t>International Gate SA</t>
  </si>
  <si>
    <t>POLYRESIN EOOD</t>
  </si>
  <si>
    <t>Vinmar International</t>
  </si>
  <si>
    <t>MAS CO.LTD</t>
  </si>
  <si>
    <t>SodaStream</t>
  </si>
  <si>
    <t>PTI- Retal</t>
  </si>
  <si>
    <t>MERAXIS AG</t>
  </si>
  <si>
    <t>POLYCAD</t>
  </si>
  <si>
    <t>Lion Corp</t>
  </si>
  <si>
    <t>ITD Polyresin</t>
  </si>
  <si>
    <t>MONTACHEM INTERNATIONAL</t>
  </si>
  <si>
    <t>Natures Organics - PIA</t>
  </si>
  <si>
    <t>TRICON</t>
  </si>
  <si>
    <t>GENESIS DISTRIBUCIÓN DE COLOMBIA SA</t>
  </si>
  <si>
    <t>Svepol Americas Inc.</t>
  </si>
  <si>
    <t>AGRIFREDA</t>
  </si>
  <si>
    <t>MHE ENTERPRISE</t>
  </si>
  <si>
    <t>SANOFI</t>
  </si>
  <si>
    <t>Serioplast</t>
  </si>
  <si>
    <t>New Developments - Hạt PET - XK</t>
  </si>
  <si>
    <t>New Developments - Hạt PP - NĐ</t>
  </si>
  <si>
    <t>New Developments - Hạt PET - NĐ (WSS03G)</t>
  </si>
  <si>
    <t>New Developments - Hạt PET - NĐ (iSS01G 1)</t>
  </si>
  <si>
    <t>SC JOHNSON</t>
  </si>
  <si>
    <t>NISHIN</t>
  </si>
  <si>
    <t>New Developments - Hạt PET - NĐ (rHDPE thổi)</t>
  </si>
  <si>
    <t>Doanh thu KT_NS (VND)</t>
  </si>
  <si>
    <t>Year | Month</t>
  </si>
  <si>
    <t>GV KT (VND)</t>
  </si>
  <si>
    <t>Khác-rHDPE thổi</t>
  </si>
  <si>
    <t>THUEMAY</t>
  </si>
  <si>
    <t>Values</t>
  </si>
  <si>
    <t>Total SL</t>
  </si>
  <si>
    <t>Total Doanh thu KT (VND)</t>
  </si>
  <si>
    <t>LG KT (VND)</t>
  </si>
  <si>
    <t>Total LG KT (VND)</t>
  </si>
  <si>
    <t>Total Cp NC TT (VND)</t>
  </si>
  <si>
    <t>Total Doanh thu EXW (VND)</t>
  </si>
  <si>
    <t>Total LG EXW (VND)</t>
  </si>
  <si>
    <t>Total Cp Pallet (VND)</t>
  </si>
  <si>
    <t>1</t>
  </si>
  <si>
    <t>Column Labels</t>
  </si>
  <si>
    <t>Total SL_NS</t>
  </si>
  <si>
    <t>2026</t>
  </si>
  <si>
    <t>SP chính</t>
  </si>
  <si>
    <t>SP phụ</t>
  </si>
  <si>
    <t>Hạt rPET</t>
  </si>
  <si>
    <t>Hạt rHDPE thổi</t>
  </si>
  <si>
    <t>Hạt rHDPE ép</t>
  </si>
  <si>
    <t>Vảy rHDPE ép</t>
  </si>
  <si>
    <t>Hạt rPP</t>
  </si>
  <si>
    <t>Vảy rPP</t>
  </si>
  <si>
    <t>Hạt Xơ sợi</t>
  </si>
  <si>
    <t>110000329 | WSS01</t>
  </si>
  <si>
    <t>110000332 | iSS01084G</t>
  </si>
  <si>
    <t>110000339 | rHDPE MBF01</t>
  </si>
  <si>
    <t>110000341 | rHDB04B01</t>
  </si>
  <si>
    <t>110000354 | WSS01G 1</t>
  </si>
  <si>
    <t>110000355 | iSS01G 1</t>
  </si>
  <si>
    <t>110000359 | WSS03G</t>
  </si>
  <si>
    <t>110000360 | rHDI4L01</t>
  </si>
  <si>
    <t>110000361 | rHDI3R01</t>
  </si>
  <si>
    <t>110000364 | rHDI3Y01</t>
  </si>
  <si>
    <t>110000365 | rHDI3W01</t>
  </si>
  <si>
    <t>110000366 | rHDI3G01</t>
  </si>
  <si>
    <t>110000374 | rHDB03N02</t>
  </si>
  <si>
    <t>110000377 | WSS01G 2</t>
  </si>
  <si>
    <t>110000381 | WSS04SD</t>
  </si>
  <si>
    <t>110000389 | rPP20R02</t>
  </si>
  <si>
    <t>110000392 | rPP20B01</t>
  </si>
  <si>
    <t>110000407 | Vảy HD Ép Đỏ</t>
  </si>
  <si>
    <t>110000408 | Vảy HD Ép Trắng</t>
  </si>
  <si>
    <t>110000409 | Vảy HD Ép Vàng</t>
  </si>
  <si>
    <t>110000410 | Vảy HD Ép Lá</t>
  </si>
  <si>
    <t>110000421 | Vảy PP Đỏ Nhạt</t>
  </si>
  <si>
    <t>110000425 | HCBF-Whi-U</t>
  </si>
  <si>
    <t>110000426 | HCBF-Yel-U</t>
  </si>
  <si>
    <t>110000428 | Dây đai PET</t>
  </si>
  <si>
    <t>110000435 | rPP20L03</t>
  </si>
  <si>
    <t>110000436 | WSS05SB</t>
  </si>
  <si>
    <t>110000443 | rHDA03N01</t>
  </si>
  <si>
    <t>110000471 | rPP20L05</t>
  </si>
  <si>
    <t>110000472 | rPP20Gy01</t>
  </si>
  <si>
    <t>110000481 | rHDPE PCF01</t>
  </si>
  <si>
    <t>110000482 | rPP20W01</t>
  </si>
  <si>
    <t>110000495 | rHDA03W01</t>
  </si>
  <si>
    <t>110000508 | rPP20W02</t>
  </si>
  <si>
    <t>160012611 | Phó Sản HD Ép Hỗn Hợp Cuối ST</t>
  </si>
  <si>
    <t>160012726 | Phó Sản PET Bụi Tank A</t>
  </si>
  <si>
    <t>160012727 | Phó Sản PET Bụi Tank B</t>
  </si>
  <si>
    <t>160012729 | Phó Sản PET Bụi Tank D</t>
  </si>
  <si>
    <t>160012801 | Vảy PET GC Dây Đai</t>
  </si>
  <si>
    <t>160012951 | Phó Sản HD Ép Hỗn Hợp Cuối SSR</t>
  </si>
  <si>
    <t>160012956 | Vảy PET Tomra SLR</t>
  </si>
  <si>
    <t>160012974 | Vảy HD Ép Hỗn Hợp Cuối Sau Sấy</t>
  </si>
  <si>
    <t>DIEUCHINH | Điều chỉnh</t>
  </si>
  <si>
    <t>DIEUCHINH-| Điều chỉnh nhóm rPET</t>
  </si>
  <si>
    <t>DIEUCHINH-rHDPE thổi | Điều chỉnh nhóm rHDPE thổi</t>
  </si>
  <si>
    <t>KCKHONGPB | Chi phí giá thành không phân bổ được</t>
  </si>
  <si>
    <t>KKHTK | Kiểm kê HTK</t>
  </si>
  <si>
    <t>OTHERS | Khác</t>
  </si>
  <si>
    <t>TAITRO | Tài trợ</t>
  </si>
  <si>
    <t>THUEXM-2025 | Điều chỉnh thuê xưởng, thuê máy năm 2025</t>
  </si>
  <si>
    <t>VATKKT | VAT không khấu trừ</t>
  </si>
  <si>
    <t>XUATSUDUNG | Chênh lệch MM60 và giá trị tồn khi xuất HTK đi sử dụng</t>
  </si>
  <si>
    <t>Nhóm KH</t>
  </si>
  <si>
    <t>Phân loại PL</t>
  </si>
  <si>
    <t>Nhóm SP 4</t>
  </si>
  <si>
    <t>Mã SKU | Tên SKU</t>
  </si>
  <si>
    <t>%LG_EXW</t>
  </si>
  <si>
    <t>Total %LG_EXW</t>
  </si>
  <si>
    <t>%LG_KT</t>
  </si>
  <si>
    <t>Total %LG_KT</t>
  </si>
  <si>
    <t>GV (VND)</t>
  </si>
  <si>
    <t>Total GV (VND)</t>
  </si>
  <si>
    <t>Total Cp vận chuyển (VND)</t>
  </si>
  <si>
    <t>Total Cp hoa hồng (VND)</t>
  </si>
  <si>
    <t>Total Doanh thu KT (USD)</t>
  </si>
  <si>
    <t>Total Doanh thu EXW (USD)</t>
  </si>
  <si>
    <t>Cp hoa hồng (USD)</t>
  </si>
  <si>
    <t>Total Cp hoa hồng (USD)</t>
  </si>
  <si>
    <t>Cp hỗ trợ (VND)</t>
  </si>
  <si>
    <t>Total Cp hỗ trợ (VND)</t>
  </si>
  <si>
    <t>Cp vận chuyển (USD)</t>
  </si>
  <si>
    <t>Total Cp vận chuyển (USD)</t>
  </si>
  <si>
    <t>Cp Pallet (USD)</t>
  </si>
  <si>
    <t>Total Cp Pallet (USD)</t>
  </si>
  <si>
    <t xml:space="preserve"> </t>
  </si>
  <si>
    <t>Nhóm KH-QT</t>
  </si>
  <si>
    <t>Total GV KT (VND)</t>
  </si>
  <si>
    <t>Total Cp chai/vảy nhựa phế (VND)</t>
  </si>
  <si>
    <t>Total Cp màu, hóa chất (VND)</t>
  </si>
  <si>
    <t>Total Cp NVL phụ, bao  bì (VND)</t>
  </si>
  <si>
    <t>Total Cp NC GT (VND)</t>
  </si>
  <si>
    <t>Total Cp điện (VND)</t>
  </si>
  <si>
    <t>Total Cp KH SX (VND)</t>
  </si>
  <si>
    <t>Total Cp gia công (VND)</t>
  </si>
  <si>
    <t>Total CPSX chung (VND)</t>
  </si>
  <si>
    <t>Total GV Khác (VND)</t>
  </si>
  <si>
    <t>Chi phí NC đứng máy</t>
  </si>
  <si>
    <t>Total Chi phí NC đứng máy</t>
  </si>
  <si>
    <t>Chi phí NC đóng gói</t>
  </si>
  <si>
    <t>Total Chi phí NC đóng gói</t>
  </si>
  <si>
    <t>THUEXUONG + THUEMAY</t>
  </si>
  <si>
    <t>Ko tính THUEXUONG/MAY</t>
  </si>
  <si>
    <t>Total Doanh thu KT_NS (VND)</t>
  </si>
  <si>
    <t>Total Average_EXR</t>
  </si>
  <si>
    <t>NHÓM SKU</t>
  </si>
  <si>
    <t>TÊN SKU</t>
  </si>
  <si>
    <t>DOANH THU EXW</t>
  </si>
  <si>
    <t>BIẾN ĐỘNG DOANH THU EXW - PHÂN TÍCH PVM</t>
  </si>
  <si>
    <t>SẢN LƯỢNG (kg)</t>
  </si>
  <si>
    <t>GIÁ BÁN EXW (USD/Tấn)</t>
  </si>
  <si>
    <t>DOANH THU EXW (USD)</t>
  </si>
  <si>
    <t>EXR</t>
  </si>
  <si>
    <t>GIÁ BÁN KẾ TOÁN (USD/Tấn)</t>
  </si>
  <si>
    <t>Kỳ này</t>
  </si>
  <si>
    <t>Kỳ trước</t>
  </si>
  <si>
    <t>+/-</t>
  </si>
  <si>
    <t>TĐ Cơ cấu</t>
  </si>
  <si>
    <t>TĐ Giá bán</t>
  </si>
  <si>
    <t>TĐ Tỷ giá</t>
  </si>
  <si>
    <t>TĐ SP mới</t>
  </si>
  <si>
    <t>TĐ SP ko bán</t>
  </si>
  <si>
    <t>TĐ khác</t>
  </si>
  <si>
    <t>Rev EXW Mth Compared (USD)</t>
  </si>
  <si>
    <t>Rev EXW Mth Comparing (VND)</t>
  </si>
  <si>
    <t>∆ Rev EXW MoM (VND)</t>
  </si>
  <si>
    <t xml:space="preserve"> 2</t>
  </si>
  <si>
    <t>QuantityImpact MoM (VND)</t>
  </si>
  <si>
    <t>MixImpact MoM (VND)</t>
  </si>
  <si>
    <t>PriceImpact MoM (VND)</t>
  </si>
  <si>
    <t>EXRImpact MoM (VND)</t>
  </si>
  <si>
    <t>NewImpact MoM (VND)</t>
  </si>
  <si>
    <t>Disc.Impact MoM (VND)</t>
  </si>
  <si>
    <t>OtherImpact MoM (VND)</t>
  </si>
  <si>
    <t>3</t>
  </si>
  <si>
    <t>Volume Mth Compared</t>
  </si>
  <si>
    <t>Volume Mth Comparing</t>
  </si>
  <si>
    <t>∆ Volume MoM</t>
  </si>
  <si>
    <t>4</t>
  </si>
  <si>
    <t>Price EXW Mth Compared (USD/ton)</t>
  </si>
  <si>
    <t>Price EXW Mth Comparing (USD/ton)</t>
  </si>
  <si>
    <t>∆ Price EXW MoM (USD/ton)</t>
  </si>
  <si>
    <t>5</t>
  </si>
  <si>
    <t>Rev EXW Mth Compared (VND)</t>
  </si>
  <si>
    <t>Rev EXW Mth Comparing (USD)</t>
  </si>
  <si>
    <t>∆ Rev EXW MoM (USD)</t>
  </si>
  <si>
    <t>6</t>
  </si>
  <si>
    <t>Average EXR Mth Compared</t>
  </si>
  <si>
    <t>Average EXR Mth Comparing</t>
  </si>
  <si>
    <t>7</t>
  </si>
  <si>
    <t>Price Acct. Mth (USD/ton)</t>
  </si>
  <si>
    <t>Price Acct. MoM Comparing (USD/ton)</t>
  </si>
  <si>
    <t>∆ Price Acct. MoM (USD/ton)</t>
  </si>
  <si>
    <t>GP EXW Mth Compared (VND)</t>
  </si>
  <si>
    <t>GP EXW Mth Comparing (VND)</t>
  </si>
  <si>
    <t>∆ GP EXW MoM Comparing (VND)</t>
  </si>
  <si>
    <t xml:space="preserve"> 14</t>
  </si>
  <si>
    <t>GP EXW per Unit (VND/kg)</t>
  </si>
  <si>
    <t>GP EXW per Unit Comparing (VND/kg)</t>
  </si>
  <si>
    <t xml:space="preserve"> 3</t>
  </si>
  <si>
    <t xml:space="preserve"> 4</t>
  </si>
  <si>
    <t>Plastic Cost per Unit (VND/kg)</t>
  </si>
  <si>
    <t>Plastic Cost per Unit Comparing (VND/kg)</t>
  </si>
  <si>
    <t xml:space="preserve"> 5</t>
  </si>
  <si>
    <t>Dying, Chemical per Unit (VND/kg)</t>
  </si>
  <si>
    <t>Dying, Chemical per Unit Comparing (VND/kg)</t>
  </si>
  <si>
    <t xml:space="preserve"> 6</t>
  </si>
  <si>
    <t>2nd RM and Packaging per Unit (VND/kg)</t>
  </si>
  <si>
    <t>2nd RM and Packaging per Unit Comparing (VND/kg)</t>
  </si>
  <si>
    <t xml:space="preserve"> 7</t>
  </si>
  <si>
    <t>Direct Labor Cost per Unit (VND/kg)</t>
  </si>
  <si>
    <t>Direct Labor Cost per Unit Comparing (VND/kg)</t>
  </si>
  <si>
    <t xml:space="preserve"> 8</t>
  </si>
  <si>
    <t>Indirect Labor Cost per Unit (VND/kg)</t>
  </si>
  <si>
    <t>Indirect Labor Cost per Unit Comparing (VND/kg)</t>
  </si>
  <si>
    <t xml:space="preserve"> 9</t>
  </si>
  <si>
    <t>General Production Cost per Unit (VND/kg)</t>
  </si>
  <si>
    <t>General Production Cost per Unit Comparing (VND/kg)</t>
  </si>
  <si>
    <t xml:space="preserve"> 10</t>
  </si>
  <si>
    <t>Electric Cost per Unit (VND/kg)</t>
  </si>
  <si>
    <t>Electric Cost per Unit Comparing (VND/kg)</t>
  </si>
  <si>
    <t xml:space="preserve"> 11</t>
  </si>
  <si>
    <t>Production Depreciation per Unit (VND/kg)</t>
  </si>
  <si>
    <t>Production Depreciation per Unit Comparing (VND/kg)</t>
  </si>
  <si>
    <t xml:space="preserve"> 12</t>
  </si>
  <si>
    <t>Processing Cost per Unit (VND/kg)</t>
  </si>
  <si>
    <t>Processing Cost per Unit Comparing (VND/kg)</t>
  </si>
  <si>
    <t xml:space="preserve"> 13</t>
  </si>
  <si>
    <t xml:space="preserve"> 15</t>
  </si>
  <si>
    <t xml:space="preserve"> 16</t>
  </si>
  <si>
    <t>QuantityImpact GP MoM (VND)</t>
  </si>
  <si>
    <t>MixImpact GP MoM (VND)</t>
  </si>
  <si>
    <t>PriceImpact GP MoM (VND)</t>
  </si>
  <si>
    <t>EXRImpact GP MoM (VND)</t>
  </si>
  <si>
    <t>PlasticImpact GP MoM (VND)</t>
  </si>
  <si>
    <t>DyingChemicalImpact GP MoM (VND)</t>
  </si>
  <si>
    <t>2RM_PackagingImpact GP MoM (VND)</t>
  </si>
  <si>
    <t>DirectLabourImpact GP MoM (VND)</t>
  </si>
  <si>
    <t>IndirectLabourImpact GP MoM (VND)</t>
  </si>
  <si>
    <t>GeneralProductionImpact GP MoM (VND)</t>
  </si>
  <si>
    <t>ElectricImpact GP MoM (VND)</t>
  </si>
  <si>
    <t>ProductionDepreciationImpact GP MoM (VND)</t>
  </si>
  <si>
    <t>ProcessingImpact GP MoM (VND)</t>
  </si>
  <si>
    <t>OtherImpact GP MoM (VND)</t>
  </si>
  <si>
    <t>NewImpact GP MoM (VND)</t>
  </si>
  <si>
    <t>Disc.Impact GP MoM (VND)</t>
  </si>
  <si>
    <t>LG EXW</t>
  </si>
  <si>
    <t>BIẾN ĐỘNG LG EXW - PHÂN TÍCH PVM</t>
  </si>
  <si>
    <t>TĐ SL</t>
  </si>
  <si>
    <t>TĐ Nhựa</t>
  </si>
  <si>
    <t>TĐ NVL Phụ</t>
  </si>
  <si>
    <t>TĐ hóa chất</t>
  </si>
  <si>
    <t>TĐ NCTT</t>
  </si>
  <si>
    <t>TĐ NCGT</t>
  </si>
  <si>
    <t>TĐ CPSXC</t>
  </si>
  <si>
    <t>TĐ Điện</t>
  </si>
  <si>
    <t>TĐ KHMC</t>
  </si>
  <si>
    <t>TĐ Gia công</t>
  </si>
  <si>
    <t>Direct Labor Cost per Unit Bud. (VND/kg)</t>
  </si>
  <si>
    <t>LG (VND/kg)</t>
  </si>
  <si>
    <t>NCTT (VND/kg)</t>
  </si>
  <si>
    <t>NCGT (VND/kg)</t>
  </si>
  <si>
    <t>CPSXC (VND/kg)</t>
  </si>
  <si>
    <t>ĐIỆN (VND/kg)</t>
  </si>
  <si>
    <t>NHỰA (VND/kg)</t>
  </si>
  <si>
    <t>HÓA CHẤT (VND/kg)</t>
  </si>
  <si>
    <t>NVL PHỤ (VND/kg)</t>
  </si>
  <si>
    <t>KHẤU HAO (VND/kg)</t>
  </si>
  <si>
    <t>GIA CÔNG (VND/kg)</t>
  </si>
  <si>
    <t>GB EXW (USD/Tấn)</t>
  </si>
  <si>
    <t>Volume Mth Budget</t>
  </si>
  <si>
    <t>Price EXW Mth Budget (USD/ton)</t>
  </si>
  <si>
    <t>Niagara</t>
  </si>
  <si>
    <t>Unilever</t>
  </si>
  <si>
    <t>TÂN LẬP THÀNH</t>
  </si>
  <si>
    <t>IKEA</t>
  </si>
  <si>
    <t>POLYMERS INTERNATIONAL</t>
  </si>
  <si>
    <t>Rev EXW Mth Budget (VND)</t>
  </si>
  <si>
    <t>Thực tế</t>
  </si>
  <si>
    <t>Ngân sách</t>
  </si>
  <si>
    <t>QuantityImpact MoM Budget (VND)</t>
  </si>
  <si>
    <t>MixImpact MoM Budget (VND)</t>
  </si>
  <si>
    <t>PriceImpact MoM Budget (VND)</t>
  </si>
  <si>
    <t>EXRImpact MoM Budget (VND)</t>
  </si>
  <si>
    <t>NewImpact MoM Budget (VND)</t>
  </si>
  <si>
    <t>Disc.Impact MoM Budget (VND)</t>
  </si>
  <si>
    <t>OtherImpact MoM Budget (VND)</t>
  </si>
  <si>
    <t>∆ Volume MoM Budget</t>
  </si>
  <si>
    <t>∆ Price EXW MoM Budget (USD/ton)</t>
  </si>
  <si>
    <t>Rev EXW Mth Budget (USD)</t>
  </si>
  <si>
    <t>∆ Rev EXW MoM Budget (USD)</t>
  </si>
  <si>
    <t>Average EXR Mth Budget</t>
  </si>
  <si>
    <t>Price Acct. Mth Budget (USD/ton)</t>
  </si>
  <si>
    <t>∆ Price Acct. MoM Budget (USD/ton)</t>
  </si>
  <si>
    <t>GP EXW Mth Bud. (VND)</t>
  </si>
  <si>
    <t>∆ GP EXW MoM Bud. (VND)</t>
  </si>
  <si>
    <t>∆ Rev EXW MoM Budget (VND)</t>
  </si>
  <si>
    <t>QuantityImpact GP MoM Bud. (VND)</t>
  </si>
  <si>
    <t>MixImpact GP MoM Bud. (VND)</t>
  </si>
  <si>
    <t>PriceImpact GP MoM Bud. (VND)</t>
  </si>
  <si>
    <t>EXRImpact GP MoM Bud. (VND)</t>
  </si>
  <si>
    <t>PlasticImpact GP MoM Bud. (VND)</t>
  </si>
  <si>
    <t>DyingChemicalImpact GP MoM Bud. (VND)</t>
  </si>
  <si>
    <t>2RM_PackagingImpact GP MoM Bud. (VND)</t>
  </si>
  <si>
    <t>DirectLabourImpact GP MoM Bud. (VND)</t>
  </si>
  <si>
    <t>IndirectLabourImpact GP MoM Bud. (VND)</t>
  </si>
  <si>
    <t>GeneralProductionImpact GP MoM Bud. (VND)</t>
  </si>
  <si>
    <t>ElectricImpact GP MoM Bud. (VND)</t>
  </si>
  <si>
    <t>ProductionDepreciationImpact GP MoM Bud. (VND)</t>
  </si>
  <si>
    <t>ProcessingImpact GP MoM Bud. (VND)</t>
  </si>
  <si>
    <t>NewImpact GP MoM Bud. (VND)</t>
  </si>
  <si>
    <t>Disc.Impact GP MoM Bud. (VND)</t>
  </si>
  <si>
    <t>OtherImpact GP MoM Bud. (VND)</t>
  </si>
  <si>
    <t>GP EXW per Unit Bud. (VND/kg)</t>
  </si>
  <si>
    <t>Plastic Cost per Unit Bud. (VND/kg)</t>
  </si>
  <si>
    <t>Dying, Chemical per Unit Bud. (VND/kg)</t>
  </si>
  <si>
    <t>2nd RM and Packaging per Unit Bud. (VND/kg)</t>
  </si>
  <si>
    <t>Indirect Labor Cost per Unit Bud. (VND/kg)</t>
  </si>
  <si>
    <t>General Production Cost per Unit Bud. (VND/kg)</t>
  </si>
  <si>
    <t>Electric Cost per Unit Bud. (VND/kg)</t>
  </si>
  <si>
    <t>Production Depreciation per Unit Bud. (VND/kg)</t>
  </si>
  <si>
    <t>Processing Cost per Unit Bud. (VND/kg)</t>
  </si>
  <si>
    <t>%GP EXW Compared</t>
  </si>
  <si>
    <t>%GP EXW Bud.</t>
  </si>
  <si>
    <t>%GP EXW</t>
  </si>
  <si>
    <t>Dthu EXW (VND)</t>
  </si>
  <si>
    <t>PVM - THEO CƠ CẤU NGÀNH</t>
  </si>
  <si>
    <t>SẢN LƯỢNG</t>
  </si>
  <si>
    <t>GIÁ BÁN (USD/tấn)</t>
  </si>
  <si>
    <t>KỲ NÀY</t>
  </si>
  <si>
    <t>KỲ TRƯỚC</t>
  </si>
  <si>
    <t>Sản lượng</t>
  </si>
  <si>
    <t>Cơ cấu</t>
  </si>
  <si>
    <t>Giá bán</t>
  </si>
  <si>
    <t>Tỷ giá</t>
  </si>
  <si>
    <t>QuantityImpact Rev MoM_GROUP (VND)</t>
  </si>
  <si>
    <t>MixImpact Rev MoM_GROUP (VND)</t>
  </si>
  <si>
    <t>PriceImpact Rev MoM_Group (VND)</t>
  </si>
  <si>
    <t>EXRImpact Rev MoM_GROUP (VND)</t>
  </si>
  <si>
    <t>OtherImpact Rev MoM_GROUP (VND)</t>
  </si>
  <si>
    <t>NHÓM SP</t>
  </si>
  <si>
    <t>QuantityImpact Rev Bud_GROUP (VND)</t>
  </si>
  <si>
    <t>MixImpact Rev Bud_GROUP (VND)</t>
  </si>
  <si>
    <t>PriceImpact Rev Bud_Group (VND)</t>
  </si>
  <si>
    <t>EXRImpact Rev Bud_GROUP (VND)</t>
  </si>
  <si>
    <t>THỰC TẾ</t>
  </si>
  <si>
    <t>NGÂN SÁCH</t>
  </si>
  <si>
    <t>OtherImpact Rev Bud_GROUP (VND)</t>
  </si>
  <si>
    <t>GBTB EXW (USD/ton)</t>
  </si>
  <si>
    <t>Total GBTB EXW (USD/ton)</t>
  </si>
  <si>
    <t>Cocacola</t>
  </si>
  <si>
    <t>Suntory</t>
  </si>
  <si>
    <t>Uy Kiệt</t>
  </si>
  <si>
    <t>Genesis</t>
  </si>
  <si>
    <t>OUTEIRINHO</t>
  </si>
  <si>
    <t>Nhóm KH-1</t>
  </si>
  <si>
    <t>110000363 | rHDI3Gy01</t>
  </si>
  <si>
    <t>110000382 | WSS04SB</t>
  </si>
  <si>
    <t xml:space="preserve"> 17</t>
  </si>
  <si>
    <t>Production Cost per Unit (VND/kg)</t>
  </si>
  <si>
    <t>Production Cost per Unit Bud. (VND/kg)</t>
  </si>
  <si>
    <t>GIÁ VỐN ĐV</t>
  </si>
  <si>
    <t>Khác-rHDPE ép</t>
  </si>
  <si>
    <t>Khác-rPP</t>
  </si>
  <si>
    <t>DIEUCHINH-rPP | Điều chỉnh nhóm rPP</t>
  </si>
  <si>
    <t>DIEUCHINH-rHDPE ép | Điều chỉnh nhóm rHDPE ép</t>
  </si>
  <si>
    <t>CÔNG TY TNHH HƯNG DỤ</t>
  </si>
  <si>
    <t>ĐẠI LỤC</t>
  </si>
  <si>
    <t>IKEA - AN NHẬT</t>
  </si>
  <si>
    <t>Tiền VND ngân hàng TMCP á Châu</t>
  </si>
  <si>
    <t>Itochu</t>
  </si>
  <si>
    <t>MISS PLASTICS INC.</t>
  </si>
  <si>
    <t>Mondelez</t>
  </si>
  <si>
    <t>2026 | 02</t>
  </si>
  <si>
    <t>NB</t>
  </si>
  <si>
    <t>Năm | Tháng thực tế</t>
  </si>
  <si>
    <t>%∆ Volume MoM</t>
  </si>
  <si>
    <t>%∆ Price EXW MoM</t>
  </si>
  <si>
    <t>%+/-</t>
  </si>
  <si>
    <t>%∆ Volume MoM Budget</t>
  </si>
  <si>
    <t>GIÁ BÁN EXW (USD/tấn)</t>
  </si>
  <si>
    <t>Kỳ Này</t>
  </si>
  <si>
    <t>%∆ Price EXW MoM Budget</t>
  </si>
  <si>
    <t>QuantityImpact GP Bud_GROUP (VND)</t>
  </si>
  <si>
    <t>MixImpact GP Bud_GROUP (VND)</t>
  </si>
  <si>
    <t>PriceImpact GP Bud_Group (VND)</t>
  </si>
  <si>
    <t>EXRImpact GP Bud_Group (VND)</t>
  </si>
  <si>
    <t>PlasticImpact GP Bud_Group (VND)</t>
  </si>
  <si>
    <t>DyingChemicalImpact GP Bud_Group (VND)</t>
  </si>
  <si>
    <t>2RM_PackagingImpact GP Bud_Group (VND)</t>
  </si>
  <si>
    <t>DirectLabourImpact GP Bud_Group (VND)</t>
  </si>
  <si>
    <t>IndirectLabourImpact GP Bud_Group (VND)</t>
  </si>
  <si>
    <t>GeneralProductionImpact GP Bud_Group (VND)</t>
  </si>
  <si>
    <t>ElectricImpact GP Bud_Group (VND)</t>
  </si>
  <si>
    <t>ProductionDepreciationImpact GP Bud_Group (VND)</t>
  </si>
  <si>
    <t>ProcessingImpact GP Bud_Group (VND)</t>
  </si>
  <si>
    <t>OtherImpact GP Bud_GROUP (VND)</t>
  </si>
  <si>
    <t>LÃI GỘP EXW</t>
  </si>
  <si>
    <t xml:space="preserve"> Tỷ giá</t>
  </si>
  <si>
    <t xml:space="preserve"> Nhựa</t>
  </si>
  <si>
    <t xml:space="preserve"> NVL Phụ</t>
  </si>
  <si>
    <t xml:space="preserve"> NCTT</t>
  </si>
  <si>
    <t xml:space="preserve"> NCGT</t>
  </si>
  <si>
    <t xml:space="preserve"> CPSXC</t>
  </si>
  <si>
    <t xml:space="preserve"> Điện</t>
  </si>
  <si>
    <t xml:space="preserve"> KHMC</t>
  </si>
  <si>
    <t xml:space="preserve"> Gia công</t>
  </si>
  <si>
    <t>LG EXW (VND/kg)</t>
  </si>
  <si>
    <t>SẢN LƯỢNG (Kg)</t>
  </si>
  <si>
    <t>%GP EXW (VND/kg)</t>
  </si>
  <si>
    <t>QuantityImpact GP_GROUP (VND)</t>
  </si>
  <si>
    <t>MixImpact GP_GROUP (VND)</t>
  </si>
  <si>
    <t>PriceImpact GP_Group (VND)</t>
  </si>
  <si>
    <t>PlasticImpact GP_Group (VND)</t>
  </si>
  <si>
    <t>DyingChemicalImpact GP_Group (VND)</t>
  </si>
  <si>
    <t>2RM_PackagingImpact_Group (VND)</t>
  </si>
  <si>
    <t>DirectLabourImpact GP_Group (VND)</t>
  </si>
  <si>
    <t>IndirectLabourImpact GP_Group (VND)</t>
  </si>
  <si>
    <t>GeneralProductionImpact GP_Group (VND)</t>
  </si>
  <si>
    <t>ElectricImpact GP_Group (VND)</t>
  </si>
  <si>
    <t>ProcessingImpact GP_Group (VND)</t>
  </si>
  <si>
    <t>EXRImpact GP_Group (VND)</t>
  </si>
  <si>
    <t>ProductionDepreciationImpact GP_Group (VND)</t>
  </si>
  <si>
    <t>OtherImpact GP_GROUP (VND)</t>
  </si>
  <si>
    <t>Hóa chất</t>
  </si>
  <si>
    <t>%GP EXW Comparing</t>
  </si>
  <si>
    <t>Olam</t>
  </si>
  <si>
    <t>Otsuka</t>
  </si>
  <si>
    <t>THỰC PHẨM CHÂU Á</t>
  </si>
  <si>
    <t>HYOSUNG VIỆT NAM</t>
  </si>
  <si>
    <t>NHỰA SÀI GÒN</t>
  </si>
  <si>
    <t>GBTB EXW_NS (USD/ton)</t>
  </si>
  <si>
    <t>(Multiple Items)</t>
  </si>
  <si>
    <t>Motul</t>
  </si>
  <si>
    <t>Volume YTD Compared</t>
  </si>
  <si>
    <t>Volume YTD Budget</t>
  </si>
  <si>
    <t>Reynera</t>
  </si>
  <si>
    <t>Rev Acct. Mth Compared (VND)</t>
  </si>
  <si>
    <t>Rev Acct. Mth Budget (VND)</t>
  </si>
  <si>
    <t>DOANH THU (VND)</t>
  </si>
  <si>
    <t>Pallet Budget (VND)</t>
  </si>
  <si>
    <t>Pallet Compared (VND)</t>
  </si>
  <si>
    <t>PALLET (VND)</t>
  </si>
  <si>
    <t>TỶ GIÁ</t>
  </si>
  <si>
    <t>Total GBTB EXW_NS (USD/ton)</t>
  </si>
  <si>
    <t>% Volume MoM Budget</t>
  </si>
  <si>
    <t>GIÁ VỐN ĐV (VND/kg)</t>
  </si>
  <si>
    <t>THUEMAY | Thuê máy</t>
  </si>
  <si>
    <t>PHƯƠNG VI</t>
  </si>
  <si>
    <t>GIA TƯỜNG</t>
  </si>
  <si>
    <t>GVĐV (VND/kg)</t>
  </si>
  <si>
    <t>Total GVĐV (VND/kg)</t>
  </si>
  <si>
    <t>Commission+Support Compared (VND)</t>
  </si>
  <si>
    <t>Commission+Support Budget (VND)</t>
  </si>
  <si>
    <t>CP HOA HỒNG+HỖ TRỢ (VND)</t>
  </si>
  <si>
    <t>Total Transportation Budget (VND)</t>
  </si>
  <si>
    <t>Total Transportation Compared (VND)</t>
  </si>
  <si>
    <t>CP VẬN CHUYỂN (VND)</t>
  </si>
  <si>
    <t>GP Acct. Budget (VND)</t>
  </si>
  <si>
    <t>GP Acct. Compared (VND)</t>
  </si>
  <si>
    <t xml:space="preserve"> 18</t>
  </si>
  <si>
    <t>LÃI GỘP KẾ TOÁN (VND)</t>
  </si>
  <si>
    <t>110000499 | WSS01L</t>
  </si>
  <si>
    <t>Shepley Spring</t>
  </si>
  <si>
    <t>110000393 | Hạt nhựa rPP20Be01</t>
  </si>
  <si>
    <t>Năm | Tháng ngân sách</t>
  </si>
  <si>
    <t>2026 | 03</t>
  </si>
  <si>
    <t>CTY NGỌC NGHĨA - CỦ CHI</t>
  </si>
  <si>
    <t>VĨNH MINH PHƯỚC</t>
  </si>
  <si>
    <t>Vảy rPET</t>
  </si>
  <si>
    <t>Magma International Co.,Ltd</t>
  </si>
  <si>
    <t>COLLECTIVE POLYMERS</t>
  </si>
  <si>
    <t>FIJI</t>
  </si>
  <si>
    <t>Muji- DTP</t>
  </si>
  <si>
    <t>Kao Việt Nam</t>
  </si>
  <si>
    <t>CHẤN HÙNG</t>
  </si>
  <si>
    <t>SANOFI - DTP</t>
  </si>
  <si>
    <t>NHỰA ĐỒNG NAI</t>
  </si>
  <si>
    <t>BÌNH MINH VIỆT</t>
  </si>
  <si>
    <t>Aeonmall</t>
  </si>
  <si>
    <t>NHỰA BUYO</t>
  </si>
  <si>
    <t>DUROCOLOUR</t>
  </si>
  <si>
    <t>ĐAN THƯ</t>
  </si>
  <si>
    <t>160012334 | Bụi cám PET sau sàn sung</t>
  </si>
  <si>
    <t>150000113 | Chai PET B1 Không Phân Loại</t>
  </si>
  <si>
    <t>NEO POLYMERS INTERNATIONAL</t>
  </si>
  <si>
    <t>HON CHUAN VIETNAM</t>
  </si>
  <si>
    <t>HONDAPLUS</t>
  </si>
  <si>
    <t>HANHMADE NGUYEN</t>
  </si>
  <si>
    <t>Plenma</t>
  </si>
  <si>
    <t>110000483 | iSS01G-S</t>
  </si>
  <si>
    <t>110000505 | Vảy PET</t>
  </si>
  <si>
    <t>110000509 | rHDB01B01</t>
  </si>
  <si>
    <t>110000496 | rHDI7DL02</t>
  </si>
  <si>
    <t>110000431 | rHDI3Gy02</t>
  </si>
  <si>
    <t>110000412 | Vảy HD Ép Đen</t>
  </si>
  <si>
    <t>Chai PET</t>
  </si>
  <si>
    <t>110000523 | WSS04NC</t>
  </si>
  <si>
    <t>110000391 | rPP20L02</t>
  </si>
  <si>
    <t>THUEXM-2025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</si>
</sst>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00\ _₫_-;\-* #,##0.00\ _₫_-;_-* &quot;-&quot;??\ _₫_-;_-@_-"/>
    <numFmt numFmtId="165" formatCode="#,##0.00%;\-#,##0.00%;#,##0.00%"/>
    <numFmt numFmtId="166" formatCode="#,##0.0%;\-#,##0.0%;#,##0.0%"/>
    <numFmt numFmtId="167" formatCode="_(* #,##0.0_);_(* \(#,##0.0\);_(* &quot;-&quot;??_);_(@_)"/>
    <numFmt numFmtId="168" formatCode="_(* #,##0_);_(* \(#,##0\);_(* &quot;-&quot;??_);_(@_)"/>
    <numFmt numFmtId="169" formatCode="0.0%"/>
  </numFmts>
  <fonts count="17">
    <font>
      <sz val="11"/>
      <color theme="1"/>
      <name val="Aptos Narrow"/>
      <family val="2"/>
      <scheme val="minor"/>
    </font>
    <font>
      <sz val="11"/>
      <color theme="1"/>
      <name val="Aptos Narrow"/>
      <family val="2"/>
      <scheme val="minor"/>
    </font>
    <font>
      <sz val="11"/>
      <color theme="0"/>
      <name val="Aptos Narrow"/>
      <family val="2"/>
      <scheme val="minor"/>
    </font>
    <font>
      <sz val="11"/>
      <color theme="1"/>
      <name val="Aptos Narrow"/>
      <family val="2"/>
      <charset val="163"/>
      <scheme val="minor"/>
    </font>
    <font>
      <sz val="10"/>
      <name val="Arial"/>
      <family val="2"/>
    </font>
    <font>
      <sz val="10"/>
      <color theme="1"/>
      <name val=".VnArial"/>
      <family val="2"/>
    </font>
    <font>
      <b/>
      <sz val="11"/>
      <color theme="1"/>
      <name val="Aptos Narrow"/>
      <family val="2"/>
      <scheme val="minor"/>
    </font>
    <font>
      <b/>
      <sz val="11"/>
      <color theme="0"/>
      <name val="Aptos Narrow"/>
      <family val="2"/>
      <scheme val="minor"/>
    </font>
    <font>
      <b/>
      <sz val="11"/>
      <color rgb="FF0000FF"/>
      <name val="Aptos Narrow"/>
      <family val="2"/>
      <scheme val="minor"/>
    </font>
    <font>
      <b/>
      <sz val="13"/>
      <color theme="1"/>
      <name val="Aptos Narrow"/>
      <family val="2"/>
      <scheme val="minor"/>
    </font>
    <font>
      <b/>
      <sz val="13"/>
      <color theme="0"/>
      <name val="Aptos Narrow"/>
      <family val="2"/>
      <scheme val="minor"/>
    </font>
    <font>
      <b/>
      <sz val="12"/>
      <color theme="1"/>
      <name val="Aptos Narrow"/>
      <family val="2"/>
      <scheme val="minor"/>
    </font>
    <font>
      <b/>
      <sz val="12"/>
      <color theme="0"/>
      <name val="Aptos Narrow"/>
      <family val="2"/>
      <scheme val="minor"/>
    </font>
    <font>
      <sz val="11"/>
      <name val="Aptos Narrow"/>
      <family val="2"/>
      <scheme val="minor"/>
    </font>
    <font>
      <sz val="11"/>
      <color rgb="FFFF0000"/>
      <name val="Aptos Narrow"/>
      <family val="2"/>
      <scheme val="minor"/>
    </font>
    <font>
      <b/>
      <sz val="11"/>
      <color rgb="FFFF0000"/>
      <name val="Aptos Narrow"/>
      <family val="2"/>
      <scheme val="minor"/>
    </font>
    <font>
      <sz val="11"/>
      <color rgb="FF0000FF"/>
      <name val="Aptos Narrow"/>
      <family val="2"/>
      <scheme val="minor"/>
    </font>
  </fonts>
  <fills count="10">
    <fill>
      <patternFill patternType="none"/>
    </fill>
    <fill>
      <patternFill patternType="gray125"/>
    </fill>
    <fill>
      <patternFill patternType="solid">
        <fgColor rgb="FF002060"/>
        <bgColor indexed="64"/>
      </patternFill>
    </fill>
    <fill>
      <patternFill patternType="solid">
        <fgColor theme="0" tint="-4.9989318521683403E-2"/>
        <bgColor indexed="64"/>
      </patternFill>
    </fill>
    <fill>
      <patternFill patternType="solid">
        <fgColor theme="1"/>
        <bgColor indexed="64"/>
      </patternFill>
    </fill>
    <fill>
      <patternFill patternType="solid">
        <fgColor theme="6" tint="-0.499984740745262"/>
        <bgColor indexed="64"/>
      </patternFill>
    </fill>
    <fill>
      <patternFill patternType="solid">
        <fgColor theme="0"/>
        <bgColor indexed="64"/>
      </patternFill>
    </fill>
    <fill>
      <patternFill patternType="solid">
        <fgColor rgb="FF0000FF"/>
        <bgColor indexed="64"/>
      </patternFill>
    </fill>
    <fill>
      <patternFill patternType="solid">
        <fgColor theme="6"/>
        <bgColor indexed="64"/>
      </patternFill>
    </fill>
    <fill>
      <patternFill patternType="solid">
        <fgColor rgb="FFFFFF00"/>
        <bgColor indexed="64"/>
      </patternFill>
    </fill>
  </fills>
  <borders count="30">
    <border>
      <left/>
      <right/>
      <top/>
      <bottom/>
      <diagonal/>
    </border>
    <border>
      <left/>
      <right/>
      <top/>
      <bottom style="thin">
        <color theme="0"/>
      </bottom>
      <diagonal/>
    </border>
    <border>
      <left/>
      <right/>
      <top style="thin">
        <color theme="0"/>
      </top>
      <bottom/>
      <diagonal/>
    </border>
    <border>
      <left style="thick">
        <color rgb="FFC00000"/>
      </left>
      <right/>
      <top style="thick">
        <color rgb="FFC00000"/>
      </top>
      <bottom style="thin">
        <color theme="0"/>
      </bottom>
      <diagonal/>
    </border>
    <border>
      <left/>
      <right/>
      <top style="thick">
        <color rgb="FFC00000"/>
      </top>
      <bottom style="thin">
        <color theme="0"/>
      </bottom>
      <diagonal/>
    </border>
    <border>
      <left/>
      <right style="thick">
        <color rgb="FFC00000"/>
      </right>
      <top style="thick">
        <color rgb="FFC00000"/>
      </top>
      <bottom style="thin">
        <color theme="0"/>
      </bottom>
      <diagonal/>
    </border>
    <border>
      <left style="thick">
        <color rgb="FFC00000"/>
      </left>
      <right/>
      <top style="thin">
        <color theme="0"/>
      </top>
      <bottom/>
      <diagonal/>
    </border>
    <border>
      <left/>
      <right style="thick">
        <color rgb="FFC00000"/>
      </right>
      <top style="thin">
        <color theme="0"/>
      </top>
      <bottom/>
      <diagonal/>
    </border>
    <border>
      <left style="thick">
        <color rgb="FFC00000"/>
      </left>
      <right/>
      <top/>
      <bottom/>
      <diagonal/>
    </border>
    <border>
      <left/>
      <right style="thick">
        <color rgb="FFC00000"/>
      </right>
      <top/>
      <bottom/>
      <diagonal/>
    </border>
    <border>
      <left style="thick">
        <color rgb="FFC00000"/>
      </left>
      <right/>
      <top/>
      <bottom style="thick">
        <color rgb="FFC00000"/>
      </bottom>
      <diagonal/>
    </border>
    <border>
      <left/>
      <right/>
      <top/>
      <bottom style="thick">
        <color rgb="FFC00000"/>
      </bottom>
      <diagonal/>
    </border>
    <border>
      <left/>
      <right style="thick">
        <color rgb="FFC00000"/>
      </right>
      <top/>
      <bottom style="thick">
        <color rgb="FFC00000"/>
      </bottom>
      <diagonal/>
    </border>
    <border>
      <left style="thick">
        <color rgb="FFC00000"/>
      </left>
      <right/>
      <top style="thick">
        <color rgb="FFC00000"/>
      </top>
      <bottom/>
      <diagonal/>
    </border>
    <border>
      <left/>
      <right/>
      <top style="thick">
        <color rgb="FFC00000"/>
      </top>
      <bottom/>
      <diagonal/>
    </border>
    <border>
      <left/>
      <right style="thick">
        <color rgb="FFC00000"/>
      </right>
      <top style="thick">
        <color rgb="FFC00000"/>
      </top>
      <bottom/>
      <diagonal/>
    </border>
    <border>
      <left style="thick">
        <color rgb="FFC00000"/>
      </left>
      <right/>
      <top style="thick">
        <color rgb="FFC00000"/>
      </top>
      <bottom style="thick">
        <color rgb="FFC00000"/>
      </bottom>
      <diagonal/>
    </border>
    <border>
      <left/>
      <right style="thick">
        <color rgb="FFC00000"/>
      </right>
      <top style="thick">
        <color rgb="FFC00000"/>
      </top>
      <bottom style="thick">
        <color rgb="FFC00000"/>
      </bottom>
      <diagonal/>
    </border>
    <border>
      <left style="thick">
        <color rgb="FF0000FF"/>
      </left>
      <right/>
      <top style="thick">
        <color rgb="FF0000FF"/>
      </top>
      <bottom/>
      <diagonal/>
    </border>
    <border>
      <left/>
      <right style="thick">
        <color rgb="FF0000FF"/>
      </right>
      <top style="thick">
        <color rgb="FF0000FF"/>
      </top>
      <bottom/>
      <diagonal/>
    </border>
    <border>
      <left style="thick">
        <color rgb="FF0000FF"/>
      </left>
      <right/>
      <top/>
      <bottom/>
      <diagonal/>
    </border>
    <border>
      <left/>
      <right style="thick">
        <color rgb="FF0000FF"/>
      </right>
      <top/>
      <bottom/>
      <diagonal/>
    </border>
    <border>
      <left style="thick">
        <color rgb="FF0000FF"/>
      </left>
      <right/>
      <top/>
      <bottom style="thick">
        <color rgb="FF0000FF"/>
      </bottom>
      <diagonal/>
    </border>
    <border>
      <left/>
      <right style="thick">
        <color rgb="FF0000FF"/>
      </right>
      <top/>
      <bottom style="thick">
        <color rgb="FF0000FF"/>
      </bottom>
      <diagonal/>
    </border>
    <border>
      <left style="thick">
        <color rgb="FF0000FF"/>
      </left>
      <right/>
      <top style="thick">
        <color rgb="FF0000FF"/>
      </top>
      <bottom style="thick">
        <color rgb="FF0000FF"/>
      </bottom>
      <diagonal/>
    </border>
    <border>
      <left/>
      <right style="thick">
        <color rgb="FF0000FF"/>
      </right>
      <top style="thick">
        <color rgb="FF0000FF"/>
      </top>
      <bottom style="thick">
        <color rgb="FF0000FF"/>
      </bottom>
      <diagonal/>
    </border>
    <border>
      <left style="thick">
        <color rgb="FF0000FF"/>
      </left>
      <right/>
      <top style="thick">
        <color rgb="FF0000FF"/>
      </top>
      <bottom style="thin">
        <color theme="0"/>
      </bottom>
      <diagonal/>
    </border>
    <border>
      <left/>
      <right style="thick">
        <color rgb="FF0000FF"/>
      </right>
      <top style="thick">
        <color rgb="FF0000FF"/>
      </top>
      <bottom style="thin">
        <color theme="0"/>
      </bottom>
      <diagonal/>
    </border>
    <border>
      <left style="thick">
        <color rgb="FF0000FF"/>
      </left>
      <right/>
      <top style="thin">
        <color theme="0"/>
      </top>
      <bottom/>
      <diagonal/>
    </border>
    <border>
      <left/>
      <right style="thick">
        <color rgb="FF0000FF"/>
      </right>
      <top style="thin">
        <color theme="0"/>
      </top>
      <bottom/>
      <diagonal/>
    </border>
  </borders>
  <cellStyleXfs count="13">
    <xf numFmtId="0" fontId="0" fillId="0" borderId="0"/>
    <xf numFmtId="0" fontId="3" fillId="0" borderId="0"/>
    <xf numFmtId="164" fontId="3" fillId="0" borderId="0" applyFont="0" applyFill="0" applyBorder="0" applyAlignment="0" applyProtection="0"/>
    <xf numFmtId="0" fontId="3" fillId="0" borderId="0"/>
    <xf numFmtId="0" fontId="5" fillId="0" borderId="0"/>
    <xf numFmtId="9" fontId="3" fillId="0" borderId="0" applyFont="0" applyFill="0" applyBorder="0" applyAlignment="0" applyProtection="0"/>
    <xf numFmtId="0" fontId="5" fillId="0" borderId="0"/>
    <xf numFmtId="0" fontId="3" fillId="0" borderId="0"/>
    <xf numFmtId="164" fontId="3" fillId="0" borderId="0" applyFont="0" applyFill="0" applyBorder="0" applyAlignment="0" applyProtection="0"/>
    <xf numFmtId="0" fontId="4" fillId="0" borderId="0"/>
    <xf numFmtId="0" fontId="1" fillId="0" borderId="0"/>
    <xf numFmtId="9" fontId="1" fillId="0" borderId="0" applyFont="0" applyFill="0" applyBorder="0" applyAlignment="0" applyProtection="0"/>
    <xf numFmtId="43" fontId="1" fillId="0" borderId="0" applyFont="0" applyFill="0" applyBorder="0" applyAlignment="0" applyProtection="0"/>
  </cellStyleXfs>
  <cellXfs count="117">
    <xf numFmtId="0" fontId="0" fillId="0" borderId="0" xfId="0"/>
    <xf numFmtId="0" fontId="0" fillId="0" borderId="0" xfId="0" pivotButton="1"/>
    <xf numFmtId="0" fontId="0" fillId="0" borderId="0" xfId="0" applyAlignment="1">
      <alignment horizontal="left"/>
    </xf>
    <xf numFmtId="3" fontId="0" fillId="0" borderId="0" xfId="0" applyNumberFormat="1"/>
    <xf numFmtId="0" fontId="0" fillId="0" borderId="0" xfId="0" applyAlignment="1">
      <alignment horizontal="left" indent="1"/>
    </xf>
    <xf numFmtId="0" fontId="2" fillId="2" borderId="0" xfId="0" applyFont="1" applyFill="1"/>
    <xf numFmtId="0" fontId="6" fillId="0" borderId="0" xfId="0" applyFont="1"/>
    <xf numFmtId="165" fontId="0" fillId="0" borderId="0" xfId="0" applyNumberFormat="1"/>
    <xf numFmtId="166" fontId="0" fillId="0" borderId="0" xfId="0" applyNumberFormat="1"/>
    <xf numFmtId="3" fontId="6" fillId="0" borderId="0" xfId="0" applyNumberFormat="1" applyFont="1"/>
    <xf numFmtId="165" fontId="6" fillId="0" borderId="0" xfId="0" applyNumberFormat="1" applyFont="1"/>
    <xf numFmtId="166" fontId="6" fillId="0" borderId="0" xfId="0" applyNumberFormat="1" applyFont="1"/>
    <xf numFmtId="0" fontId="8" fillId="0" borderId="0" xfId="0" applyFont="1"/>
    <xf numFmtId="3" fontId="8" fillId="0" borderId="0" xfId="0" applyNumberFormat="1" applyFont="1"/>
    <xf numFmtId="165" fontId="8" fillId="0" borderId="0" xfId="0" applyNumberFormat="1" applyFont="1"/>
    <xf numFmtId="166" fontId="8" fillId="0" borderId="0" xfId="0" applyNumberFormat="1" applyFont="1"/>
    <xf numFmtId="0" fontId="0" fillId="3" borderId="0" xfId="0" applyFill="1"/>
    <xf numFmtId="167" fontId="0" fillId="3" borderId="0" xfId="12" applyNumberFormat="1" applyFont="1" applyFill="1"/>
    <xf numFmtId="43" fontId="0" fillId="3" borderId="0" xfId="0" applyNumberFormat="1" applyFill="1"/>
    <xf numFmtId="0" fontId="0" fillId="6" borderId="0" xfId="0" applyFill="1"/>
    <xf numFmtId="168" fontId="0" fillId="0" borderId="0" xfId="12" applyNumberFormat="1" applyFont="1"/>
    <xf numFmtId="0" fontId="7" fillId="5" borderId="2" xfId="0" applyFont="1" applyFill="1" applyBorder="1" applyAlignment="1">
      <alignment horizontal="right"/>
    </xf>
    <xf numFmtId="0" fontId="7" fillId="5" borderId="2" xfId="0" quotePrefix="1" applyFont="1" applyFill="1" applyBorder="1" applyAlignment="1">
      <alignment horizontal="right"/>
    </xf>
    <xf numFmtId="0" fontId="2" fillId="6" borderId="0" xfId="0" applyFont="1" applyFill="1"/>
    <xf numFmtId="0" fontId="7" fillId="7" borderId="2" xfId="0" applyFont="1" applyFill="1" applyBorder="1" applyAlignment="1">
      <alignment horizontal="right"/>
    </xf>
    <xf numFmtId="0" fontId="7" fillId="7" borderId="2" xfId="0" quotePrefix="1" applyFont="1" applyFill="1" applyBorder="1" applyAlignment="1">
      <alignment horizontal="right"/>
    </xf>
    <xf numFmtId="168" fontId="7" fillId="7" borderId="2" xfId="12" applyNumberFormat="1" applyFont="1" applyFill="1" applyBorder="1" applyAlignment="1">
      <alignment horizontal="right"/>
    </xf>
    <xf numFmtId="0" fontId="6" fillId="0" borderId="0" xfId="0" applyFont="1" applyAlignment="1">
      <alignment vertical="center"/>
    </xf>
    <xf numFmtId="0" fontId="6" fillId="6" borderId="0" xfId="0" applyFont="1" applyFill="1" applyAlignment="1">
      <alignment vertical="center"/>
    </xf>
    <xf numFmtId="0" fontId="6" fillId="6" borderId="0" xfId="0" applyFont="1" applyFill="1" applyAlignment="1">
      <alignment horizontal="right" vertical="center"/>
    </xf>
    <xf numFmtId="0" fontId="7" fillId="6" borderId="0" xfId="0" applyFont="1" applyFill="1" applyAlignment="1">
      <alignment vertical="center"/>
    </xf>
    <xf numFmtId="168" fontId="6" fillId="0" borderId="0" xfId="0" applyNumberFormat="1" applyFont="1"/>
    <xf numFmtId="169" fontId="0" fillId="0" borderId="0" xfId="0" applyNumberFormat="1"/>
    <xf numFmtId="168" fontId="0" fillId="0" borderId="0" xfId="0" applyNumberFormat="1"/>
    <xf numFmtId="0" fontId="9" fillId="0" borderId="0" xfId="0" applyFont="1"/>
    <xf numFmtId="0" fontId="11" fillId="0" borderId="0" xfId="0" applyFont="1"/>
    <xf numFmtId="0" fontId="10" fillId="8" borderId="1" xfId="0" applyFont="1" applyFill="1" applyBorder="1" applyAlignment="1">
      <alignment horizontal="centerContinuous"/>
    </xf>
    <xf numFmtId="0" fontId="12" fillId="8" borderId="2" xfId="0" applyFont="1" applyFill="1" applyBorder="1" applyAlignment="1">
      <alignment horizontal="right"/>
    </xf>
    <xf numFmtId="0" fontId="12" fillId="8" borderId="2" xfId="0" quotePrefix="1" applyFont="1" applyFill="1" applyBorder="1" applyAlignment="1">
      <alignment horizontal="right"/>
    </xf>
    <xf numFmtId="168" fontId="2" fillId="6" borderId="0" xfId="0" applyNumberFormat="1" applyFont="1" applyFill="1"/>
    <xf numFmtId="3" fontId="2" fillId="0" borderId="0" xfId="0" applyNumberFormat="1" applyFont="1"/>
    <xf numFmtId="166" fontId="2" fillId="0" borderId="0" xfId="0" applyNumberFormat="1" applyFont="1"/>
    <xf numFmtId="168" fontId="2" fillId="0" borderId="0" xfId="0" applyNumberFormat="1" applyFont="1"/>
    <xf numFmtId="168" fontId="0" fillId="6" borderId="0" xfId="0" applyNumberFormat="1" applyFill="1"/>
    <xf numFmtId="0" fontId="0" fillId="0" borderId="0" xfId="0" applyAlignment="1">
      <alignment vertical="center"/>
    </xf>
    <xf numFmtId="0" fontId="0" fillId="0" borderId="0" xfId="0" pivotButton="1" applyAlignment="1">
      <alignment vertical="center" wrapText="1"/>
    </xf>
    <xf numFmtId="0" fontId="2" fillId="6" borderId="0" xfId="0" applyFont="1" applyFill="1" applyAlignment="1">
      <alignment vertical="center" wrapText="1"/>
    </xf>
    <xf numFmtId="0" fontId="0" fillId="0" borderId="0" xfId="0" applyAlignment="1">
      <alignment horizontal="right" vertical="center" wrapText="1"/>
    </xf>
    <xf numFmtId="0" fontId="0" fillId="0" borderId="0" xfId="0" applyAlignment="1">
      <alignment vertical="center" wrapText="1"/>
    </xf>
    <xf numFmtId="0" fontId="10" fillId="8" borderId="3" xfId="0" applyFont="1" applyFill="1" applyBorder="1" applyAlignment="1">
      <alignment horizontal="centerContinuous"/>
    </xf>
    <xf numFmtId="0" fontId="10" fillId="8" borderId="4" xfId="0" applyFont="1" applyFill="1" applyBorder="1" applyAlignment="1">
      <alignment horizontal="centerContinuous"/>
    </xf>
    <xf numFmtId="0" fontId="10" fillId="8" borderId="5" xfId="0" applyFont="1" applyFill="1" applyBorder="1" applyAlignment="1">
      <alignment horizontal="centerContinuous"/>
    </xf>
    <xf numFmtId="0" fontId="12" fillId="8" borderId="6" xfId="0" applyFont="1" applyFill="1" applyBorder="1" applyAlignment="1">
      <alignment horizontal="right"/>
    </xf>
    <xf numFmtId="0" fontId="12" fillId="8" borderId="7" xfId="0" quotePrefix="1" applyFont="1" applyFill="1" applyBorder="1" applyAlignment="1">
      <alignment horizontal="right"/>
    </xf>
    <xf numFmtId="0" fontId="0" fillId="0" borderId="8" xfId="0" applyBorder="1"/>
    <xf numFmtId="0" fontId="0" fillId="0" borderId="9" xfId="0" applyBorder="1"/>
    <xf numFmtId="3" fontId="0" fillId="0" borderId="8" xfId="0" applyNumberFormat="1" applyBorder="1"/>
    <xf numFmtId="169" fontId="0" fillId="0" borderId="9" xfId="0" applyNumberFormat="1" applyBorder="1"/>
    <xf numFmtId="3" fontId="0" fillId="0" borderId="10" xfId="0" applyNumberFormat="1" applyBorder="1"/>
    <xf numFmtId="3" fontId="0" fillId="0" borderId="11" xfId="0" applyNumberFormat="1" applyBorder="1"/>
    <xf numFmtId="169" fontId="0" fillId="0" borderId="12" xfId="0" applyNumberFormat="1" applyBorder="1"/>
    <xf numFmtId="3" fontId="13" fillId="6" borderId="0" xfId="0" applyNumberFormat="1" applyFont="1" applyFill="1"/>
    <xf numFmtId="0" fontId="12" fillId="8" borderId="7" xfId="0" applyFont="1" applyFill="1" applyBorder="1" applyAlignment="1">
      <alignment horizontal="right"/>
    </xf>
    <xf numFmtId="3" fontId="0" fillId="0" borderId="9" xfId="0" applyNumberFormat="1" applyBorder="1"/>
    <xf numFmtId="3" fontId="0" fillId="0" borderId="12" xfId="0" applyNumberFormat="1" applyBorder="1"/>
    <xf numFmtId="3" fontId="0" fillId="0" borderId="13" xfId="0" applyNumberFormat="1" applyBorder="1"/>
    <xf numFmtId="3" fontId="0" fillId="0" borderId="14" xfId="0" applyNumberFormat="1" applyBorder="1"/>
    <xf numFmtId="169" fontId="0" fillId="0" borderId="15" xfId="0" applyNumberFormat="1" applyBorder="1"/>
    <xf numFmtId="0" fontId="0" fillId="0" borderId="16" xfId="0" applyBorder="1"/>
    <xf numFmtId="0" fontId="0" fillId="0" borderId="17" xfId="0" applyBorder="1"/>
    <xf numFmtId="3" fontId="0" fillId="0" borderId="15" xfId="0" applyNumberFormat="1" applyBorder="1"/>
    <xf numFmtId="3" fontId="0" fillId="0" borderId="20" xfId="0" applyNumberFormat="1" applyBorder="1"/>
    <xf numFmtId="3" fontId="0" fillId="0" borderId="21" xfId="0" applyNumberFormat="1" applyBorder="1"/>
    <xf numFmtId="3" fontId="6" fillId="0" borderId="20" xfId="0" applyNumberFormat="1" applyFont="1" applyBorder="1"/>
    <xf numFmtId="3" fontId="6" fillId="0" borderId="21" xfId="0" applyNumberFormat="1" applyFont="1" applyBorder="1"/>
    <xf numFmtId="3" fontId="0" fillId="0" borderId="22" xfId="0" applyNumberFormat="1" applyBorder="1"/>
    <xf numFmtId="3" fontId="0" fillId="0" borderId="23" xfId="0" applyNumberFormat="1" applyBorder="1"/>
    <xf numFmtId="3" fontId="0" fillId="0" borderId="18" xfId="0" applyNumberFormat="1" applyBorder="1"/>
    <xf numFmtId="3" fontId="0" fillId="0" borderId="19" xfId="0" applyNumberFormat="1" applyBorder="1"/>
    <xf numFmtId="0" fontId="0" fillId="0" borderId="24" xfId="0" applyBorder="1" applyAlignment="1">
      <alignment horizontal="right" vertical="center" wrapText="1"/>
    </xf>
    <xf numFmtId="0" fontId="0" fillId="0" borderId="25" xfId="0" applyBorder="1" applyAlignment="1">
      <alignment horizontal="right" vertical="center" wrapText="1"/>
    </xf>
    <xf numFmtId="169" fontId="6" fillId="0" borderId="0" xfId="0" applyNumberFormat="1" applyFont="1"/>
    <xf numFmtId="0" fontId="0" fillId="6" borderId="0" xfId="0" applyFill="1" applyAlignment="1">
      <alignment vertical="center" wrapText="1"/>
    </xf>
    <xf numFmtId="0" fontId="2" fillId="6" borderId="0" xfId="0" applyFont="1" applyFill="1" applyAlignment="1">
      <alignment horizontal="right" vertical="center" wrapText="1"/>
    </xf>
    <xf numFmtId="0" fontId="10" fillId="8" borderId="26" xfId="0" applyFont="1" applyFill="1" applyBorder="1" applyAlignment="1">
      <alignment horizontal="centerContinuous"/>
    </xf>
    <xf numFmtId="0" fontId="10" fillId="8" borderId="27" xfId="0" applyFont="1" applyFill="1" applyBorder="1" applyAlignment="1">
      <alignment horizontal="centerContinuous"/>
    </xf>
    <xf numFmtId="0" fontId="12" fillId="8" borderId="28" xfId="0" applyFont="1" applyFill="1" applyBorder="1" applyAlignment="1">
      <alignment horizontal="right"/>
    </xf>
    <xf numFmtId="0" fontId="12" fillId="8" borderId="29" xfId="0" applyFont="1" applyFill="1" applyBorder="1" applyAlignment="1">
      <alignment horizontal="right"/>
    </xf>
    <xf numFmtId="0" fontId="0" fillId="0" borderId="20" xfId="0" applyBorder="1"/>
    <xf numFmtId="0" fontId="0" fillId="0" borderId="21" xfId="0" applyBorder="1"/>
    <xf numFmtId="166" fontId="0" fillId="0" borderId="20" xfId="0" applyNumberFormat="1" applyBorder="1"/>
    <xf numFmtId="166" fontId="0" fillId="0" borderId="21" xfId="0" applyNumberFormat="1" applyBorder="1"/>
    <xf numFmtId="166" fontId="0" fillId="0" borderId="22" xfId="0" applyNumberFormat="1" applyBorder="1"/>
    <xf numFmtId="166" fontId="0" fillId="0" borderId="23" xfId="0" applyNumberFormat="1" applyBorder="1"/>
    <xf numFmtId="166" fontId="0" fillId="0" borderId="18" xfId="0" applyNumberFormat="1" applyBorder="1"/>
    <xf numFmtId="166" fontId="0" fillId="0" borderId="19" xfId="0" applyNumberFormat="1" applyBorder="1"/>
    <xf numFmtId="0" fontId="0" fillId="0" borderId="24" xfId="0" applyBorder="1"/>
    <xf numFmtId="0" fontId="0" fillId="0" borderId="25" xfId="0" applyBorder="1"/>
    <xf numFmtId="0" fontId="7" fillId="6" borderId="0" xfId="0" applyFont="1" applyFill="1"/>
    <xf numFmtId="166" fontId="14" fillId="9" borderId="0" xfId="0" applyNumberFormat="1" applyFont="1" applyFill="1"/>
    <xf numFmtId="3" fontId="14" fillId="9" borderId="0" xfId="0" applyNumberFormat="1" applyFont="1" applyFill="1"/>
    <xf numFmtId="0" fontId="6" fillId="6" borderId="0" xfId="0" applyFont="1" applyFill="1"/>
    <xf numFmtId="0" fontId="15" fillId="0" borderId="0" xfId="0" applyFont="1"/>
    <xf numFmtId="0" fontId="15" fillId="9" borderId="0" xfId="0" applyFont="1" applyFill="1"/>
    <xf numFmtId="3" fontId="15" fillId="0" borderId="0" xfId="0" applyNumberFormat="1" applyFont="1"/>
    <xf numFmtId="3" fontId="15" fillId="9" borderId="0" xfId="0" applyNumberFormat="1" applyFont="1" applyFill="1"/>
    <xf numFmtId="3" fontId="16" fillId="9" borderId="0" xfId="0" applyNumberFormat="1" applyFont="1" applyFill="1"/>
    <xf numFmtId="0" fontId="6" fillId="9" borderId="0" xfId="0" applyFont="1" applyFill="1"/>
    <xf numFmtId="165" fontId="14" fillId="9" borderId="0" xfId="0" applyNumberFormat="1" applyFont="1" applyFill="1"/>
    <xf numFmtId="0" fontId="14" fillId="0" borderId="0" xfId="0" applyFont="1"/>
    <xf numFmtId="0" fontId="14" fillId="9" borderId="0" xfId="0" applyFont="1" applyFill="1"/>
    <xf numFmtId="0" fontId="7" fillId="5" borderId="1" xfId="0" applyFont="1" applyFill="1" applyBorder="1" applyAlignment="1">
      <alignment horizontal="center"/>
    </xf>
    <xf numFmtId="0" fontId="7" fillId="4" borderId="0" xfId="0" applyFont="1" applyFill="1" applyAlignment="1">
      <alignment vertical="center"/>
    </xf>
    <xf numFmtId="0" fontId="7" fillId="7" borderId="1" xfId="0" applyFont="1" applyFill="1" applyBorder="1" applyAlignment="1">
      <alignment horizontal="center"/>
    </xf>
    <xf numFmtId="0" fontId="7" fillId="7" borderId="0" xfId="0" applyFont="1" applyFill="1" applyAlignment="1">
      <alignment horizontal="center"/>
    </xf>
    <xf numFmtId="0" fontId="10" fillId="8" borderId="0" xfId="0" applyFont="1" applyFill="1" applyAlignment="1">
      <alignment vertical="center"/>
    </xf>
    <xf numFmtId="0" fontId="0" fillId="0" borderId="0" xfId="0" applyAlignment="1">
      <alignment wrapText="1"/>
    </xf>
  </cellXfs>
  <cellStyles count="13">
    <cellStyle name="Comma" xfId="12" builtinId="3"/>
    <cellStyle name="Comma 2" xfId="8" xr:uid="{BC6AA81E-735F-4BC0-8A55-25A7AD7391F6}"/>
    <cellStyle name="Comma 3" xfId="2" xr:uid="{135A1AE7-234C-4B35-A03E-4ABD31196218}"/>
    <cellStyle name="Normal" xfId="0" builtinId="0"/>
    <cellStyle name="Normal 2" xfId="7" xr:uid="{FD12CE7E-09BE-4D7A-849C-678EFAF6E0CD}"/>
    <cellStyle name="Normal 3" xfId="4" xr:uid="{A02C2A5F-EEFA-45E4-8E5F-176B247EC04A}"/>
    <cellStyle name="Normal 3 2" xfId="6" xr:uid="{66C9B64D-6AFE-49CA-B8E5-7180C6B3758A}"/>
    <cellStyle name="Normal 4" xfId="9" xr:uid="{52FDB999-61D8-4EC9-B459-6C5C7C9D7402}"/>
    <cellStyle name="Normal 5" xfId="10" xr:uid="{5939FD19-239F-491D-9727-B9285CA37E38}"/>
    <cellStyle name="Normal 6" xfId="3" xr:uid="{330BFA9B-9201-48AB-BF11-6A2027B9FA0B}"/>
    <cellStyle name="Normal 7" xfId="1" xr:uid="{96D6FAB8-A889-4BD3-82AC-6D411052F7F3}"/>
    <cellStyle name="Percent 2" xfId="11" xr:uid="{B58D0EAF-F9E4-4CB7-8711-DB24B3100ACF}"/>
    <cellStyle name="Percent 3" xfId="5" xr:uid="{DFBD5533-3469-4961-B238-CBABD81E0B86}"/>
  </cellStyles>
  <dxfs count="432">
    <dxf>
      <font>
        <color theme="0"/>
      </font>
    </dxf>
    <dxf>
      <font>
        <color theme="0"/>
      </font>
    </dxf>
    <dxf>
      <fill>
        <patternFill patternType="solid">
          <bgColor theme="0"/>
        </patternFill>
      </fill>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ill>
        <patternFill patternType="solid">
          <bgColor theme="0"/>
        </patternFill>
      </fill>
    </dxf>
    <dxf>
      <font>
        <color theme="0"/>
      </font>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ont>
        <color theme="0"/>
      </font>
    </dxf>
    <dxf>
      <fill>
        <patternFill patternType="solid">
          <bgColor theme="0"/>
        </patternFill>
      </fill>
    </dxf>
    <dxf>
      <fill>
        <patternFill patternType="solid">
          <bgColor theme="0"/>
        </patternFill>
      </fill>
    </dxf>
    <dxf>
      <font>
        <color theme="0"/>
      </font>
    </dxf>
    <dxf>
      <font>
        <color theme="0"/>
      </font>
    </dxf>
    <dxf>
      <fill>
        <patternFill patternType="solid">
          <bgColor theme="0"/>
        </patternFill>
      </fill>
    </dxf>
    <dxf>
      <fill>
        <patternFill patternType="solid">
          <bgColor theme="0"/>
        </patternFill>
      </fill>
    </dxf>
    <dxf>
      <font>
        <color theme="0"/>
      </font>
    </dxf>
    <dxf>
      <font>
        <color theme="0"/>
      </font>
    </dxf>
    <dxf>
      <fill>
        <patternFill patternType="solid">
          <bgColor theme="0"/>
        </patternFill>
      </fill>
    </dxf>
    <dxf>
      <fill>
        <patternFill patternType="solid">
          <bgColor theme="0"/>
        </patternFill>
      </fill>
    </dxf>
    <dxf>
      <font>
        <color theme="0"/>
      </font>
    </dxf>
    <dxf>
      <font>
        <color theme="0"/>
      </font>
    </dxf>
    <dxf>
      <fill>
        <patternFill patternType="solid">
          <bgColor theme="0"/>
        </patternFill>
      </fill>
    </dxf>
    <dxf>
      <fill>
        <patternFill patternType="solid">
          <bgColor theme="0"/>
        </patternFill>
      </fill>
    </dxf>
    <dxf>
      <font>
        <color theme="0"/>
      </font>
    </dxf>
    <dxf>
      <font>
        <color theme="0"/>
      </font>
    </dxf>
    <dxf>
      <fill>
        <patternFill patternType="solid">
          <bgColor theme="0"/>
        </patternFill>
      </fill>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ont>
        <color theme="0"/>
      </font>
    </dxf>
    <dxf>
      <fill>
        <patternFill patternType="solid">
          <bgColor theme="0"/>
        </patternFill>
      </fill>
    </dxf>
    <dxf>
      <fill>
        <patternFill patternType="solid">
          <bgColor theme="0"/>
        </patternFill>
      </fill>
    </dxf>
    <dxf>
      <fill>
        <patternFill patternType="solid">
          <bgColor theme="0"/>
        </patternFill>
      </fill>
    </dxf>
    <dxf>
      <font>
        <color theme="0"/>
      </font>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ill>
        <patternFill patternType="solid">
          <bgColor rgb="FFFFFF00"/>
        </patternFill>
      </fill>
    </dxf>
    <dxf>
      <font>
        <color rgb="FFFF0000"/>
      </font>
    </dxf>
    <dxf>
      <fill>
        <patternFill patternType="solid">
          <bgColor rgb="FFFFFF00"/>
        </patternFill>
      </fill>
    </dxf>
    <dxf>
      <font>
        <color rgb="FFFF0000"/>
      </font>
    </dxf>
    <dxf>
      <font>
        <color rgb="FFFF0000"/>
      </font>
    </dxf>
    <dxf>
      <fill>
        <patternFill patternType="solid">
          <bgColor rgb="FFFFFF00"/>
        </patternFill>
      </fill>
    </dxf>
    <dxf>
      <font>
        <color rgb="FFFF0000"/>
      </font>
    </dxf>
    <dxf>
      <fill>
        <patternFill patternType="solid">
          <bgColor rgb="FFFFFF00"/>
        </patternFill>
      </fill>
    </dxf>
    <dxf>
      <font>
        <color rgb="FFFF0000"/>
      </font>
    </dxf>
    <dxf>
      <fill>
        <patternFill patternType="solid">
          <bgColor rgb="FFFFFF00"/>
        </patternFill>
      </fill>
    </dxf>
    <dxf>
      <fill>
        <patternFill patternType="solid">
          <bgColor rgb="FFFFFF00"/>
        </patternFill>
      </fill>
    </dxf>
    <dxf>
      <font>
        <color rgb="FFFF0000"/>
      </font>
    </dxf>
    <dxf>
      <numFmt numFmtId="168" formatCode="_(* #,##0_);_(* \(#,##0\);_(* &quot;-&quot;??_);_(@_)"/>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ont>
        <color theme="0"/>
      </font>
    </dxf>
    <dxf>
      <fill>
        <patternFill patternType="solid">
          <bgColor theme="0"/>
        </patternFill>
      </fill>
    </dxf>
    <dxf>
      <fill>
        <patternFill patternType="solid">
          <bgColor theme="0"/>
        </patternFill>
      </fill>
    </dxf>
    <dxf>
      <font>
        <color theme="0"/>
      </font>
    </dxf>
    <dxf>
      <font>
        <color theme="0"/>
      </font>
    </dxf>
    <dxf>
      <fill>
        <patternFill patternType="solid">
          <bgColor theme="0"/>
        </patternFill>
      </fill>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rgb="FF0000FF"/>
      </font>
    </dxf>
    <dxf>
      <font>
        <b/>
      </font>
    </dxf>
    <dxf>
      <font>
        <color rgb="FFFF0000"/>
      </font>
    </dxf>
    <dxf>
      <font>
        <color rgb="FFFF0000"/>
      </font>
    </dxf>
    <dxf>
      <font>
        <color rgb="FFFF0000"/>
      </font>
    </dxf>
    <dxf>
      <font>
        <color rgb="FFFF0000"/>
      </font>
    </dxf>
    <dxf>
      <font>
        <color rgb="FFFF0000"/>
      </font>
    </dxf>
    <dxf>
      <fill>
        <patternFill patternType="solid">
          <bgColor rgb="FFFFFF00"/>
        </patternFill>
      </fill>
    </dxf>
    <dxf>
      <fill>
        <patternFill patternType="solid">
          <bgColor rgb="FFFFFF00"/>
        </patternFill>
      </fill>
    </dxf>
    <dxf>
      <fill>
        <patternFill patternType="solid">
          <bgColor rgb="FFFFFF0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ill>
        <patternFill patternType="solid">
          <bgColor rgb="FFFFFF00"/>
        </patternFill>
      </fill>
    </dxf>
    <dxf>
      <fill>
        <patternFill patternType="solid">
          <bgColor rgb="FFFFFF00"/>
        </patternFill>
      </fill>
    </dxf>
    <dxf>
      <font>
        <color rgb="FFFF0000"/>
      </font>
    </dxf>
    <dxf>
      <font>
        <color rgb="FFFF0000"/>
      </font>
    </dxf>
    <dxf>
      <fill>
        <patternFill patternType="solid">
          <bgColor rgb="FFFFFF00"/>
        </patternFill>
      </fill>
    </dxf>
    <dxf>
      <font>
        <color rgb="FFFF0000"/>
      </font>
    </dxf>
    <dxf>
      <fill>
        <patternFill patternType="solid">
          <bgColor rgb="FFFFFF00"/>
        </patternFill>
      </fill>
    </dxf>
    <dxf>
      <fill>
        <patternFill patternType="solid">
          <bgColor rgb="FFFFFF00"/>
        </patternFill>
      </fill>
    </dxf>
    <dxf>
      <font>
        <color rgb="FFFF0000"/>
      </font>
    </dxf>
    <dxf>
      <fill>
        <patternFill patternType="solid">
          <bgColor rgb="FFFFFF00"/>
        </patternFill>
      </fill>
    </dxf>
    <dxf>
      <font>
        <color rgb="FFFF0000"/>
      </font>
    </dxf>
    <dxf>
      <font>
        <color rgb="FFFF0000"/>
      </font>
    </dxf>
    <dxf>
      <fill>
        <patternFill patternType="solid">
          <bgColor rgb="FFFFFF00"/>
        </patternFill>
      </fill>
    </dxf>
    <dxf>
      <font>
        <color rgb="FF0000FF"/>
      </font>
    </dxf>
    <dxf>
      <fill>
        <patternFill patternType="solid">
          <bgColor rgb="FFFFFF00"/>
        </patternFill>
      </fill>
    </dxf>
    <dxf>
      <font>
        <color rgb="FF0000FF"/>
      </font>
    </dxf>
    <dxf>
      <fill>
        <patternFill patternType="solid">
          <bgColor rgb="FFFFFF00"/>
        </patternFill>
      </fill>
    </dxf>
    <dxf>
      <fill>
        <patternFill patternType="solid">
          <bgColor rgb="FFFFFF00"/>
        </patternFill>
      </fill>
    </dxf>
    <dxf>
      <font>
        <color rgb="FFFF0000"/>
      </font>
    </dxf>
    <dxf>
      <fill>
        <patternFill patternType="solid">
          <bgColor rgb="FFFFFF00"/>
        </patternFill>
      </fill>
    </dxf>
    <dxf>
      <font>
        <color rgb="FFFF0000"/>
      </font>
    </dxf>
    <dxf>
      <fill>
        <patternFill patternType="solid">
          <bgColor rgb="FFFFFF00"/>
        </patternFill>
      </fill>
    </dxf>
    <dxf>
      <font>
        <color rgb="FFFF0000"/>
      </font>
    </dxf>
    <dxf>
      <font>
        <color rgb="FFFF0000"/>
      </font>
    </dxf>
    <dxf>
      <fill>
        <patternFill patternType="solid">
          <bgColor rgb="FFFFFF00"/>
        </patternFill>
      </fill>
    </dxf>
    <dxf>
      <font>
        <color rgb="FFFF0000"/>
      </font>
    </dxf>
    <dxf>
      <fill>
        <patternFill patternType="solid">
          <bgColor rgb="FFFFFF00"/>
        </patternFill>
      </fill>
    </dxf>
    <dxf>
      <font>
        <color rgb="FFFF0000"/>
      </font>
    </dxf>
    <dxf>
      <fill>
        <patternFill patternType="solid">
          <bgColor rgb="FFFFFF00"/>
        </patternFill>
      </fill>
    </dxf>
    <dxf>
      <font>
        <color rgb="FFFF0000"/>
      </font>
    </dxf>
    <dxf>
      <fill>
        <patternFill patternType="solid">
          <bgColor rgb="FFFFFF00"/>
        </patternFill>
      </fill>
    </dxf>
    <dxf>
      <font>
        <color rgb="FFFF0000"/>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color rgb="FF0000FF"/>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alignment vertical="center" wrapText="1"/>
    </dxf>
    <dxf>
      <font>
        <color theme="0"/>
      </font>
    </dxf>
    <dxf>
      <font>
        <color theme="0"/>
      </font>
    </dxf>
    <dxf>
      <fill>
        <patternFill patternType="solid">
          <bgColor theme="0"/>
        </patternFill>
      </fill>
    </dxf>
    <dxf>
      <fill>
        <patternFill patternType="solid">
          <bgColor theme="0"/>
        </patternFill>
      </fill>
    </dxf>
    <dxf>
      <numFmt numFmtId="169" formatCode="0.0%"/>
    </dxf>
    <dxf>
      <alignment vertical="center" wrapText="1"/>
    </dxf>
    <dxf>
      <font>
        <color theme="0"/>
      </font>
    </dxf>
    <dxf>
      <fill>
        <patternFill patternType="solid">
          <bgColor theme="0"/>
        </patternFill>
      </fill>
    </dxf>
    <dxf>
      <border>
        <left style="thick">
          <color rgb="FF0000FF"/>
        </left>
        <right style="thick">
          <color rgb="FF0000FF"/>
        </right>
        <top style="thick">
          <color rgb="FF0000FF"/>
        </top>
        <bottom style="thick">
          <color rgb="FF0000FF"/>
        </bottom>
      </border>
    </dxf>
    <dxf>
      <border>
        <left style="thick">
          <color rgb="FF0000FF"/>
        </left>
        <right style="thick">
          <color rgb="FF0000FF"/>
        </right>
        <top style="thick">
          <color rgb="FF0000FF"/>
        </top>
        <bottom style="thick">
          <color rgb="FF0000FF"/>
        </bottom>
      </border>
    </dxf>
    <dxf>
      <alignment vertical="center" wrapText="1"/>
    </dxf>
    <dxf>
      <alignment horizontal="right" vertical="center"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font>
        <color theme="0"/>
      </font>
    </dxf>
    <dxf>
      <fill>
        <patternFill patternType="solid">
          <bgColor theme="0"/>
        </patternFill>
      </fill>
    </dxf>
    <dxf>
      <font>
        <color theme="0"/>
      </font>
    </dxf>
    <dxf>
      <fill>
        <patternFill patternType="solid">
          <bgColor theme="0"/>
        </patternFill>
      </fill>
    </dxf>
    <dxf>
      <font>
        <b/>
      </font>
    </dxf>
    <dxf>
      <alignment horizontal="right"/>
    </dxf>
    <dxf>
      <font>
        <color theme="0"/>
      </font>
    </dxf>
    <dxf>
      <fill>
        <patternFill patternType="solid">
          <bgColor theme="0"/>
        </patternFill>
      </fill>
    </dxf>
    <dxf>
      <font>
        <b/>
      </font>
    </dxf>
    <dxf>
      <font>
        <b/>
      </font>
    </dxf>
    <dxf>
      <font>
        <b/>
      </font>
    </dxf>
    <dxf>
      <alignment horizontal="right"/>
    </dxf>
    <dxf>
      <numFmt numFmtId="168" formatCode="_(* #,##0_);_(* \(#,##0\);_(* &quot;-&quot;??_);_(@_)"/>
    </dxf>
    <dxf>
      <font>
        <color theme="0"/>
      </font>
    </dxf>
    <dxf>
      <fill>
        <patternFill>
          <bgColor theme="0"/>
        </patternFill>
      </fill>
    </dxf>
    <dxf>
      <fill>
        <patternFill patternType="solid">
          <bgColor theme="0" tint="-4.9989318521683403E-2"/>
        </patternFill>
      </fill>
    </dxf>
    <dxf>
      <border>
        <top/>
        <bottom/>
      </border>
    </dxf>
    <dxf>
      <border>
        <left style="thick">
          <color rgb="FFC00000"/>
        </left>
        <right style="thick">
          <color rgb="FFC00000"/>
        </right>
        <top style="thick">
          <color rgb="FFC00000"/>
        </top>
        <bottom style="thick">
          <color rgb="FFC00000"/>
        </bottom>
      </border>
    </dxf>
    <dxf>
      <border>
        <left style="thick">
          <color rgb="FFC00000"/>
        </left>
        <right style="thick">
          <color rgb="FFC00000"/>
        </right>
        <top style="thick">
          <color rgb="FFC00000"/>
        </top>
        <bottom style="thick">
          <color rgb="FFC00000"/>
        </bottom>
      </border>
    </dxf>
    <dxf>
      <font>
        <color theme="0"/>
      </font>
    </dxf>
    <dxf>
      <fill>
        <patternFill patternType="solid">
          <bgColor theme="0"/>
        </patternFill>
      </fill>
    </dxf>
    <dxf>
      <font>
        <color auto="1"/>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border>
        <left style="thick">
          <color rgb="FFC00000"/>
        </left>
        <right style="thick">
          <color rgb="FFC00000"/>
        </right>
        <top style="thick">
          <color rgb="FFC00000"/>
        </top>
        <bottom style="thick">
          <color rgb="FFC00000"/>
        </bottom>
      </border>
    </dxf>
    <dxf>
      <border>
        <left style="thick">
          <color rgb="FFC00000"/>
        </left>
        <right style="thick">
          <color rgb="FFC00000"/>
        </right>
        <top style="thick">
          <color rgb="FFC00000"/>
        </top>
        <bottom style="thick">
          <color rgb="FFC00000"/>
        </bottom>
      </border>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ont>
        <color theme="0"/>
      </font>
    </dxf>
    <dxf>
      <fill>
        <patternFill patternType="solid">
          <bgColor theme="0"/>
        </patternFill>
      </fill>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numFmt numFmtId="169" formatCode="0.0%"/>
    </dxf>
    <dxf>
      <numFmt numFmtId="168" formatCode="_(* #,##0_);_(* \(#,##0\);_(* &quot;-&quot;??_);_(@_)"/>
    </dxf>
    <dxf>
      <numFmt numFmtId="168" formatCode="_(* #,##0_);_(* \(#,##0\);_(* &quot;-&quot;??_);_(@_)"/>
    </dxf>
    <dxf>
      <numFmt numFmtId="168" formatCode="_(* #,##0_);_(* \(#,##0\);_(* &quot;-&quot;??_);_(@_)"/>
    </dxf>
    <dxf>
      <numFmt numFmtId="169" formatCode="0.0%"/>
    </dxf>
    <dxf>
      <fill>
        <patternFill patternType="solid">
          <bgColor theme="0"/>
        </patternFill>
      </fill>
    </dxf>
    <dxf>
      <fill>
        <patternFill patternType="solid">
          <bgColor theme="0"/>
        </patternFill>
      </fill>
    </dxf>
    <dxf>
      <font>
        <color theme="0"/>
      </font>
    </dxf>
    <dxf>
      <font>
        <color theme="0"/>
      </font>
    </dxf>
    <dxf>
      <fill>
        <patternFill>
          <bgColor auto="1"/>
        </patternFill>
      </fill>
    </dxf>
    <dxf>
      <fill>
        <patternFill>
          <bgColor auto="1"/>
        </patternFill>
      </fill>
    </dxf>
    <dxf>
      <fill>
        <patternFill patternType="none">
          <bgColor auto="1"/>
        </patternFill>
      </fill>
    </dxf>
    <dxf>
      <numFmt numFmtId="168" formatCode="_(* #,##0_);_(* \(#,##0\);_(* &quot;-&quot;??_);_(@_)"/>
    </dxf>
    <dxf>
      <numFmt numFmtId="168" formatCode="_(* #,##0_);_(* \(#,##0\);_(* &quot;-&quot;??_);_(@_)"/>
    </dxf>
    <dxf>
      <fill>
        <patternFill patternType="solid">
          <bgColor theme="0"/>
        </patternFill>
      </fill>
    </dxf>
    <dxf>
      <fill>
        <patternFill patternType="solid">
          <bgColor theme="0"/>
        </patternFill>
      </fill>
    </dxf>
    <dxf>
      <font>
        <color theme="0"/>
      </font>
    </dxf>
    <dxf>
      <font>
        <color theme="0"/>
      </font>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numFmt numFmtId="168" formatCode="_(* #,##0_);_(* \(#,##0\);_(* &quot;-&quot;??_);_(@_)"/>
    </dxf>
    <dxf>
      <numFmt numFmtId="169" formatCode="0.0%"/>
    </dxf>
    <dxf>
      <numFmt numFmtId="169" formatCode="0.0%"/>
    </dxf>
    <dxf>
      <fill>
        <patternFill patternType="solid">
          <bgColor theme="0"/>
        </patternFill>
      </fill>
    </dxf>
    <dxf>
      <fill>
        <patternFill patternType="solid">
          <bgColor theme="0"/>
        </patternFill>
      </fill>
    </dxf>
    <dxf>
      <font>
        <color theme="0"/>
      </font>
    </dxf>
    <dxf>
      <font>
        <color theme="0"/>
      </font>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alignment horizontal="right" vertical="center" wrapText="1"/>
    </dxf>
    <dxf>
      <font>
        <color theme="0"/>
      </font>
    </dxf>
    <dxf>
      <fill>
        <patternFill patternType="solid">
          <bgColor theme="0"/>
        </patternFill>
      </fill>
    </dxf>
    <dxf>
      <alignment horizontal="right"/>
    </dxf>
    <dxf>
      <alignment vertical="center"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font>
        <color theme="0"/>
      </font>
    </dxf>
    <dxf>
      <fill>
        <patternFill patternType="solid">
          <bgColor theme="0"/>
        </patternFill>
      </fill>
    </dxf>
    <dxf>
      <font>
        <b/>
      </font>
    </dxf>
    <dxf>
      <font>
        <b/>
      </font>
    </dxf>
    <dxf>
      <font>
        <b/>
      </font>
    </dxf>
    <dxf>
      <font>
        <b/>
      </font>
    </dxf>
    <dxf>
      <font>
        <color theme="0"/>
      </font>
    </dxf>
    <dxf>
      <fill>
        <patternFill patternType="solid">
          <bgColor theme="0"/>
        </patternFill>
      </fill>
    </dxf>
    <dxf>
      <fill>
        <patternFill patternType="solid">
          <bgColor theme="0"/>
        </patternFill>
      </fill>
    </dxf>
    <dxf>
      <border>
        <left style="thick">
          <color rgb="FF0000FF"/>
        </left>
        <right style="thick">
          <color rgb="FF0000FF"/>
        </right>
        <top style="thick">
          <color rgb="FF0000FF"/>
        </top>
        <bottom style="thick">
          <color rgb="FF0000FF"/>
        </bottom>
      </border>
    </dxf>
    <dxf>
      <border>
        <left style="thick">
          <color rgb="FF0000FF"/>
        </left>
        <right style="thick">
          <color rgb="FF0000FF"/>
        </right>
        <top style="thick">
          <color rgb="FF0000FF"/>
        </top>
        <bottom style="thick">
          <color rgb="FF0000FF"/>
        </bottom>
      </border>
    </dxf>
    <dxf>
      <font>
        <color theme="0"/>
      </font>
    </dxf>
    <dxf>
      <fill>
        <patternFill patternType="solid">
          <bgColor theme="0"/>
        </patternFill>
      </fill>
    </dxf>
    <dxf>
      <fill>
        <patternFill patternType="solid">
          <bgColor theme="0"/>
        </patternFill>
      </fill>
    </dxf>
    <dxf>
      <font>
        <color theme="0"/>
      </font>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ont>
        <color theme="0"/>
      </font>
    </dxf>
    <dxf>
      <fill>
        <patternFill patternType="solid">
          <bgColor theme="0"/>
        </patternFill>
      </fill>
    </dxf>
    <dxf>
      <fill>
        <patternFill patternType="none">
          <bgColor auto="1"/>
        </patternFill>
      </fill>
    </dxf>
    <dxf>
      <numFmt numFmtId="168" formatCode="_(* #,##0_);_(* \(#,##0\);_(* &quot;-&quot;??_);_(@_)"/>
    </dxf>
    <dxf>
      <numFmt numFmtId="168" formatCode="_(* #,##0_);_(* \(#,##0\);_(* &quot;-&quot;??_);_(@_)"/>
    </dxf>
    <dxf>
      <font>
        <color theme="0"/>
      </font>
    </dxf>
    <dxf>
      <font>
        <color theme="0"/>
      </font>
    </dxf>
    <dxf>
      <numFmt numFmtId="168" formatCode="_(* #,##0_);_(* \(#,##0\);_(* &quot;-&quot;??_);_(@_)"/>
    </dxf>
    <dxf>
      <fill>
        <patternFill patternType="solid">
          <bgColor theme="0"/>
        </patternFill>
      </fill>
    </dxf>
    <dxf>
      <font>
        <color theme="0"/>
      </font>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ont>
        <color theme="0"/>
      </font>
    </dxf>
    <dxf>
      <numFmt numFmtId="168" formatCode="_(* #,##0_);_(* \(#,##0\);_(* &quot;-&quot;??_);_(@_)"/>
    </dxf>
    <dxf>
      <fill>
        <patternFill patternType="solid">
          <bgColor theme="0"/>
        </patternFill>
      </fill>
    </dxf>
    <dxf>
      <font>
        <color theme="0"/>
      </font>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numFmt numFmtId="168" formatCode="_(* #,##0_);_(* \(#,##0\);_(* &quot;-&quot;??_);_(@_)"/>
    </dxf>
    <dxf>
      <font>
        <color theme="0"/>
      </font>
    </dxf>
    <dxf>
      <fill>
        <patternFill patternType="solid">
          <bgColor theme="0"/>
        </patternFill>
      </fill>
    </dxf>
    <dxf>
      <font>
        <color theme="0"/>
      </font>
    </dxf>
    <dxf>
      <fill>
        <patternFill patternType="solid">
          <bgColor theme="0"/>
        </patternFill>
      </fill>
    </dxf>
    <dxf>
      <fill>
        <patternFill patternType="solid">
          <bgColor theme="0"/>
        </patternFill>
      </fill>
    </dxf>
    <dxf>
      <font>
        <color theme="0"/>
      </font>
    </dxf>
    <dxf>
      <font>
        <color theme="0"/>
      </font>
    </dxf>
    <dxf>
      <fill>
        <patternFill patternType="solid">
          <bgColor theme="0"/>
        </patternFill>
      </fill>
    </dxf>
    <dxf>
      <font>
        <color theme="0"/>
      </font>
    </dxf>
    <dxf>
      <font>
        <color theme="0"/>
      </font>
    </dxf>
    <dxf>
      <fill>
        <patternFill patternType="solid">
          <bgColor theme="0"/>
        </patternFill>
      </fill>
    </dxf>
    <dxf>
      <fill>
        <patternFill patternType="solid">
          <bgColor theme="0"/>
        </patternFill>
      </fill>
    </dxf>
    <dxf>
      <font>
        <color theme="0"/>
      </font>
    </dxf>
    <dxf>
      <font>
        <color theme="0"/>
      </font>
    </dxf>
    <dxf>
      <fill>
        <patternFill patternType="solid">
          <bgColor theme="0"/>
        </patternFill>
      </fill>
    </dxf>
    <dxf>
      <fill>
        <patternFill patternType="solid">
          <bgColor theme="0"/>
        </patternFill>
      </fill>
    </dxf>
  </dxfs>
  <tableStyles count="0" defaultTableStyle="TableStyleMedium2" defaultPivotStyle="PivotStyleLight16"/>
  <colors>
    <mruColors>
      <color rgb="FF0000FF"/>
      <color rgb="FFBE3455"/>
      <color rgb="FFFFFF99"/>
      <color rgb="FF4F1122"/>
      <color rgb="FFFF33CC"/>
      <color rgb="FFDC8198"/>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customXml" Target="../customXml/item48.xml"/><Relationship Id="rId299" Type="http://schemas.openxmlformats.org/officeDocument/2006/relationships/customXml" Target="../customXml/item230.xml"/><Relationship Id="rId21" Type="http://schemas.openxmlformats.org/officeDocument/2006/relationships/worksheet" Target="worksheets/sheet21.xml"/><Relationship Id="rId63" Type="http://schemas.openxmlformats.org/officeDocument/2006/relationships/theme" Target="theme/theme1.xml"/><Relationship Id="rId159" Type="http://schemas.openxmlformats.org/officeDocument/2006/relationships/customXml" Target="../customXml/item90.xml"/><Relationship Id="rId170" Type="http://schemas.openxmlformats.org/officeDocument/2006/relationships/customXml" Target="../customXml/item101.xml"/><Relationship Id="rId226" Type="http://schemas.openxmlformats.org/officeDocument/2006/relationships/customXml" Target="../customXml/item157.xml"/><Relationship Id="rId268" Type="http://schemas.openxmlformats.org/officeDocument/2006/relationships/customXml" Target="../customXml/item199.xml"/><Relationship Id="rId32" Type="http://schemas.openxmlformats.org/officeDocument/2006/relationships/pivotCacheDefinition" Target="pivotCache/pivotCacheDefinition11.xml"/><Relationship Id="rId74" Type="http://schemas.openxmlformats.org/officeDocument/2006/relationships/customXml" Target="../customXml/item5.xml"/><Relationship Id="rId128" Type="http://schemas.openxmlformats.org/officeDocument/2006/relationships/customXml" Target="../customXml/item59.xml"/><Relationship Id="rId5" Type="http://schemas.openxmlformats.org/officeDocument/2006/relationships/worksheet" Target="worksheets/sheet5.xml"/><Relationship Id="rId181" Type="http://schemas.openxmlformats.org/officeDocument/2006/relationships/customXml" Target="../customXml/item112.xml"/><Relationship Id="rId237" Type="http://schemas.openxmlformats.org/officeDocument/2006/relationships/customXml" Target="../customXml/item168.xml"/><Relationship Id="rId279" Type="http://schemas.openxmlformats.org/officeDocument/2006/relationships/customXml" Target="../customXml/item210.xml"/><Relationship Id="rId43" Type="http://schemas.openxmlformats.org/officeDocument/2006/relationships/pivotCacheDefinition" Target="pivotCache/pivotCacheDefinition22.xml"/><Relationship Id="rId139" Type="http://schemas.openxmlformats.org/officeDocument/2006/relationships/customXml" Target="../customXml/item70.xml"/><Relationship Id="rId290" Type="http://schemas.openxmlformats.org/officeDocument/2006/relationships/customXml" Target="../customXml/item221.xml"/><Relationship Id="rId85" Type="http://schemas.openxmlformats.org/officeDocument/2006/relationships/customXml" Target="../customXml/item16.xml"/><Relationship Id="rId150" Type="http://schemas.openxmlformats.org/officeDocument/2006/relationships/customXml" Target="../customXml/item81.xml"/><Relationship Id="rId192" Type="http://schemas.openxmlformats.org/officeDocument/2006/relationships/customXml" Target="../customXml/item123.xml"/><Relationship Id="rId206" Type="http://schemas.openxmlformats.org/officeDocument/2006/relationships/customXml" Target="../customXml/item137.xml"/><Relationship Id="rId248" Type="http://schemas.openxmlformats.org/officeDocument/2006/relationships/customXml" Target="../customXml/item179.xml"/><Relationship Id="rId12" Type="http://schemas.openxmlformats.org/officeDocument/2006/relationships/worksheet" Target="worksheets/sheet12.xml"/><Relationship Id="rId108" Type="http://schemas.openxmlformats.org/officeDocument/2006/relationships/customXml" Target="../customXml/item39.xml"/><Relationship Id="rId54" Type="http://schemas.microsoft.com/office/2007/relationships/slicerCache" Target="slicerCaches/slicerCache2.xml"/><Relationship Id="rId75" Type="http://schemas.openxmlformats.org/officeDocument/2006/relationships/customXml" Target="../customXml/item6.xml"/><Relationship Id="rId96" Type="http://schemas.openxmlformats.org/officeDocument/2006/relationships/customXml" Target="../customXml/item27.xml"/><Relationship Id="rId140" Type="http://schemas.openxmlformats.org/officeDocument/2006/relationships/customXml" Target="../customXml/item71.xml"/><Relationship Id="rId161" Type="http://schemas.openxmlformats.org/officeDocument/2006/relationships/customXml" Target="../customXml/item92.xml"/><Relationship Id="rId182" Type="http://schemas.openxmlformats.org/officeDocument/2006/relationships/customXml" Target="../customXml/item113.xml"/><Relationship Id="rId217" Type="http://schemas.openxmlformats.org/officeDocument/2006/relationships/customXml" Target="../customXml/item148.xml"/><Relationship Id="rId6" Type="http://schemas.openxmlformats.org/officeDocument/2006/relationships/worksheet" Target="worksheets/sheet6.xml"/><Relationship Id="rId238" Type="http://schemas.openxmlformats.org/officeDocument/2006/relationships/customXml" Target="../customXml/item169.xml"/><Relationship Id="rId259" Type="http://schemas.openxmlformats.org/officeDocument/2006/relationships/customXml" Target="../customXml/item190.xml"/><Relationship Id="rId23" Type="http://schemas.openxmlformats.org/officeDocument/2006/relationships/pivotCacheDefinition" Target="pivotCache/pivotCacheDefinition2.xml"/><Relationship Id="rId119" Type="http://schemas.openxmlformats.org/officeDocument/2006/relationships/customXml" Target="../customXml/item50.xml"/><Relationship Id="rId270" Type="http://schemas.openxmlformats.org/officeDocument/2006/relationships/customXml" Target="../customXml/item201.xml"/><Relationship Id="rId291" Type="http://schemas.openxmlformats.org/officeDocument/2006/relationships/customXml" Target="../customXml/item222.xml"/><Relationship Id="rId44" Type="http://schemas.openxmlformats.org/officeDocument/2006/relationships/pivotCacheDefinition" Target="pivotCache/pivotCacheDefinition23.xml"/><Relationship Id="rId65" Type="http://schemas.openxmlformats.org/officeDocument/2006/relationships/styles" Target="styles.xml"/><Relationship Id="rId86" Type="http://schemas.openxmlformats.org/officeDocument/2006/relationships/customXml" Target="../customXml/item17.xml"/><Relationship Id="rId130" Type="http://schemas.openxmlformats.org/officeDocument/2006/relationships/customXml" Target="../customXml/item61.xml"/><Relationship Id="rId151" Type="http://schemas.openxmlformats.org/officeDocument/2006/relationships/customXml" Target="../customXml/item82.xml"/><Relationship Id="rId172" Type="http://schemas.openxmlformats.org/officeDocument/2006/relationships/customXml" Target="../customXml/item103.xml"/><Relationship Id="rId193" Type="http://schemas.openxmlformats.org/officeDocument/2006/relationships/customXml" Target="../customXml/item124.xml"/><Relationship Id="rId207" Type="http://schemas.openxmlformats.org/officeDocument/2006/relationships/customXml" Target="../customXml/item138.xml"/><Relationship Id="rId228" Type="http://schemas.openxmlformats.org/officeDocument/2006/relationships/customXml" Target="../customXml/item159.xml"/><Relationship Id="rId249" Type="http://schemas.openxmlformats.org/officeDocument/2006/relationships/customXml" Target="../customXml/item180.xml"/><Relationship Id="rId13" Type="http://schemas.openxmlformats.org/officeDocument/2006/relationships/worksheet" Target="worksheets/sheet13.xml"/><Relationship Id="rId109" Type="http://schemas.openxmlformats.org/officeDocument/2006/relationships/customXml" Target="../customXml/item40.xml"/><Relationship Id="rId260" Type="http://schemas.openxmlformats.org/officeDocument/2006/relationships/customXml" Target="../customXml/item191.xml"/><Relationship Id="rId281" Type="http://schemas.openxmlformats.org/officeDocument/2006/relationships/customXml" Target="../customXml/item212.xml"/><Relationship Id="rId34" Type="http://schemas.openxmlformats.org/officeDocument/2006/relationships/pivotCacheDefinition" Target="pivotCache/pivotCacheDefinition13.xml"/><Relationship Id="rId55" Type="http://schemas.microsoft.com/office/2007/relationships/slicerCache" Target="slicerCaches/slicerCache3.xml"/><Relationship Id="rId76" Type="http://schemas.openxmlformats.org/officeDocument/2006/relationships/customXml" Target="../customXml/item7.xml"/><Relationship Id="rId97" Type="http://schemas.openxmlformats.org/officeDocument/2006/relationships/customXml" Target="../customXml/item28.xml"/><Relationship Id="rId120" Type="http://schemas.openxmlformats.org/officeDocument/2006/relationships/customXml" Target="../customXml/item51.xml"/><Relationship Id="rId141" Type="http://schemas.openxmlformats.org/officeDocument/2006/relationships/customXml" Target="../customXml/item72.xml"/><Relationship Id="rId7" Type="http://schemas.openxmlformats.org/officeDocument/2006/relationships/worksheet" Target="worksheets/sheet7.xml"/><Relationship Id="rId162" Type="http://schemas.openxmlformats.org/officeDocument/2006/relationships/customXml" Target="../customXml/item93.xml"/><Relationship Id="rId183" Type="http://schemas.openxmlformats.org/officeDocument/2006/relationships/customXml" Target="../customXml/item114.xml"/><Relationship Id="rId218" Type="http://schemas.openxmlformats.org/officeDocument/2006/relationships/customXml" Target="../customXml/item149.xml"/><Relationship Id="rId239" Type="http://schemas.openxmlformats.org/officeDocument/2006/relationships/customXml" Target="../customXml/item170.xml"/><Relationship Id="rId250" Type="http://schemas.openxmlformats.org/officeDocument/2006/relationships/customXml" Target="../customXml/item181.xml"/><Relationship Id="rId271" Type="http://schemas.openxmlformats.org/officeDocument/2006/relationships/customXml" Target="../customXml/item202.xml"/><Relationship Id="rId292" Type="http://schemas.openxmlformats.org/officeDocument/2006/relationships/customXml" Target="../customXml/item223.xml"/><Relationship Id="rId24" Type="http://schemas.openxmlformats.org/officeDocument/2006/relationships/pivotCacheDefinition" Target="pivotCache/pivotCacheDefinition3.xml"/><Relationship Id="rId45" Type="http://schemas.openxmlformats.org/officeDocument/2006/relationships/pivotCacheDefinition" Target="pivotCache/pivotCacheDefinition24.xml"/><Relationship Id="rId66" Type="http://schemas.openxmlformats.org/officeDocument/2006/relationships/sharedStrings" Target="sharedStrings.xml"/><Relationship Id="rId87" Type="http://schemas.openxmlformats.org/officeDocument/2006/relationships/customXml" Target="../customXml/item18.xml"/><Relationship Id="rId110" Type="http://schemas.openxmlformats.org/officeDocument/2006/relationships/customXml" Target="../customXml/item41.xml"/><Relationship Id="rId131" Type="http://schemas.openxmlformats.org/officeDocument/2006/relationships/customXml" Target="../customXml/item62.xml"/><Relationship Id="rId152" Type="http://schemas.openxmlformats.org/officeDocument/2006/relationships/customXml" Target="../customXml/item83.xml"/><Relationship Id="rId173" Type="http://schemas.openxmlformats.org/officeDocument/2006/relationships/customXml" Target="../customXml/item104.xml"/><Relationship Id="rId194" Type="http://schemas.openxmlformats.org/officeDocument/2006/relationships/customXml" Target="../customXml/item125.xml"/><Relationship Id="rId208" Type="http://schemas.openxmlformats.org/officeDocument/2006/relationships/customXml" Target="../customXml/item139.xml"/><Relationship Id="rId229" Type="http://schemas.openxmlformats.org/officeDocument/2006/relationships/customXml" Target="../customXml/item160.xml"/><Relationship Id="rId240" Type="http://schemas.openxmlformats.org/officeDocument/2006/relationships/customXml" Target="../customXml/item171.xml"/><Relationship Id="rId261" Type="http://schemas.openxmlformats.org/officeDocument/2006/relationships/customXml" Target="../customXml/item192.xml"/><Relationship Id="rId14" Type="http://schemas.openxmlformats.org/officeDocument/2006/relationships/worksheet" Target="worksheets/sheet14.xml"/><Relationship Id="rId35" Type="http://schemas.openxmlformats.org/officeDocument/2006/relationships/pivotCacheDefinition" Target="pivotCache/pivotCacheDefinition14.xml"/><Relationship Id="rId56" Type="http://schemas.microsoft.com/office/2007/relationships/slicerCache" Target="slicerCaches/slicerCache4.xml"/><Relationship Id="rId77" Type="http://schemas.openxmlformats.org/officeDocument/2006/relationships/customXml" Target="../customXml/item8.xml"/><Relationship Id="rId100" Type="http://schemas.openxmlformats.org/officeDocument/2006/relationships/customXml" Target="../customXml/item31.xml"/><Relationship Id="rId282" Type="http://schemas.openxmlformats.org/officeDocument/2006/relationships/customXml" Target="../customXml/item213.xml"/><Relationship Id="rId8" Type="http://schemas.openxmlformats.org/officeDocument/2006/relationships/worksheet" Target="worksheets/sheet8.xml"/><Relationship Id="rId98" Type="http://schemas.openxmlformats.org/officeDocument/2006/relationships/customXml" Target="../customXml/item29.xml"/><Relationship Id="rId121" Type="http://schemas.openxmlformats.org/officeDocument/2006/relationships/customXml" Target="../customXml/item52.xml"/><Relationship Id="rId142" Type="http://schemas.openxmlformats.org/officeDocument/2006/relationships/customXml" Target="../customXml/item73.xml"/><Relationship Id="rId163" Type="http://schemas.openxmlformats.org/officeDocument/2006/relationships/customXml" Target="../customXml/item94.xml"/><Relationship Id="rId184" Type="http://schemas.openxmlformats.org/officeDocument/2006/relationships/customXml" Target="../customXml/item115.xml"/><Relationship Id="rId219" Type="http://schemas.openxmlformats.org/officeDocument/2006/relationships/customXml" Target="../customXml/item150.xml"/><Relationship Id="rId230" Type="http://schemas.openxmlformats.org/officeDocument/2006/relationships/customXml" Target="../customXml/item161.xml"/><Relationship Id="rId251" Type="http://schemas.openxmlformats.org/officeDocument/2006/relationships/customXml" Target="../customXml/item182.xml"/><Relationship Id="rId25" Type="http://schemas.openxmlformats.org/officeDocument/2006/relationships/pivotCacheDefinition" Target="pivotCache/pivotCacheDefinition4.xml"/><Relationship Id="rId46" Type="http://schemas.openxmlformats.org/officeDocument/2006/relationships/pivotCacheDefinition" Target="pivotCache/pivotCacheDefinition25.xml"/><Relationship Id="rId67" Type="http://schemas.openxmlformats.org/officeDocument/2006/relationships/sheetMetadata" Target="metadata.xml"/><Relationship Id="rId272" Type="http://schemas.openxmlformats.org/officeDocument/2006/relationships/customXml" Target="../customXml/item203.xml"/><Relationship Id="rId293" Type="http://schemas.openxmlformats.org/officeDocument/2006/relationships/customXml" Target="../customXml/item224.xml"/><Relationship Id="rId88" Type="http://schemas.openxmlformats.org/officeDocument/2006/relationships/customXml" Target="../customXml/item19.xml"/><Relationship Id="rId111" Type="http://schemas.openxmlformats.org/officeDocument/2006/relationships/customXml" Target="../customXml/item42.xml"/><Relationship Id="rId132" Type="http://schemas.openxmlformats.org/officeDocument/2006/relationships/customXml" Target="../customXml/item63.xml"/><Relationship Id="rId153" Type="http://schemas.openxmlformats.org/officeDocument/2006/relationships/customXml" Target="../customXml/item84.xml"/><Relationship Id="rId174" Type="http://schemas.openxmlformats.org/officeDocument/2006/relationships/customXml" Target="../customXml/item105.xml"/><Relationship Id="rId195" Type="http://schemas.openxmlformats.org/officeDocument/2006/relationships/customXml" Target="../customXml/item126.xml"/><Relationship Id="rId209" Type="http://schemas.openxmlformats.org/officeDocument/2006/relationships/customXml" Target="../customXml/item140.xml"/><Relationship Id="rId220" Type="http://schemas.openxmlformats.org/officeDocument/2006/relationships/customXml" Target="../customXml/item151.xml"/><Relationship Id="rId241" Type="http://schemas.openxmlformats.org/officeDocument/2006/relationships/customXml" Target="../customXml/item172.xml"/><Relationship Id="rId15" Type="http://schemas.openxmlformats.org/officeDocument/2006/relationships/worksheet" Target="worksheets/sheet15.xml"/><Relationship Id="rId36" Type="http://schemas.openxmlformats.org/officeDocument/2006/relationships/pivotCacheDefinition" Target="pivotCache/pivotCacheDefinition15.xml"/><Relationship Id="rId57" Type="http://schemas.microsoft.com/office/2007/relationships/slicerCache" Target="slicerCaches/slicerCache5.xml"/><Relationship Id="rId262" Type="http://schemas.openxmlformats.org/officeDocument/2006/relationships/customXml" Target="../customXml/item193.xml"/><Relationship Id="rId283" Type="http://schemas.openxmlformats.org/officeDocument/2006/relationships/customXml" Target="../customXml/item214.xml"/><Relationship Id="rId78" Type="http://schemas.openxmlformats.org/officeDocument/2006/relationships/customXml" Target="../customXml/item9.xml"/><Relationship Id="rId99" Type="http://schemas.openxmlformats.org/officeDocument/2006/relationships/customXml" Target="../customXml/item30.xml"/><Relationship Id="rId101" Type="http://schemas.openxmlformats.org/officeDocument/2006/relationships/customXml" Target="../customXml/item32.xml"/><Relationship Id="rId122" Type="http://schemas.openxmlformats.org/officeDocument/2006/relationships/customXml" Target="../customXml/item53.xml"/><Relationship Id="rId143" Type="http://schemas.openxmlformats.org/officeDocument/2006/relationships/customXml" Target="../customXml/item74.xml"/><Relationship Id="rId164" Type="http://schemas.openxmlformats.org/officeDocument/2006/relationships/customXml" Target="../customXml/item95.xml"/><Relationship Id="rId185" Type="http://schemas.openxmlformats.org/officeDocument/2006/relationships/customXml" Target="../customXml/item116.xml"/><Relationship Id="rId9" Type="http://schemas.openxmlformats.org/officeDocument/2006/relationships/worksheet" Target="worksheets/sheet9.xml"/><Relationship Id="rId210" Type="http://schemas.openxmlformats.org/officeDocument/2006/relationships/customXml" Target="../customXml/item141.xml"/><Relationship Id="rId26" Type="http://schemas.openxmlformats.org/officeDocument/2006/relationships/pivotCacheDefinition" Target="pivotCache/pivotCacheDefinition5.xml"/><Relationship Id="rId231" Type="http://schemas.openxmlformats.org/officeDocument/2006/relationships/customXml" Target="../customXml/item162.xml"/><Relationship Id="rId252" Type="http://schemas.openxmlformats.org/officeDocument/2006/relationships/customXml" Target="../customXml/item183.xml"/><Relationship Id="rId273" Type="http://schemas.openxmlformats.org/officeDocument/2006/relationships/customXml" Target="../customXml/item204.xml"/><Relationship Id="rId294" Type="http://schemas.openxmlformats.org/officeDocument/2006/relationships/customXml" Target="../customXml/item225.xml"/><Relationship Id="rId47" Type="http://schemas.openxmlformats.org/officeDocument/2006/relationships/pivotCacheDefinition" Target="pivotCache/pivotCacheDefinition26.xml"/><Relationship Id="rId68" Type="http://schemas.openxmlformats.org/officeDocument/2006/relationships/powerPivotData" Target="model/item.data"/><Relationship Id="rId89" Type="http://schemas.openxmlformats.org/officeDocument/2006/relationships/customXml" Target="../customXml/item20.xml"/><Relationship Id="rId112" Type="http://schemas.openxmlformats.org/officeDocument/2006/relationships/customXml" Target="../customXml/item43.xml"/><Relationship Id="rId133" Type="http://schemas.openxmlformats.org/officeDocument/2006/relationships/customXml" Target="../customXml/item64.xml"/><Relationship Id="rId154" Type="http://schemas.openxmlformats.org/officeDocument/2006/relationships/customXml" Target="../customXml/item85.xml"/><Relationship Id="rId175" Type="http://schemas.openxmlformats.org/officeDocument/2006/relationships/customXml" Target="../customXml/item106.xml"/><Relationship Id="rId196" Type="http://schemas.openxmlformats.org/officeDocument/2006/relationships/customXml" Target="../customXml/item127.xml"/><Relationship Id="rId200" Type="http://schemas.openxmlformats.org/officeDocument/2006/relationships/customXml" Target="../customXml/item131.xml"/><Relationship Id="rId16" Type="http://schemas.openxmlformats.org/officeDocument/2006/relationships/worksheet" Target="worksheets/sheet16.xml"/><Relationship Id="rId221" Type="http://schemas.openxmlformats.org/officeDocument/2006/relationships/customXml" Target="../customXml/item152.xml"/><Relationship Id="rId242" Type="http://schemas.openxmlformats.org/officeDocument/2006/relationships/customXml" Target="../customXml/item173.xml"/><Relationship Id="rId263" Type="http://schemas.openxmlformats.org/officeDocument/2006/relationships/customXml" Target="../customXml/item194.xml"/><Relationship Id="rId284" Type="http://schemas.openxmlformats.org/officeDocument/2006/relationships/customXml" Target="../customXml/item215.xml"/><Relationship Id="rId37" Type="http://schemas.openxmlformats.org/officeDocument/2006/relationships/pivotCacheDefinition" Target="pivotCache/pivotCacheDefinition16.xml"/><Relationship Id="rId58" Type="http://schemas.microsoft.com/office/2007/relationships/slicerCache" Target="slicerCaches/slicerCache6.xml"/><Relationship Id="rId79" Type="http://schemas.openxmlformats.org/officeDocument/2006/relationships/customXml" Target="../customXml/item10.xml"/><Relationship Id="rId102" Type="http://schemas.openxmlformats.org/officeDocument/2006/relationships/customXml" Target="../customXml/item33.xml"/><Relationship Id="rId123" Type="http://schemas.openxmlformats.org/officeDocument/2006/relationships/customXml" Target="../customXml/item54.xml"/><Relationship Id="rId144" Type="http://schemas.openxmlformats.org/officeDocument/2006/relationships/customXml" Target="../customXml/item75.xml"/><Relationship Id="rId90" Type="http://schemas.openxmlformats.org/officeDocument/2006/relationships/customXml" Target="../customXml/item21.xml"/><Relationship Id="rId165" Type="http://schemas.openxmlformats.org/officeDocument/2006/relationships/customXml" Target="../customXml/item96.xml"/><Relationship Id="rId186" Type="http://schemas.openxmlformats.org/officeDocument/2006/relationships/customXml" Target="../customXml/item117.xml"/><Relationship Id="rId211" Type="http://schemas.openxmlformats.org/officeDocument/2006/relationships/customXml" Target="../customXml/item142.xml"/><Relationship Id="rId232" Type="http://schemas.openxmlformats.org/officeDocument/2006/relationships/customXml" Target="../customXml/item163.xml"/><Relationship Id="rId253" Type="http://schemas.openxmlformats.org/officeDocument/2006/relationships/customXml" Target="../customXml/item184.xml"/><Relationship Id="rId274" Type="http://schemas.openxmlformats.org/officeDocument/2006/relationships/customXml" Target="../customXml/item205.xml"/><Relationship Id="rId295" Type="http://schemas.openxmlformats.org/officeDocument/2006/relationships/customXml" Target="../customXml/item226.xml"/><Relationship Id="rId27" Type="http://schemas.openxmlformats.org/officeDocument/2006/relationships/pivotCacheDefinition" Target="pivotCache/pivotCacheDefinition6.xml"/><Relationship Id="rId48" Type="http://schemas.openxmlformats.org/officeDocument/2006/relationships/pivotCacheDefinition" Target="pivotCache/pivotCacheDefinition27.xml"/><Relationship Id="rId69" Type="http://schemas.openxmlformats.org/officeDocument/2006/relationships/calcChain" Target="calcChain.xml"/><Relationship Id="rId113" Type="http://schemas.openxmlformats.org/officeDocument/2006/relationships/customXml" Target="../customXml/item44.xml"/><Relationship Id="rId134" Type="http://schemas.openxmlformats.org/officeDocument/2006/relationships/customXml" Target="../customXml/item65.xml"/><Relationship Id="rId80" Type="http://schemas.openxmlformats.org/officeDocument/2006/relationships/customXml" Target="../customXml/item11.xml"/><Relationship Id="rId155" Type="http://schemas.openxmlformats.org/officeDocument/2006/relationships/customXml" Target="../customXml/item86.xml"/><Relationship Id="rId176" Type="http://schemas.openxmlformats.org/officeDocument/2006/relationships/customXml" Target="../customXml/item107.xml"/><Relationship Id="rId197" Type="http://schemas.openxmlformats.org/officeDocument/2006/relationships/customXml" Target="../customXml/item128.xml"/><Relationship Id="rId201" Type="http://schemas.openxmlformats.org/officeDocument/2006/relationships/customXml" Target="../customXml/item132.xml"/><Relationship Id="rId222" Type="http://schemas.openxmlformats.org/officeDocument/2006/relationships/customXml" Target="../customXml/item153.xml"/><Relationship Id="rId243" Type="http://schemas.openxmlformats.org/officeDocument/2006/relationships/customXml" Target="../customXml/item174.xml"/><Relationship Id="rId264" Type="http://schemas.openxmlformats.org/officeDocument/2006/relationships/customXml" Target="../customXml/item195.xml"/><Relationship Id="rId285" Type="http://schemas.openxmlformats.org/officeDocument/2006/relationships/customXml" Target="../customXml/item216.xml"/><Relationship Id="rId17" Type="http://schemas.openxmlformats.org/officeDocument/2006/relationships/worksheet" Target="worksheets/sheet17.xml"/><Relationship Id="rId38" Type="http://schemas.openxmlformats.org/officeDocument/2006/relationships/pivotCacheDefinition" Target="pivotCache/pivotCacheDefinition17.xml"/><Relationship Id="rId59" Type="http://schemas.microsoft.com/office/2007/relationships/slicerCache" Target="slicerCaches/slicerCache7.xml"/><Relationship Id="rId103" Type="http://schemas.openxmlformats.org/officeDocument/2006/relationships/customXml" Target="../customXml/item34.xml"/><Relationship Id="rId124" Type="http://schemas.openxmlformats.org/officeDocument/2006/relationships/customXml" Target="../customXml/item55.xml"/><Relationship Id="rId70" Type="http://schemas.openxmlformats.org/officeDocument/2006/relationships/customXml" Target="../customXml/item1.xml"/><Relationship Id="rId91" Type="http://schemas.openxmlformats.org/officeDocument/2006/relationships/customXml" Target="../customXml/item22.xml"/><Relationship Id="rId145" Type="http://schemas.openxmlformats.org/officeDocument/2006/relationships/customXml" Target="../customXml/item76.xml"/><Relationship Id="rId166" Type="http://schemas.openxmlformats.org/officeDocument/2006/relationships/customXml" Target="../customXml/item97.xml"/><Relationship Id="rId187" Type="http://schemas.openxmlformats.org/officeDocument/2006/relationships/customXml" Target="../customXml/item118.xml"/><Relationship Id="rId1" Type="http://schemas.openxmlformats.org/officeDocument/2006/relationships/worksheet" Target="worksheets/sheet1.xml"/><Relationship Id="rId212" Type="http://schemas.openxmlformats.org/officeDocument/2006/relationships/customXml" Target="../customXml/item143.xml"/><Relationship Id="rId233" Type="http://schemas.openxmlformats.org/officeDocument/2006/relationships/customXml" Target="../customXml/item164.xml"/><Relationship Id="rId254" Type="http://schemas.openxmlformats.org/officeDocument/2006/relationships/customXml" Target="../customXml/item185.xml"/><Relationship Id="rId28" Type="http://schemas.openxmlformats.org/officeDocument/2006/relationships/pivotCacheDefinition" Target="pivotCache/pivotCacheDefinition7.xml"/><Relationship Id="rId49" Type="http://schemas.openxmlformats.org/officeDocument/2006/relationships/pivotCacheDefinition" Target="pivotCache/pivotCacheDefinition28.xml"/><Relationship Id="rId114" Type="http://schemas.openxmlformats.org/officeDocument/2006/relationships/customXml" Target="../customXml/item45.xml"/><Relationship Id="rId275" Type="http://schemas.openxmlformats.org/officeDocument/2006/relationships/customXml" Target="../customXml/item206.xml"/><Relationship Id="rId296" Type="http://schemas.openxmlformats.org/officeDocument/2006/relationships/customXml" Target="../customXml/item227.xml"/><Relationship Id="rId300" Type="http://schemas.openxmlformats.org/officeDocument/2006/relationships/customXml" Target="../customXml/item231.xml"/><Relationship Id="rId60" Type="http://schemas.microsoft.com/office/2007/relationships/slicerCache" Target="slicerCaches/slicerCache8.xml"/><Relationship Id="rId81" Type="http://schemas.openxmlformats.org/officeDocument/2006/relationships/customXml" Target="../customXml/item12.xml"/><Relationship Id="rId135" Type="http://schemas.openxmlformats.org/officeDocument/2006/relationships/customXml" Target="../customXml/item66.xml"/><Relationship Id="rId156" Type="http://schemas.openxmlformats.org/officeDocument/2006/relationships/customXml" Target="../customXml/item87.xml"/><Relationship Id="rId177" Type="http://schemas.openxmlformats.org/officeDocument/2006/relationships/customXml" Target="../customXml/item108.xml"/><Relationship Id="rId198" Type="http://schemas.openxmlformats.org/officeDocument/2006/relationships/customXml" Target="../customXml/item129.xml"/><Relationship Id="rId202" Type="http://schemas.openxmlformats.org/officeDocument/2006/relationships/customXml" Target="../customXml/item133.xml"/><Relationship Id="rId223" Type="http://schemas.openxmlformats.org/officeDocument/2006/relationships/customXml" Target="../customXml/item154.xml"/><Relationship Id="rId244" Type="http://schemas.openxmlformats.org/officeDocument/2006/relationships/customXml" Target="../customXml/item175.xml"/><Relationship Id="rId18" Type="http://schemas.openxmlformats.org/officeDocument/2006/relationships/worksheet" Target="worksheets/sheet18.xml"/><Relationship Id="rId39" Type="http://schemas.openxmlformats.org/officeDocument/2006/relationships/pivotCacheDefinition" Target="pivotCache/pivotCacheDefinition18.xml"/><Relationship Id="rId265" Type="http://schemas.openxmlformats.org/officeDocument/2006/relationships/customXml" Target="../customXml/item196.xml"/><Relationship Id="rId286" Type="http://schemas.openxmlformats.org/officeDocument/2006/relationships/customXml" Target="../customXml/item217.xml"/><Relationship Id="rId50" Type="http://schemas.openxmlformats.org/officeDocument/2006/relationships/pivotCacheDefinition" Target="pivotCache/pivotCacheDefinition29.xml"/><Relationship Id="rId104" Type="http://schemas.openxmlformats.org/officeDocument/2006/relationships/customXml" Target="../customXml/item35.xml"/><Relationship Id="rId125" Type="http://schemas.openxmlformats.org/officeDocument/2006/relationships/customXml" Target="../customXml/item56.xml"/><Relationship Id="rId146" Type="http://schemas.openxmlformats.org/officeDocument/2006/relationships/customXml" Target="../customXml/item77.xml"/><Relationship Id="rId167" Type="http://schemas.openxmlformats.org/officeDocument/2006/relationships/customXml" Target="../customXml/item98.xml"/><Relationship Id="rId188" Type="http://schemas.openxmlformats.org/officeDocument/2006/relationships/customXml" Target="../customXml/item119.xml"/><Relationship Id="rId71" Type="http://schemas.openxmlformats.org/officeDocument/2006/relationships/customXml" Target="../customXml/item2.xml"/><Relationship Id="rId92" Type="http://schemas.openxmlformats.org/officeDocument/2006/relationships/customXml" Target="../customXml/item23.xml"/><Relationship Id="rId213" Type="http://schemas.openxmlformats.org/officeDocument/2006/relationships/customXml" Target="../customXml/item144.xml"/><Relationship Id="rId234" Type="http://schemas.openxmlformats.org/officeDocument/2006/relationships/customXml" Target="../customXml/item165.xml"/><Relationship Id="rId2" Type="http://schemas.openxmlformats.org/officeDocument/2006/relationships/worksheet" Target="worksheets/sheet2.xml"/><Relationship Id="rId29" Type="http://schemas.openxmlformats.org/officeDocument/2006/relationships/pivotCacheDefinition" Target="pivotCache/pivotCacheDefinition8.xml"/><Relationship Id="rId255" Type="http://schemas.openxmlformats.org/officeDocument/2006/relationships/customXml" Target="../customXml/item186.xml"/><Relationship Id="rId276" Type="http://schemas.openxmlformats.org/officeDocument/2006/relationships/customXml" Target="../customXml/item207.xml"/><Relationship Id="rId297" Type="http://schemas.openxmlformats.org/officeDocument/2006/relationships/customXml" Target="../customXml/item228.xml"/><Relationship Id="rId40" Type="http://schemas.openxmlformats.org/officeDocument/2006/relationships/pivotCacheDefinition" Target="pivotCache/pivotCacheDefinition19.xml"/><Relationship Id="rId115" Type="http://schemas.openxmlformats.org/officeDocument/2006/relationships/customXml" Target="../customXml/item46.xml"/><Relationship Id="rId136" Type="http://schemas.openxmlformats.org/officeDocument/2006/relationships/customXml" Target="../customXml/item67.xml"/><Relationship Id="rId157" Type="http://schemas.openxmlformats.org/officeDocument/2006/relationships/customXml" Target="../customXml/item88.xml"/><Relationship Id="rId178" Type="http://schemas.openxmlformats.org/officeDocument/2006/relationships/customXml" Target="../customXml/item109.xml"/><Relationship Id="rId61" Type="http://schemas.microsoft.com/office/2007/relationships/slicerCache" Target="slicerCaches/slicerCache9.xml"/><Relationship Id="rId82" Type="http://schemas.openxmlformats.org/officeDocument/2006/relationships/customXml" Target="../customXml/item13.xml"/><Relationship Id="rId199" Type="http://schemas.openxmlformats.org/officeDocument/2006/relationships/customXml" Target="../customXml/item130.xml"/><Relationship Id="rId203" Type="http://schemas.openxmlformats.org/officeDocument/2006/relationships/customXml" Target="../customXml/item134.xml"/><Relationship Id="rId19" Type="http://schemas.openxmlformats.org/officeDocument/2006/relationships/worksheet" Target="worksheets/sheet19.xml"/><Relationship Id="rId224" Type="http://schemas.openxmlformats.org/officeDocument/2006/relationships/customXml" Target="../customXml/item155.xml"/><Relationship Id="rId245" Type="http://schemas.openxmlformats.org/officeDocument/2006/relationships/customXml" Target="../customXml/item176.xml"/><Relationship Id="rId266" Type="http://schemas.openxmlformats.org/officeDocument/2006/relationships/customXml" Target="../customXml/item197.xml"/><Relationship Id="rId287" Type="http://schemas.openxmlformats.org/officeDocument/2006/relationships/customXml" Target="../customXml/item218.xml"/><Relationship Id="rId30" Type="http://schemas.openxmlformats.org/officeDocument/2006/relationships/pivotCacheDefinition" Target="pivotCache/pivotCacheDefinition9.xml"/><Relationship Id="rId105" Type="http://schemas.openxmlformats.org/officeDocument/2006/relationships/customXml" Target="../customXml/item36.xml"/><Relationship Id="rId126" Type="http://schemas.openxmlformats.org/officeDocument/2006/relationships/customXml" Target="../customXml/item57.xml"/><Relationship Id="rId147" Type="http://schemas.openxmlformats.org/officeDocument/2006/relationships/customXml" Target="../customXml/item78.xml"/><Relationship Id="rId168" Type="http://schemas.openxmlformats.org/officeDocument/2006/relationships/customXml" Target="../customXml/item99.xml"/><Relationship Id="rId51" Type="http://schemas.openxmlformats.org/officeDocument/2006/relationships/pivotCacheDefinition" Target="pivotCache/pivotCacheDefinition30.xml"/><Relationship Id="rId72" Type="http://schemas.openxmlformats.org/officeDocument/2006/relationships/customXml" Target="../customXml/item3.xml"/><Relationship Id="rId93" Type="http://schemas.openxmlformats.org/officeDocument/2006/relationships/customXml" Target="../customXml/item24.xml"/><Relationship Id="rId189" Type="http://schemas.openxmlformats.org/officeDocument/2006/relationships/customXml" Target="../customXml/item120.xml"/><Relationship Id="rId3" Type="http://schemas.openxmlformats.org/officeDocument/2006/relationships/worksheet" Target="worksheets/sheet3.xml"/><Relationship Id="rId214" Type="http://schemas.openxmlformats.org/officeDocument/2006/relationships/customXml" Target="../customXml/item145.xml"/><Relationship Id="rId235" Type="http://schemas.openxmlformats.org/officeDocument/2006/relationships/customXml" Target="../customXml/item166.xml"/><Relationship Id="rId256" Type="http://schemas.openxmlformats.org/officeDocument/2006/relationships/customXml" Target="../customXml/item187.xml"/><Relationship Id="rId277" Type="http://schemas.openxmlformats.org/officeDocument/2006/relationships/customXml" Target="../customXml/item208.xml"/><Relationship Id="rId298" Type="http://schemas.openxmlformats.org/officeDocument/2006/relationships/customXml" Target="../customXml/item229.xml"/><Relationship Id="rId116" Type="http://schemas.openxmlformats.org/officeDocument/2006/relationships/customXml" Target="../customXml/item47.xml"/><Relationship Id="rId137" Type="http://schemas.openxmlformats.org/officeDocument/2006/relationships/customXml" Target="../customXml/item68.xml"/><Relationship Id="rId158" Type="http://schemas.openxmlformats.org/officeDocument/2006/relationships/customXml" Target="../customXml/item89.xml"/><Relationship Id="rId20" Type="http://schemas.openxmlformats.org/officeDocument/2006/relationships/worksheet" Target="worksheets/sheet20.xml"/><Relationship Id="rId41" Type="http://schemas.openxmlformats.org/officeDocument/2006/relationships/pivotCacheDefinition" Target="pivotCache/pivotCacheDefinition20.xml"/><Relationship Id="rId62" Type="http://schemas.microsoft.com/office/2007/relationships/slicerCache" Target="slicerCaches/slicerCache10.xml"/><Relationship Id="rId83" Type="http://schemas.openxmlformats.org/officeDocument/2006/relationships/customXml" Target="../customXml/item14.xml"/><Relationship Id="rId179" Type="http://schemas.openxmlformats.org/officeDocument/2006/relationships/customXml" Target="../customXml/item110.xml"/><Relationship Id="rId190" Type="http://schemas.openxmlformats.org/officeDocument/2006/relationships/customXml" Target="../customXml/item121.xml"/><Relationship Id="rId204" Type="http://schemas.openxmlformats.org/officeDocument/2006/relationships/customXml" Target="../customXml/item135.xml"/><Relationship Id="rId225" Type="http://schemas.openxmlformats.org/officeDocument/2006/relationships/customXml" Target="../customXml/item156.xml"/><Relationship Id="rId246" Type="http://schemas.openxmlformats.org/officeDocument/2006/relationships/customXml" Target="../customXml/item177.xml"/><Relationship Id="rId267" Type="http://schemas.openxmlformats.org/officeDocument/2006/relationships/customXml" Target="../customXml/item198.xml"/><Relationship Id="rId288" Type="http://schemas.openxmlformats.org/officeDocument/2006/relationships/customXml" Target="../customXml/item219.xml"/><Relationship Id="rId106" Type="http://schemas.openxmlformats.org/officeDocument/2006/relationships/customXml" Target="../customXml/item37.xml"/><Relationship Id="rId127" Type="http://schemas.openxmlformats.org/officeDocument/2006/relationships/customXml" Target="../customXml/item58.xml"/><Relationship Id="rId10" Type="http://schemas.openxmlformats.org/officeDocument/2006/relationships/worksheet" Target="worksheets/sheet10.xml"/><Relationship Id="rId31" Type="http://schemas.openxmlformats.org/officeDocument/2006/relationships/pivotCacheDefinition" Target="pivotCache/pivotCacheDefinition10.xml"/><Relationship Id="rId52" Type="http://schemas.openxmlformats.org/officeDocument/2006/relationships/pivotCacheDefinition" Target="pivotCache/pivotCacheDefinition31.xml"/><Relationship Id="rId73" Type="http://schemas.openxmlformats.org/officeDocument/2006/relationships/customXml" Target="../customXml/item4.xml"/><Relationship Id="rId94" Type="http://schemas.openxmlformats.org/officeDocument/2006/relationships/customXml" Target="../customXml/item25.xml"/><Relationship Id="rId148" Type="http://schemas.openxmlformats.org/officeDocument/2006/relationships/customXml" Target="../customXml/item79.xml"/><Relationship Id="rId169" Type="http://schemas.openxmlformats.org/officeDocument/2006/relationships/customXml" Target="../customXml/item100.xml"/><Relationship Id="rId4" Type="http://schemas.openxmlformats.org/officeDocument/2006/relationships/worksheet" Target="worksheets/sheet4.xml"/><Relationship Id="rId180" Type="http://schemas.openxmlformats.org/officeDocument/2006/relationships/customXml" Target="../customXml/item111.xml"/><Relationship Id="rId215" Type="http://schemas.openxmlformats.org/officeDocument/2006/relationships/customXml" Target="../customXml/item146.xml"/><Relationship Id="rId236" Type="http://schemas.openxmlformats.org/officeDocument/2006/relationships/customXml" Target="../customXml/item167.xml"/><Relationship Id="rId257" Type="http://schemas.openxmlformats.org/officeDocument/2006/relationships/customXml" Target="../customXml/item188.xml"/><Relationship Id="rId278" Type="http://schemas.openxmlformats.org/officeDocument/2006/relationships/customXml" Target="../customXml/item209.xml"/><Relationship Id="rId42" Type="http://schemas.openxmlformats.org/officeDocument/2006/relationships/pivotCacheDefinition" Target="pivotCache/pivotCacheDefinition21.xml"/><Relationship Id="rId84" Type="http://schemas.openxmlformats.org/officeDocument/2006/relationships/customXml" Target="../customXml/item15.xml"/><Relationship Id="rId138" Type="http://schemas.openxmlformats.org/officeDocument/2006/relationships/customXml" Target="../customXml/item69.xml"/><Relationship Id="rId191" Type="http://schemas.openxmlformats.org/officeDocument/2006/relationships/customXml" Target="../customXml/item122.xml"/><Relationship Id="rId205" Type="http://schemas.openxmlformats.org/officeDocument/2006/relationships/customXml" Target="../customXml/item136.xml"/><Relationship Id="rId247" Type="http://schemas.openxmlformats.org/officeDocument/2006/relationships/customXml" Target="../customXml/item178.xml"/><Relationship Id="rId107" Type="http://schemas.openxmlformats.org/officeDocument/2006/relationships/customXml" Target="../customXml/item38.xml"/><Relationship Id="rId289" Type="http://schemas.openxmlformats.org/officeDocument/2006/relationships/customXml" Target="../customXml/item220.xml"/><Relationship Id="rId11" Type="http://schemas.openxmlformats.org/officeDocument/2006/relationships/worksheet" Target="worksheets/sheet11.xml"/><Relationship Id="rId53" Type="http://schemas.microsoft.com/office/2007/relationships/slicerCache" Target="slicerCaches/slicerCache1.xml"/><Relationship Id="rId149" Type="http://schemas.openxmlformats.org/officeDocument/2006/relationships/customXml" Target="../customXml/item80.xml"/><Relationship Id="rId95" Type="http://schemas.openxmlformats.org/officeDocument/2006/relationships/customXml" Target="../customXml/item26.xml"/><Relationship Id="rId160" Type="http://schemas.openxmlformats.org/officeDocument/2006/relationships/customXml" Target="../customXml/item91.xml"/><Relationship Id="rId216" Type="http://schemas.openxmlformats.org/officeDocument/2006/relationships/customXml" Target="../customXml/item147.xml"/><Relationship Id="rId258" Type="http://schemas.openxmlformats.org/officeDocument/2006/relationships/customXml" Target="../customXml/item189.xml"/><Relationship Id="rId22" Type="http://schemas.openxmlformats.org/officeDocument/2006/relationships/pivotCacheDefinition" Target="pivotCache/pivotCacheDefinition1.xml"/><Relationship Id="rId64" Type="http://schemas.openxmlformats.org/officeDocument/2006/relationships/connections" Target="connections.xml"/><Relationship Id="rId118" Type="http://schemas.openxmlformats.org/officeDocument/2006/relationships/customXml" Target="../customXml/item49.xml"/><Relationship Id="rId171" Type="http://schemas.openxmlformats.org/officeDocument/2006/relationships/customXml" Target="../customXml/item102.xml"/><Relationship Id="rId227" Type="http://schemas.openxmlformats.org/officeDocument/2006/relationships/customXml" Target="../customXml/item158.xml"/><Relationship Id="rId269" Type="http://schemas.openxmlformats.org/officeDocument/2006/relationships/customXml" Target="../customXml/item200.xml"/><Relationship Id="rId33" Type="http://schemas.openxmlformats.org/officeDocument/2006/relationships/pivotCacheDefinition" Target="pivotCache/pivotCacheDefinition12.xml"/><Relationship Id="rId129" Type="http://schemas.openxmlformats.org/officeDocument/2006/relationships/customXml" Target="../customXml/item60.xml"/><Relationship Id="rId280" Type="http://schemas.openxmlformats.org/officeDocument/2006/relationships/customXml" Target="../customXml/item21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51288</xdr:rowOff>
    </xdr:from>
    <xdr:to>
      <xdr:col>8</xdr:col>
      <xdr:colOff>351691</xdr:colOff>
      <xdr:row>15</xdr:row>
      <xdr:rowOff>51288</xdr:rowOff>
    </xdr:to>
    <mc:AlternateContent xmlns:mc="http://schemas.openxmlformats.org/markup-compatibility/2006" xmlns:a14="http://schemas.microsoft.com/office/drawing/2010/main">
      <mc:Choice Requires="a14">
        <xdr:graphicFrame macro="">
          <xdr:nvGraphicFramePr>
            <xdr:cNvPr id="2" name="Year | Month 4">
              <a:extLst>
                <a:ext uri="{FF2B5EF4-FFF2-40B4-BE49-F238E27FC236}">
                  <a16:creationId xmlns:a16="http://schemas.microsoft.com/office/drawing/2014/main" id="{F2C0BDD2-8CA0-471F-8EF0-967126CC6A6F}"/>
                </a:ext>
              </a:extLst>
            </xdr:cNvPr>
            <xdr:cNvGraphicFramePr/>
          </xdr:nvGraphicFramePr>
          <xdr:xfrm>
            <a:off x="0" y="0"/>
            <a:ext cx="0" cy="0"/>
          </xdr:xfrm>
          <a:graphic>
            <a:graphicData uri="http://schemas.microsoft.com/office/drawing/2010/slicer">
              <sle:slicer xmlns:sle="http://schemas.microsoft.com/office/drawing/2010/slicer" name="Year | Month 4"/>
            </a:graphicData>
          </a:graphic>
        </xdr:graphicFrame>
      </mc:Choice>
      <mc:Fallback xmlns="">
        <xdr:sp macro="" textlink="">
          <xdr:nvSpPr>
            <xdr:cNvPr id="0" name=""/>
            <xdr:cNvSpPr>
              <a:spLocks noTextEdit="1"/>
            </xdr:cNvSpPr>
          </xdr:nvSpPr>
          <xdr:spPr>
            <a:xfrm>
              <a:off x="0" y="241788"/>
              <a:ext cx="5216768"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569301</xdr:colOff>
      <xdr:row>1</xdr:row>
      <xdr:rowOff>58616</xdr:rowOff>
    </xdr:from>
    <xdr:to>
      <xdr:col>18</xdr:col>
      <xdr:colOff>578827</xdr:colOff>
      <xdr:row>15</xdr:row>
      <xdr:rowOff>58616</xdr:rowOff>
    </xdr:to>
    <mc:AlternateContent xmlns:mc="http://schemas.openxmlformats.org/markup-compatibility/2006" xmlns:a14="http://schemas.microsoft.com/office/drawing/2010/main">
      <mc:Choice Requires="a14">
        <xdr:graphicFrame macro="">
          <xdr:nvGraphicFramePr>
            <xdr:cNvPr id="3" name="Year | Month 5">
              <a:extLst>
                <a:ext uri="{FF2B5EF4-FFF2-40B4-BE49-F238E27FC236}">
                  <a16:creationId xmlns:a16="http://schemas.microsoft.com/office/drawing/2014/main" id="{FCF272C9-25B2-4167-B99C-B19C82B251EF}"/>
                </a:ext>
              </a:extLst>
            </xdr:cNvPr>
            <xdr:cNvGraphicFramePr/>
          </xdr:nvGraphicFramePr>
          <xdr:xfrm>
            <a:off x="0" y="0"/>
            <a:ext cx="0" cy="0"/>
          </xdr:xfrm>
          <a:graphic>
            <a:graphicData uri="http://schemas.microsoft.com/office/drawing/2010/slicer">
              <sle:slicer xmlns:sle="http://schemas.microsoft.com/office/drawing/2010/slicer" name="Year | Month 5"/>
            </a:graphicData>
          </a:graphic>
        </xdr:graphicFrame>
      </mc:Choice>
      <mc:Fallback xmlns="">
        <xdr:sp macro="" textlink="">
          <xdr:nvSpPr>
            <xdr:cNvPr id="0" name=""/>
            <xdr:cNvSpPr>
              <a:spLocks noTextEdit="1"/>
            </xdr:cNvSpPr>
          </xdr:nvSpPr>
          <xdr:spPr>
            <a:xfrm>
              <a:off x="5434378" y="249116"/>
              <a:ext cx="6090872"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8</xdr:col>
      <xdr:colOff>600074</xdr:colOff>
      <xdr:row>15</xdr:row>
      <xdr:rowOff>0</xdr:rowOff>
    </xdr:to>
    <mc:AlternateContent xmlns:mc="http://schemas.openxmlformats.org/markup-compatibility/2006" xmlns:a14="http://schemas.microsoft.com/office/drawing/2010/main">
      <mc:Choice Requires="a14">
        <xdr:graphicFrame macro="">
          <xdr:nvGraphicFramePr>
            <xdr:cNvPr id="2" name="Year | Month 6">
              <a:extLst>
                <a:ext uri="{FF2B5EF4-FFF2-40B4-BE49-F238E27FC236}">
                  <a16:creationId xmlns:a16="http://schemas.microsoft.com/office/drawing/2014/main" id="{ECB28186-78E6-4E7D-A851-359B010B4AB6}"/>
                </a:ext>
              </a:extLst>
            </xdr:cNvPr>
            <xdr:cNvGraphicFramePr/>
          </xdr:nvGraphicFramePr>
          <xdr:xfrm>
            <a:off x="0" y="0"/>
            <a:ext cx="0" cy="0"/>
          </xdr:xfrm>
          <a:graphic>
            <a:graphicData uri="http://schemas.microsoft.com/office/drawing/2010/slicer">
              <sle:slicer xmlns:sle="http://schemas.microsoft.com/office/drawing/2010/slicer" name="Year | Month 6"/>
            </a:graphicData>
          </a:graphic>
        </xdr:graphicFrame>
      </mc:Choice>
      <mc:Fallback xmlns="">
        <xdr:sp macro="" textlink="">
          <xdr:nvSpPr>
            <xdr:cNvPr id="0" name=""/>
            <xdr:cNvSpPr>
              <a:spLocks noTextEdit="1"/>
            </xdr:cNvSpPr>
          </xdr:nvSpPr>
          <xdr:spPr>
            <a:xfrm>
              <a:off x="0" y="190500"/>
              <a:ext cx="5476874"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19049</xdr:colOff>
      <xdr:row>1</xdr:row>
      <xdr:rowOff>28575</xdr:rowOff>
    </xdr:from>
    <xdr:to>
      <xdr:col>18</xdr:col>
      <xdr:colOff>504825</xdr:colOff>
      <xdr:row>15</xdr:row>
      <xdr:rowOff>28575</xdr:rowOff>
    </xdr:to>
    <mc:AlternateContent xmlns:mc="http://schemas.openxmlformats.org/markup-compatibility/2006" xmlns:a14="http://schemas.microsoft.com/office/drawing/2010/main">
      <mc:Choice Requires="a14">
        <xdr:graphicFrame macro="">
          <xdr:nvGraphicFramePr>
            <xdr:cNvPr id="3" name="Year | Month 7">
              <a:extLst>
                <a:ext uri="{FF2B5EF4-FFF2-40B4-BE49-F238E27FC236}">
                  <a16:creationId xmlns:a16="http://schemas.microsoft.com/office/drawing/2014/main" id="{34D7DADB-B1CD-4622-93EA-563D1EBEA519}"/>
                </a:ext>
              </a:extLst>
            </xdr:cNvPr>
            <xdr:cNvGraphicFramePr/>
          </xdr:nvGraphicFramePr>
          <xdr:xfrm>
            <a:off x="0" y="0"/>
            <a:ext cx="0" cy="0"/>
          </xdr:xfrm>
          <a:graphic>
            <a:graphicData uri="http://schemas.microsoft.com/office/drawing/2010/slicer">
              <sle:slicer xmlns:sle="http://schemas.microsoft.com/office/drawing/2010/slicer" name="Year | Month 7"/>
            </a:graphicData>
          </a:graphic>
        </xdr:graphicFrame>
      </mc:Choice>
      <mc:Fallback xmlns="">
        <xdr:sp macro="" textlink="">
          <xdr:nvSpPr>
            <xdr:cNvPr id="0" name=""/>
            <xdr:cNvSpPr>
              <a:spLocks noTextEdit="1"/>
            </xdr:cNvSpPr>
          </xdr:nvSpPr>
          <xdr:spPr>
            <a:xfrm>
              <a:off x="6115049" y="219075"/>
              <a:ext cx="5362576"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104775</xdr:rowOff>
    </xdr:from>
    <xdr:to>
      <xdr:col>3</xdr:col>
      <xdr:colOff>0</xdr:colOff>
      <xdr:row>14</xdr:row>
      <xdr:rowOff>104775</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520F161D-34B0-4BCB-A117-119B4C97089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1047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85725</xdr:colOff>
      <xdr:row>0</xdr:row>
      <xdr:rowOff>123826</xdr:rowOff>
    </xdr:from>
    <xdr:to>
      <xdr:col>11</xdr:col>
      <xdr:colOff>304801</xdr:colOff>
      <xdr:row>6</xdr:row>
      <xdr:rowOff>104776</xdr:rowOff>
    </xdr:to>
    <mc:AlternateContent xmlns:mc="http://schemas.openxmlformats.org/markup-compatibility/2006" xmlns:a14="http://schemas.microsoft.com/office/drawing/2010/main">
      <mc:Choice Requires="a14">
        <xdr:graphicFrame macro="">
          <xdr:nvGraphicFramePr>
            <xdr:cNvPr id="3" name="Kỳ">
              <a:extLst>
                <a:ext uri="{FF2B5EF4-FFF2-40B4-BE49-F238E27FC236}">
                  <a16:creationId xmlns:a16="http://schemas.microsoft.com/office/drawing/2014/main" id="{E81270E2-91B4-464F-BE8E-8223865B96C4}"/>
                </a:ext>
              </a:extLst>
            </xdr:cNvPr>
            <xdr:cNvGraphicFramePr/>
          </xdr:nvGraphicFramePr>
          <xdr:xfrm>
            <a:off x="0" y="0"/>
            <a:ext cx="0" cy="0"/>
          </xdr:xfrm>
          <a:graphic>
            <a:graphicData uri="http://schemas.microsoft.com/office/drawing/2010/slicer">
              <sle:slicer xmlns:sle="http://schemas.microsoft.com/office/drawing/2010/slicer" name="Kỳ"/>
            </a:graphicData>
          </a:graphic>
        </xdr:graphicFrame>
      </mc:Choice>
      <mc:Fallback xmlns="">
        <xdr:sp macro="" textlink="">
          <xdr:nvSpPr>
            <xdr:cNvPr id="0" name=""/>
            <xdr:cNvSpPr>
              <a:spLocks noTextEdit="1"/>
            </xdr:cNvSpPr>
          </xdr:nvSpPr>
          <xdr:spPr>
            <a:xfrm>
              <a:off x="1914525" y="123825"/>
              <a:ext cx="5095876" cy="1076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0</xdr:colOff>
      <xdr:row>14</xdr:row>
      <xdr:rowOff>0</xdr:rowOff>
    </xdr:to>
    <mc:AlternateContent xmlns:mc="http://schemas.openxmlformats.org/markup-compatibility/2006" xmlns:a14="http://schemas.microsoft.com/office/drawing/2010/main">
      <mc:Choice Requires="a14">
        <xdr:graphicFrame macro="">
          <xdr:nvGraphicFramePr>
            <xdr:cNvPr id="2" name="Year | Month">
              <a:extLst>
                <a:ext uri="{FF2B5EF4-FFF2-40B4-BE49-F238E27FC236}">
                  <a16:creationId xmlns:a16="http://schemas.microsoft.com/office/drawing/2014/main" id="{196A8A91-41C2-4EB5-A2A6-1E39734BBA0A}"/>
                </a:ext>
              </a:extLst>
            </xdr:cNvPr>
            <xdr:cNvGraphicFramePr/>
          </xdr:nvGraphicFramePr>
          <xdr:xfrm>
            <a:off x="0" y="0"/>
            <a:ext cx="0" cy="0"/>
          </xdr:xfrm>
          <a:graphic>
            <a:graphicData uri="http://schemas.microsoft.com/office/drawing/2010/slicer">
              <sle:slicer xmlns:sle="http://schemas.microsoft.com/office/drawing/2010/slicer" name="Year | Month"/>
            </a:graphicData>
          </a:graphic>
        </xdr:graphicFrame>
      </mc:Choice>
      <mc:Fallback xmlns="">
        <xdr:sp macro="" textlink="">
          <xdr:nvSpPr>
            <xdr:cNvPr id="0" name=""/>
            <xdr:cNvSpPr>
              <a:spLocks noTextEdit="1"/>
            </xdr:cNvSpPr>
          </xdr:nvSpPr>
          <xdr:spPr>
            <a:xfrm>
              <a:off x="0" y="0"/>
              <a:ext cx="1824404"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80597</xdr:colOff>
      <xdr:row>0</xdr:row>
      <xdr:rowOff>0</xdr:rowOff>
    </xdr:from>
    <xdr:to>
      <xdr:col>6</xdr:col>
      <xdr:colOff>80597</xdr:colOff>
      <xdr:row>14</xdr:row>
      <xdr:rowOff>0</xdr:rowOff>
    </xdr:to>
    <mc:AlternateContent xmlns:mc="http://schemas.openxmlformats.org/markup-compatibility/2006" xmlns:a14="http://schemas.microsoft.com/office/drawing/2010/main">
      <mc:Choice Requires="a14">
        <xdr:graphicFrame macro="">
          <xdr:nvGraphicFramePr>
            <xdr:cNvPr id="3" name="Year | Month 1">
              <a:extLst>
                <a:ext uri="{FF2B5EF4-FFF2-40B4-BE49-F238E27FC236}">
                  <a16:creationId xmlns:a16="http://schemas.microsoft.com/office/drawing/2014/main" id="{F2EEEFE5-121A-479B-8870-B353E29EAE4E}"/>
                </a:ext>
              </a:extLst>
            </xdr:cNvPr>
            <xdr:cNvGraphicFramePr/>
          </xdr:nvGraphicFramePr>
          <xdr:xfrm>
            <a:off x="0" y="0"/>
            <a:ext cx="0" cy="0"/>
          </xdr:xfrm>
          <a:graphic>
            <a:graphicData uri="http://schemas.microsoft.com/office/drawing/2010/slicer">
              <sle:slicer xmlns:sle="http://schemas.microsoft.com/office/drawing/2010/slicer" name="Year | Month 1"/>
            </a:graphicData>
          </a:graphic>
        </xdr:graphicFrame>
      </mc:Choice>
      <mc:Fallback xmlns="">
        <xdr:sp macro="" textlink="">
          <xdr:nvSpPr>
            <xdr:cNvPr id="0" name=""/>
            <xdr:cNvSpPr>
              <a:spLocks noTextEdit="1"/>
            </xdr:cNvSpPr>
          </xdr:nvSpPr>
          <xdr:spPr>
            <a:xfrm>
              <a:off x="1905001" y="0"/>
              <a:ext cx="1824404"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9525</xdr:rowOff>
    </xdr:from>
    <xdr:to>
      <xdr:col>3</xdr:col>
      <xdr:colOff>0</xdr:colOff>
      <xdr:row>14</xdr:row>
      <xdr:rowOff>9525</xdr:rowOff>
    </xdr:to>
    <mc:AlternateContent xmlns:mc="http://schemas.openxmlformats.org/markup-compatibility/2006" xmlns:a14="http://schemas.microsoft.com/office/drawing/2010/main">
      <mc:Choice Requires="a14">
        <xdr:graphicFrame macro="">
          <xdr:nvGraphicFramePr>
            <xdr:cNvPr id="2" name="Year | Month 2">
              <a:extLst>
                <a:ext uri="{FF2B5EF4-FFF2-40B4-BE49-F238E27FC236}">
                  <a16:creationId xmlns:a16="http://schemas.microsoft.com/office/drawing/2014/main" id="{58F6F5AF-E33A-404E-BDA8-9725023807F2}"/>
                </a:ext>
              </a:extLst>
            </xdr:cNvPr>
            <xdr:cNvGraphicFramePr/>
          </xdr:nvGraphicFramePr>
          <xdr:xfrm>
            <a:off x="0" y="0"/>
            <a:ext cx="0" cy="0"/>
          </xdr:xfrm>
          <a:graphic>
            <a:graphicData uri="http://schemas.microsoft.com/office/drawing/2010/slicer">
              <sle:slicer xmlns:sle="http://schemas.microsoft.com/office/drawing/2010/slicer" name="Year | Month 2"/>
            </a:graphicData>
          </a:graphic>
        </xdr:graphicFrame>
      </mc:Choice>
      <mc:Fallback xmlns="">
        <xdr:sp macro="" textlink="">
          <xdr:nvSpPr>
            <xdr:cNvPr id="0" name=""/>
            <xdr:cNvSpPr>
              <a:spLocks noTextEdit="1"/>
            </xdr:cNvSpPr>
          </xdr:nvSpPr>
          <xdr:spPr>
            <a:xfrm>
              <a:off x="0" y="95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104775</xdr:colOff>
      <xdr:row>0</xdr:row>
      <xdr:rowOff>9525</xdr:rowOff>
    </xdr:from>
    <xdr:to>
      <xdr:col>6</xdr:col>
      <xdr:colOff>104775</xdr:colOff>
      <xdr:row>14</xdr:row>
      <xdr:rowOff>9525</xdr:rowOff>
    </xdr:to>
    <mc:AlternateContent xmlns:mc="http://schemas.openxmlformats.org/markup-compatibility/2006" xmlns:a14="http://schemas.microsoft.com/office/drawing/2010/main">
      <mc:Choice Requires="a14">
        <xdr:graphicFrame macro="">
          <xdr:nvGraphicFramePr>
            <xdr:cNvPr id="3" name="Year | Month 3">
              <a:extLst>
                <a:ext uri="{FF2B5EF4-FFF2-40B4-BE49-F238E27FC236}">
                  <a16:creationId xmlns:a16="http://schemas.microsoft.com/office/drawing/2014/main" id="{9CF1CB47-3E3B-4AC2-B39B-5DE65A1F6F95}"/>
                </a:ext>
              </a:extLst>
            </xdr:cNvPr>
            <xdr:cNvGraphicFramePr/>
          </xdr:nvGraphicFramePr>
          <xdr:xfrm>
            <a:off x="0" y="0"/>
            <a:ext cx="0" cy="0"/>
          </xdr:xfrm>
          <a:graphic>
            <a:graphicData uri="http://schemas.microsoft.com/office/drawing/2010/slicer">
              <sle:slicer xmlns:sle="http://schemas.microsoft.com/office/drawing/2010/slicer" name="Year | Month 3"/>
            </a:graphicData>
          </a:graphic>
        </xdr:graphicFrame>
      </mc:Choice>
      <mc:Fallback xmlns="">
        <xdr:sp macro="" textlink="">
          <xdr:nvSpPr>
            <xdr:cNvPr id="0" name=""/>
            <xdr:cNvSpPr>
              <a:spLocks noTextEdit="1"/>
            </xdr:cNvSpPr>
          </xdr:nvSpPr>
          <xdr:spPr>
            <a:xfrm>
              <a:off x="1933575" y="95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16.369013657408" backgroundQuery="1" createdVersion="8" refreshedVersion="8" minRefreshableVersion="3" recordCount="0" supportSubquery="1" supportAdvancedDrill="1" xr:uid="{B491DDE8-187C-44F9-919C-58A4FEC7EDBB}">
  <cacheSource type="external" connectionId="45"/>
  <cacheFields count="3">
    <cacheField name="[dim_date].[Year].[Year]" caption="Year" numFmtId="0" hierarchy="160" level="1">
      <sharedItems containsSemiMixedTypes="0" containsString="0" containsNumber="1" containsInteger="1" minValue="2021" maxValue="2026" count="6">
        <n v="2021"/>
        <n v="2022"/>
        <n v="2023"/>
        <n v="2024"/>
        <n v="2025"/>
        <n v="2026"/>
      </sharedItems>
      <extLst>
        <ext xmlns:x15="http://schemas.microsoft.com/office/spreadsheetml/2010/11/main" uri="{4F2E5C28-24EA-4eb8-9CBF-B6C8F9C3D259}">
          <x15:cachedUniqueNames>
            <x15:cachedUniqueName index="0" name="[dim_date].[Year].&amp;[2021]"/>
            <x15:cachedUniqueName index="1" name="[dim_date].[Year].&amp;[2022]"/>
            <x15:cachedUniqueName index="2" name="[dim_date].[Year].&amp;[2023]"/>
            <x15:cachedUniqueName index="3" name="[dim_date].[Year].&amp;[2024]"/>
            <x15:cachedUniqueName index="4" name="[dim_date].[Year].&amp;[2025]"/>
            <x15:cachedUniqueName index="5" name="[dim_date].[Year].&amp;[2026]"/>
          </x15:cachedUniqueNames>
        </ext>
      </extLst>
    </cacheField>
    <cacheField name="[dim_date].[Month].[Month]" caption="Month" numFmtId="0" hierarchy="16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 index="5" name="[dim_date].[Month].&amp;[6]"/>
            <x15:cachedUniqueName index="6" name="[dim_date].[Month].&amp;[7]"/>
            <x15:cachedUniqueName index="7" name="[dim_date].[Month].&amp;[8]"/>
            <x15:cachedUniqueName index="8" name="[dim_date].[Month].&amp;[9]"/>
            <x15:cachedUniqueName index="9" name="[dim_date].[Month].&amp;[10]"/>
            <x15:cachedUniqueName index="10" name="[dim_date].[Month].&amp;[11]"/>
            <x15:cachedUniqueName index="11" name="[dim_date].[Month].&amp;[12]"/>
          </x15:cachedUniqueNames>
        </ext>
      </extLst>
    </cacheField>
    <cacheField name="[Measures].[Average_EXR]" caption="Average_EXR" numFmtId="0" hierarchy="363" level="32767"/>
  </cacheFields>
  <cacheHierarchies count="719">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1"/>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0"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oneField="1">
      <fieldsUsage count="1">
        <fieldUsage x="2"/>
      </fieldsUsage>
    </cacheHierarchy>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16.369019791666" backgroundQuery="1" createdVersion="8" refreshedVersion="8" minRefreshableVersion="3" recordCount="0" supportSubquery="1" supportAdvancedDrill="1" xr:uid="{FC4CB0E0-1B78-4D51-B28C-D4525F3BFFE5}">
  <cacheSource type="external" connectionId="45"/>
  <cacheFields count="38">
    <cacheField name="[dim_date_03].[Year | Month].[Year | Month]" caption="Year | Month" numFmtId="0" hierarchy="201" level="1">
      <sharedItems containsSemiMixedTypes="0" containsNonDate="0" containsString="0"/>
    </cacheField>
    <cacheField name="[Measures].[Volume Mth Compared]" caption="Volume Mth Compared" numFmtId="0" hierarchy="442" level="32767"/>
    <cacheField name="[Measures].[Volume Mth Budget]" caption="Volume Mth Budget" numFmtId="0" hierarchy="466" level="32767"/>
    <cacheField name="[Measures].[∆ Volume MoM Budget]" caption="∆ Volume MoM Budget" numFmtId="0" hierarchy="474" level="32767"/>
    <cacheField name="[dim_date_01].[Year | Month].[Year | Month]" caption="Year | Month" numFmtId="0" hierarchy="179" level="1">
      <sharedItems containsSemiMixedTypes="0" containsNonDate="0" containsString="0"/>
    </cacheField>
    <cacheField name="[Measures].[QuantityImpact Rev Bud_GROUP (VND)]" caption="QuantityImpact Rev Bud_GROUP (VND)" numFmtId="0" hierarchy="622" level="32767"/>
    <cacheField name="[dim_nhom_sp].[Nhóm SP 3].[Nhóm SP 3]" caption="Nhóm SP 3" numFmtId="0" hierarchy="209" level="1">
      <sharedItems count="11">
        <s v="rPET"/>
        <s v="rHDPE thổi"/>
        <s v="rHDPE ép"/>
        <s v="rPP"/>
        <s v="Xơ sợi"/>
        <s v="GC"/>
        <s v="Phó sản"/>
        <s v="Khác-rPET"/>
        <s v="Khác-rHDPE thổi"/>
        <s v="Khác-rPP"/>
        <s v="Khác"/>
      </sharedItems>
    </cacheField>
    <cacheField name="[Measures].[Rev EXW Mth Compared (VND)]" caption="Rev EXW Mth Compared (VND)" numFmtId="0" hierarchy="452" level="32767"/>
    <cacheField name="[Measures].[Rev EXW Mth Budget (VND)]" caption="Rev EXW Mth Budget (VND)" numFmtId="0" hierarchy="471" level="32767"/>
    <cacheField name="[Measures].[∆ Rev EXW MoM Budget (VND)]" caption="∆ Rev EXW MoM Budget (VND)" numFmtId="0" hierarchy="473" level="32767"/>
    <cacheField name="[Measures].[ ]" caption=" " numFmtId="0" hierarchy="360" level="32767"/>
    <cacheField name="[Measures].[MixImpact Rev Bud_GROUP (VND)]" caption="MixImpact Rev Bud_GROUP (VND)" numFmtId="0" hierarchy="623" level="32767"/>
    <cacheField name="[Measures].[PriceImpact Rev Bud_Group (VND)]" caption="PriceImpact Rev Bud_Group (VND)" numFmtId="0" hierarchy="624" level="32767"/>
    <cacheField name="[Measures].[EXRImpact Rev Bud_GROUP (VND)]" caption="EXRImpact Rev Bud_GROUP (VND)" numFmtId="0" hierarchy="625" level="32767"/>
    <cacheField name="[Measures].[OtherImpact Rev Bud_GROUP (VND)]" caption="OtherImpact Rev Bud_GROUP (VND)" numFmtId="0" hierarchy="626" level="32767"/>
    <cacheField name="[Measures].[Price EXW Mth Compared (USD/ton)]" caption="Price EXW Mth Compared (USD/ton)" numFmtId="0" hierarchy="444" level="32767"/>
    <cacheField name="[Measures].[Price EXW Mth Budget (USD/ton)]" caption="Price EXW Mth Budget (USD/ton)" numFmtId="0" hierarchy="467" level="32767"/>
    <cacheField name="[Measures].[∆ Price EXW MoM Budget (USD/ton)]" caption="∆ Price EXW MoM Budget (USD/ton)" numFmtId="0" hierarchy="483" level="32767"/>
    <cacheField name="[Measures].[%∆ Volume MoM Budget]" caption="%∆ Volume MoM Budget" numFmtId="0" hierarchy="628" level="32767"/>
    <cacheField name="[Measures].[%∆ Price EXW MoM Budget]" caption="%∆ Price EXW MoM Budget" numFmtId="0" hierarchy="629" level="32767"/>
    <cacheField name="[Measures].[Rev Acct. Mth Compared (VND)]" caption="Rev Acct. Mth Compared (VND)" numFmtId="0" hierarchy="559" level="32767"/>
    <cacheField name="[Measures].[Rev Acct. Mth Budget (VND)]" caption="Rev Acct. Mth Budget (VND)" numFmtId="0" hierarchy="563" level="32767"/>
    <cacheField name="[Measures].[Pallet Budget (VND)]" caption="Pallet Budget (VND)" numFmtId="0" hierarchy="661" level="32767"/>
    <cacheField name="[Measures].[Pallet Compared (VND)]" caption="Pallet Compared (VND)" numFmtId="0" hierarchy="662" level="32767"/>
    <cacheField name="[Measures].[Commission+Support Compared (VND)]" caption="Commission+Support Compared (VND)" numFmtId="0" hierarchy="671" level="32767"/>
    <cacheField name="[Measures].[Commission+Support Budget (VND)]" caption="Commission+Support Budget (VND)" numFmtId="0" hierarchy="673" level="32767"/>
    <cacheField name="[Measures].[Rev EXW Mth Compared (USD)]" caption="Rev EXW Mth Compared (USD)" numFmtId="0" hierarchy="450" level="32767"/>
    <cacheField name="[Measures].[Rev EXW Mth Budget (USD)]" caption="Rev EXW Mth Budget (USD)" numFmtId="0" hierarchy="470" level="32767"/>
    <cacheField name="[Measures].[Total Transportation Compared (VND)]" caption="Total Transportation Compared (VND)" numFmtId="0" hierarchy="675" level="32767"/>
    <cacheField name="[Measures].[Total Transportation Budget (VND)]" caption="Total Transportation Budget (VND)" numFmtId="0" hierarchy="676" level="32767"/>
    <cacheField name="Unsupported0" numFmtId="0" hierarchy="719" level="32767">
      <extLst>
        <ext xmlns:x14="http://schemas.microsoft.com/office/spreadsheetml/2009/9/main" uri="{63CAB8AC-B538-458d-9737-405883B0398D}">
          <x14:cacheField ignore="1"/>
        </ext>
      </extLst>
    </cacheField>
    <cacheField name="Unsupported1" numFmtId="0" hierarchy="720" level="32767">
      <extLst>
        <ext xmlns:x14="http://schemas.microsoft.com/office/spreadsheetml/2009/9/main" uri="{63CAB8AC-B538-458d-9737-405883B0398D}">
          <x14:cacheField ignore="1"/>
        </ext>
      </extLst>
    </cacheField>
    <cacheField name="Unsupported2" numFmtId="0" hierarchy="721" level="32767">
      <extLst>
        <ext xmlns:x14="http://schemas.microsoft.com/office/spreadsheetml/2009/9/main" uri="{63CAB8AC-B538-458d-9737-405883B0398D}">
          <x14:cacheField ignore="1"/>
        </ext>
      </extLst>
    </cacheField>
    <cacheField name="Unsupported3" numFmtId="0" hierarchy="722" level="32767">
      <extLst>
        <ext xmlns:x14="http://schemas.microsoft.com/office/spreadsheetml/2009/9/main" uri="{63CAB8AC-B538-458d-9737-405883B0398D}">
          <x14:cacheField ignore="1"/>
        </ext>
      </extLst>
    </cacheField>
    <cacheField name="Unsupported4" numFmtId="0" hierarchy="723" level="32767">
      <extLst>
        <ext xmlns:x14="http://schemas.microsoft.com/office/spreadsheetml/2009/9/main" uri="{63CAB8AC-B538-458d-9737-405883B0398D}">
          <x14:cacheField ignore="1"/>
        </ext>
      </extLst>
    </cacheField>
    <cacheField name="Unsupported5" numFmtId="0" hierarchy="724" level="32767">
      <extLst>
        <ext xmlns:x14="http://schemas.microsoft.com/office/spreadsheetml/2009/9/main" uri="{63CAB8AC-B538-458d-9737-405883B0398D}">
          <x14:cacheField ignore="1"/>
        </ext>
      </extLst>
    </cacheField>
    <cacheField name="Unsupported6" numFmtId="0" hierarchy="725" level="32767">
      <extLst>
        <ext xmlns:x14="http://schemas.microsoft.com/office/spreadsheetml/2009/9/main" uri="{63CAB8AC-B538-458d-9737-405883B0398D}">
          <x14:cacheField ignore="1"/>
        </ext>
      </extLst>
    </cacheField>
    <cacheField name="Unsupported7" numFmtId="0" hierarchy="726" level="32767">
      <extLst>
        <ext xmlns:x14="http://schemas.microsoft.com/office/spreadsheetml/2009/9/main" uri="{63CAB8AC-B538-458d-9737-405883B0398D}">
          <x14:cacheField ignore="1"/>
        </ext>
      </extLst>
    </cacheField>
  </cacheFields>
  <cacheHierarchies count="727">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4"/>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2" memberValueDatatype="130" unbalanced="0">
      <fieldsUsage count="2">
        <fieldUsage x="-1"/>
        <fieldUsage x="0"/>
      </fieldsUsage>
    </cacheHierarchy>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2" memberValueDatatype="130" unbalanced="0">
      <fieldsUsage count="2">
        <fieldUsage x="-1"/>
        <fieldUsage x="6"/>
      </fieldsUsage>
    </cacheHierarchy>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oneField="1">
      <fieldsUsage count="1">
        <fieldUsage x="10"/>
      </fieldsUsage>
    </cacheHierarchy>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oneField="1">
      <fieldsUsage count="1">
        <fieldUsage x="1"/>
      </fieldsUsage>
    </cacheHierarchy>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oneField="1">
      <fieldsUsage count="1">
        <fieldUsage x="15"/>
      </fieldsUsage>
    </cacheHierarchy>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oneField="1">
      <fieldsUsage count="1">
        <fieldUsage x="26"/>
      </fieldsUsage>
    </cacheHierarchy>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oneField="1">
      <fieldsUsage count="1">
        <fieldUsage x="7"/>
      </fieldsUsage>
    </cacheHierarchy>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oneField="1">
      <fieldsUsage count="1">
        <fieldUsage x="2"/>
      </fieldsUsage>
    </cacheHierarchy>
    <cacheHierarchy uniqueName="[Measures].[Price EXW Mth Budget (USD/ton)]" caption="Price EXW Mth Budget (USD/ton)" measure="1" displayFolder="" measureGroup="PVM Rev Anlysis MoM Budget" count="0" oneField="1">
      <fieldsUsage count="1">
        <fieldUsage x="16"/>
      </fieldsUsage>
    </cacheHierarchy>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oneField="1">
      <fieldsUsage count="1">
        <fieldUsage x="27"/>
      </fieldsUsage>
    </cacheHierarchy>
    <cacheHierarchy uniqueName="[Measures].[Rev EXW Mth Budget (VND)]" caption="Rev EXW Mth Budget (VND)" measure="1" displayFolder="" measureGroup="PVM Rev Anlysis MoM Budget" count="0" oneField="1">
      <fieldsUsage count="1">
        <fieldUsage x="8"/>
      </fieldsUsage>
    </cacheHierarchy>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oneField="1">
      <fieldsUsage count="1">
        <fieldUsage x="9"/>
      </fieldsUsage>
    </cacheHierarchy>
    <cacheHierarchy uniqueName="[Measures].[∆ Volume MoM Budget]" caption="∆ Volume MoM Budget" measure="1" displayFolder="" measureGroup="PVM Rev Anlysis MoM Budget" count="0" oneField="1">
      <fieldsUsage count="1">
        <fieldUsage x="3"/>
      </fieldsUsage>
    </cacheHierarchy>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oneField="1">
      <fieldsUsage count="1">
        <fieldUsage x="17"/>
      </fieldsUsage>
    </cacheHierarchy>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oneField="1">
      <fieldsUsage count="1">
        <fieldUsage x="20"/>
      </fieldsUsage>
    </cacheHierarchy>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oneField="1">
      <fieldsUsage count="1">
        <fieldUsage x="21"/>
      </fieldsUsage>
    </cacheHierarchy>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oneField="1">
      <fieldsUsage count="1">
        <fieldUsage x="5"/>
      </fieldsUsage>
    </cacheHierarchy>
    <cacheHierarchy uniqueName="[Measures].[MixImpact Rev Bud_GROUP (VND)]" caption="MixImpact Rev Bud_GROUP (VND)" measure="1" displayFolder="" measureGroup="PVM Rev Analysis Budget_GROUP" count="0" oneField="1">
      <fieldsUsage count="1">
        <fieldUsage x="11"/>
      </fieldsUsage>
    </cacheHierarchy>
    <cacheHierarchy uniqueName="[Measures].[PriceImpact Rev Bud_Group (VND)]" caption="PriceImpact Rev Bud_Group (VND)" measure="1" displayFolder="" measureGroup="PVM Rev Analysis Budget_GROUP" count="0" oneField="1">
      <fieldsUsage count="1">
        <fieldUsage x="12"/>
      </fieldsUsage>
    </cacheHierarchy>
    <cacheHierarchy uniqueName="[Measures].[EXRImpact Rev Bud_GROUP (VND)]" caption="EXRImpact Rev Bud_GROUP (VND)" measure="1" displayFolder="" measureGroup="PVM Rev Analysis Budget_GROUP" count="0" oneField="1">
      <fieldsUsage count="1">
        <fieldUsage x="13"/>
      </fieldsUsage>
    </cacheHierarchy>
    <cacheHierarchy uniqueName="[Measures].[OtherImpact Rev Bud_GROUP (VND)]" caption="OtherImpact Rev Bud_GROUP (VND)" measure="1" displayFolder="" measureGroup="PVM Rev Analysis Budget_GROUP" count="0" oneField="1">
      <fieldsUsage count="1">
        <fieldUsage x="14"/>
      </fieldsUsage>
    </cacheHierarchy>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oneField="1">
      <fieldsUsage count="1">
        <fieldUsage x="18"/>
      </fieldsUsage>
    </cacheHierarchy>
    <cacheHierarchy uniqueName="[Measures].[%∆ Price EXW MoM Budget]" caption="%∆ Price EXW MoM Budget" measure="1" displayFolder="" measureGroup="PVM Rev Anlysis MoM Budget" count="0" oneField="1">
      <fieldsUsage count="1">
        <fieldUsage x="19"/>
      </fieldsUsage>
    </cacheHierarchy>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oneField="1">
      <fieldsUsage count="1">
        <fieldUsage x="22"/>
      </fieldsUsage>
    </cacheHierarchy>
    <cacheHierarchy uniqueName="[Measures].[Pallet Compared (VND)]" caption="Pallet Compared (VND)" measure="1" displayFolder="" measureGroup="PVM GP Analysis MoM" count="0" oneField="1">
      <fieldsUsage count="1">
        <fieldUsage x="23"/>
      </fieldsUsage>
    </cacheHierarchy>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oneField="1">
      <fieldsUsage count="1">
        <fieldUsage x="24"/>
      </fieldsUsage>
    </cacheHierarchy>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oneField="1">
      <fieldsUsage count="1">
        <fieldUsage x="25"/>
      </fieldsUsage>
    </cacheHierarchy>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oneField="1">
      <fieldsUsage count="1">
        <fieldUsage x="28"/>
      </fieldsUsage>
    </cacheHierarchy>
    <cacheHierarchy uniqueName="[Measures].[Total Transportation Budget (VND)]" caption="Total Transportation Budget (VND)" measure="1" displayFolder="" measureGroup="PVM Rev Anlysis MoM Budget" count="0" oneField="1">
      <fieldsUsage count="1">
        <fieldUsage x="29"/>
      </fieldsUsage>
    </cacheHierarchy>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Unsupported0" caption="Bộ phận bán hàng" measure="1" count="0">
      <extLst>
        <ext xmlns:x14="http://schemas.microsoft.com/office/spreadsheetml/2009/9/main" uri="{8CF416AD-EC4C-4aba-99F5-12A058AE0983}">
          <x14:cacheHierarchy ignore="1"/>
        </ext>
      </extLst>
    </cacheHierarchy>
    <cacheHierarchy uniqueName="Unsupported1" caption="Bộ phận bán hàng" measure="1" count="0">
      <extLst>
        <ext xmlns:x14="http://schemas.microsoft.com/office/spreadsheetml/2009/9/main" uri="{8CF416AD-EC4C-4aba-99F5-12A058AE0983}">
          <x14:cacheHierarchy ignore="1"/>
        </ext>
      </extLst>
    </cacheHierarchy>
    <cacheHierarchy uniqueName="Unsupported2" caption="Bộ phận bán hàng" measure="1" count="0">
      <extLst>
        <ext xmlns:x14="http://schemas.microsoft.com/office/spreadsheetml/2009/9/main" uri="{8CF416AD-EC4C-4aba-99F5-12A058AE0983}">
          <x14:cacheHierarchy ignore="1"/>
        </ext>
      </extLst>
    </cacheHierarchy>
    <cacheHierarchy uniqueName="Unsupported3" caption="Bộ phận bán hàng" measure="1" count="0">
      <extLst>
        <ext xmlns:x14="http://schemas.microsoft.com/office/spreadsheetml/2009/9/main" uri="{8CF416AD-EC4C-4aba-99F5-12A058AE0983}">
          <x14:cacheHierarchy ignore="1"/>
        </ext>
      </extLst>
    </cacheHierarchy>
    <cacheHierarchy uniqueName="Unsupported4" caption="Bộ phận bán hàng" measure="1" count="0">
      <extLst>
        <ext xmlns:x14="http://schemas.microsoft.com/office/spreadsheetml/2009/9/main" uri="{8CF416AD-EC4C-4aba-99F5-12A058AE0983}">
          <x14:cacheHierarchy ignore="1"/>
        </ext>
      </extLst>
    </cacheHierarchy>
    <cacheHierarchy uniqueName="Unsupported5" caption="Bộ phận bán hàng" measure="1" count="0">
      <extLst>
        <ext xmlns:x14="http://schemas.microsoft.com/office/spreadsheetml/2009/9/main" uri="{8CF416AD-EC4C-4aba-99F5-12A058AE0983}">
          <x14:cacheHierarchy ignore="1"/>
        </ext>
      </extLst>
    </cacheHierarchy>
    <cacheHierarchy uniqueName="Unsupported6" caption="Bộ phận bán hàng" measure="1" count="0">
      <extLst>
        <ext xmlns:x14="http://schemas.microsoft.com/office/spreadsheetml/2009/9/main" uri="{8CF416AD-EC4C-4aba-99F5-12A058AE0983}">
          <x14:cacheHierarchy ignore="1"/>
        </ext>
      </extLst>
    </cacheHierarchy>
    <cacheHierarchy uniqueName="Unsupported7" caption="Bộ phận bán hàng" measure="1" count="0">
      <extLst>
        <ext xmlns:x14="http://schemas.microsoft.com/office/spreadsheetml/2009/9/main" uri="{8CF416AD-EC4C-4aba-99F5-12A058AE0983}">
          <x14:cacheHierarchy ignore="1"/>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16.369030902781" backgroundQuery="1" createdVersion="8" refreshedVersion="8" minRefreshableVersion="3" recordCount="0" supportSubquery="1" supportAdvancedDrill="1" xr:uid="{A83FA254-741C-41D9-BA4E-AD57C20B7C21}">
  <cacheSource type="external" connectionId="45"/>
  <cacheFields count="74">
    <cacheField name="[dim_date_03].[Year | Month].[Year | Month]" caption="Year | Month" numFmtId="0" hierarchy="201" level="1">
      <sharedItems containsSemiMixedTypes="0" containsNonDate="0" containsString="0"/>
    </cacheField>
    <cacheField name="[Measures].[Volume Mth Compared]" caption="Volume Mth Compared" numFmtId="0" hierarchy="442" level="32767"/>
    <cacheField name="[Measures].[Volume Mth Budget]" caption="Volume Mth Budget" numFmtId="0" hierarchy="466" level="32767"/>
    <cacheField name="[Measures].[∆ Volume MoM Budget]" caption="∆ Volume MoM Budget" numFmtId="0" hierarchy="474" level="32767"/>
    <cacheField name="[dim_date_01].[Year | Month].[Year | Month]" caption="Year | Month" numFmtId="0" hierarchy="179" level="1">
      <sharedItems containsSemiMixedTypes="0" containsNonDate="0" containsString="0"/>
    </cacheField>
    <cacheField name="[dim_nhom_sp].[Nhóm SP 3].[Nhóm SP 3]" caption="Nhóm SP 3" numFmtId="0" hierarchy="209" level="1">
      <sharedItems count="11">
        <s v="rPET"/>
        <s v="rHDPE thổi"/>
        <s v="rHDPE ép"/>
        <s v="rPP"/>
        <s v="Xơ sợi"/>
        <s v="GC"/>
        <s v="Phó sản"/>
        <s v="Khác-rPET"/>
        <s v="Khác-rHDPE thổi"/>
        <s v="Khác-rPP"/>
        <s v="Khác"/>
      </sharedItems>
    </cacheField>
    <cacheField name="[Measures].[ ]" caption=" " numFmtId="0" hierarchy="360" level="32767"/>
    <cacheField name="[Measures].[Price EXW Mth Compared (USD/ton)]" caption="Price EXW Mth Compared (USD/ton)" numFmtId="0" hierarchy="444" level="32767"/>
    <cacheField name="[Measures].[Price EXW Mth Budget (USD/ton)]" caption="Price EXW Mth Budget (USD/ton)" numFmtId="0" hierarchy="467" level="32767"/>
    <cacheField name="[Measures].[∆ Price EXW MoM Budget (USD/ton)]" caption="∆ Price EXW MoM Budget (USD/ton)" numFmtId="0" hierarchy="483" level="32767"/>
    <cacheField name="[Measures].[GP EXW Mth Bud. (VND)]" caption="GP EXW Mth Bud. (VND)" numFmtId="0" hierarchy="520" level="32767"/>
    <cacheField name="[Measures].[∆ GP EXW MoM Bud. (VND)]" caption="∆ GP EXW MoM Bud. (VND)" numFmtId="0" hierarchy="521" level="32767"/>
    <cacheField name="[Measures].[GP EXW Mth Compared (VND)]" caption="GP EXW Mth Compared (VND)" numFmtId="0" hierarchy="518" level="32767"/>
    <cacheField name="[Measures].[QuantityImpact GP Bud_GROUP (VND)]" caption="QuantityImpact GP Bud_GROUP (VND)" numFmtId="0" hierarchy="630" level="32767"/>
    <cacheField name="[Measures].[MixImpact GP Bud_GROUP (VND)]" caption="MixImpact GP Bud_GROUP (VND)" numFmtId="0" hierarchy="631" level="32767"/>
    <cacheField name="[Measures].[PriceImpact GP Bud_Group (VND)]" caption="PriceImpact GP Bud_Group (VND)" numFmtId="0" hierarchy="632" level="32767"/>
    <cacheField name="[Measures].[EXRImpact GP Bud_Group (VND)]" caption="EXRImpact GP Bud_Group (VND)" numFmtId="0" hierarchy="633" level="32767"/>
    <cacheField name="[Measures].[PlasticImpact GP Bud_Group (VND)]" caption="PlasticImpact GP Bud_Group (VND)" numFmtId="0" hierarchy="634" level="32767"/>
    <cacheField name="[Measures].[DyingChemicalImpact GP Bud_Group (VND)]" caption="DyingChemicalImpact GP Bud_Group (VND)" numFmtId="0" hierarchy="635" level="32767"/>
    <cacheField name="[Measures].[2RM_PackagingImpact GP Bud_Group (VND)]" caption="2RM_PackagingImpact GP Bud_Group (VND)" numFmtId="0" hierarchy="636" level="32767"/>
    <cacheField name="[Measures].[DirectLabourImpact GP Bud_Group (VND)]" caption="DirectLabourImpact GP Bud_Group (VND)" numFmtId="0" hierarchy="637" level="32767"/>
    <cacheField name="[Measures].[IndirectLabourImpact GP Bud_Group (VND)]" caption="IndirectLabourImpact GP Bud_Group (VND)" numFmtId="0" hierarchy="638" level="32767"/>
    <cacheField name="[Measures].[GeneralProductionImpact GP Bud_Group (VND)]" caption="GeneralProductionImpact GP Bud_Group (VND)" numFmtId="0" hierarchy="639" level="32767"/>
    <cacheField name="[Measures].[ElectricImpact GP Bud_Group (VND)]" caption="ElectricImpact GP Bud_Group (VND)" numFmtId="0" hierarchy="640" level="32767"/>
    <cacheField name="[Measures].[ProductionDepreciationImpact GP Bud_Group (VND)]" caption="ProductionDepreciationImpact GP Bud_Group (VND)" numFmtId="0" hierarchy="641" level="32767"/>
    <cacheField name="[Measures].[ProcessingImpact GP Bud_Group (VND)]" caption="ProcessingImpact GP Bud_Group (VND)" numFmtId="0" hierarchy="642" level="32767"/>
    <cacheField name="[Measures].[OtherImpact GP Bud_GROUP (VND)]" caption="OtherImpact GP Bud_GROUP (VND)" numFmtId="0" hierarchy="643" level="32767"/>
    <cacheField name="[Measures].[GP EXW per Unit (VND/kg)]" caption="GP EXW per Unit (VND/kg)" numFmtId="0" hierarchy="525" level="32767"/>
    <cacheField name="[Measures].[GP EXW per Unit Bud. (VND/kg)]" caption="GP EXW per Unit Bud. (VND/kg)" numFmtId="0" hierarchy="527" level="32767"/>
    <cacheField name="[Measures].[%∆ Volume MoM Budget]" caption="%∆ Volume MoM Budget" numFmtId="0" hierarchy="628" level="32767"/>
    <cacheField name="[Measures].[%∆ Price EXW MoM Budget]" caption="%∆ Price EXW MoM Budget" numFmtId="0" hierarchy="629" level="32767"/>
    <cacheField name="[Measures].[Plastic Cost per Unit (VND/kg)]" caption="Plastic Cost per Unit (VND/kg)" numFmtId="0" hierarchy="488" level="32767"/>
    <cacheField name="[Measures].[Plastic Cost per Unit Bud. (VND/kg)]" caption="Plastic Cost per Unit Bud. (VND/kg)" numFmtId="0" hierarchy="502" level="32767"/>
    <cacheField name="[Measures].[Dying, Chemical per Unit (VND/kg)]" caption="Dying, Chemical per Unit (VND/kg)" numFmtId="0" hierarchy="489" level="32767"/>
    <cacheField name="[Measures].[Dying, Chemical per Unit Bud. (VND/kg)]" caption="Dying, Chemical per Unit Bud. (VND/kg)" numFmtId="0" hierarchy="509" level="32767"/>
    <cacheField name="[Measures].[2nd RM and Packaging per Unit (VND/kg)]" caption="2nd RM and Packaging per Unit (VND/kg)" numFmtId="0" hierarchy="490" level="32767"/>
    <cacheField name="[Measures].[2nd RM and Packaging per Unit Bud. (VND/kg)]" caption="2nd RM and Packaging per Unit Bud. (VND/kg)" numFmtId="0" hierarchy="510" level="32767"/>
    <cacheField name="[Measures].[Direct Labor Cost per Unit (VND/kg)]" caption="Direct Labor Cost per Unit (VND/kg)" numFmtId="0" hierarchy="491" level="32767"/>
    <cacheField name="[Measures].[Direct Labor Cost per Unit Bud. (VND/kg)]" caption="Direct Labor Cost per Unit Bud. (VND/kg)" numFmtId="0" hierarchy="511" level="32767"/>
    <cacheField name="[Measures].[Indirect Labor Cost per Unit (VND/kg)]" caption="Indirect Labor Cost per Unit (VND/kg)" numFmtId="0" hierarchy="492" level="32767"/>
    <cacheField name="[Measures].[Indirect Labor Cost per Unit Bud. (VND/kg)]" caption="Indirect Labor Cost per Unit Bud. (VND/kg)" numFmtId="0" hierarchy="512" level="32767"/>
    <cacheField name="[Measures].[General Production Cost per Unit (VND/kg)]" caption="General Production Cost per Unit (VND/kg)" numFmtId="0" hierarchy="493" level="32767"/>
    <cacheField name="[Measures].[General Production Cost per Unit Bud. (VND/kg)]" caption="General Production Cost per Unit Bud. (VND/kg)" numFmtId="0" hierarchy="513" level="32767"/>
    <cacheField name="[Measures].[Production Depreciation per Unit (VND/kg)]" caption="Production Depreciation per Unit (VND/kg)" numFmtId="0" hierarchy="495" level="32767"/>
    <cacheField name="[Measures].[Production Depreciation per Unit Bud. (VND/kg)]" caption="Production Depreciation per Unit Bud. (VND/kg)" numFmtId="0" hierarchy="515" level="32767"/>
    <cacheField name="[Measures].[Processing Cost per Unit (VND/kg)]" caption="Processing Cost per Unit (VND/kg)" numFmtId="0" hierarchy="496" level="32767"/>
    <cacheField name="[Measures].[Processing Cost per Unit Bud. (VND/kg)]" caption="Processing Cost per Unit Bud. (VND/kg)" numFmtId="0" hierarchy="516" level="32767"/>
    <cacheField name="[Measures].[%GP EXW Compared]" caption="%GP EXW Compared" numFmtId="0" hierarchy="610" level="32767"/>
    <cacheField name="[Measures].[%GP EXW Bud.]" caption="%GP EXW Bud." numFmtId="0" hierarchy="611" level="32767"/>
    <cacheField name="[Measures].[Average EXR Mth Compared]" caption="Average EXR Mth Compared" numFmtId="0" hierarchy="446" level="32767"/>
    <cacheField name="[Measures].[Average EXR Mth Budget]" caption="Average EXR Mth Budget" numFmtId="0" hierarchy="468" level="32767"/>
    <cacheField name="[Measures].[Electric Cost per Unit (VND/kg)]" caption="Electric Cost per Unit (VND/kg)" numFmtId="0" hierarchy="494" level="32767"/>
    <cacheField name="[Measures].[Electric Cost per Unit Bud. (VND/kg)]" caption="Electric Cost per Unit Bud. (VND/kg)" numFmtId="0" hierarchy="514" level="32767"/>
    <cacheField name="[Measures].[Production Cost per Unit Bud. (VND/kg)]" caption="Production Cost per Unit Bud. (VND/kg)" numFmtId="0" hierarchy="609" level="32767"/>
    <cacheField name="[Measures].[Production Cost per Unit (VND/kg)]" caption="Production Cost per Unit (VND/kg)" numFmtId="0" hierarchy="593" level="32767"/>
    <cacheField name="[Measures].[GP Acct. Budget (VND)]" caption="GP Acct. Budget (VND)" numFmtId="0" hierarchy="678" level="32767"/>
    <cacheField name="[Measures].[GP Acct. Compared (VND)]" caption="GP Acct. Compared (VND)" numFmtId="0" hierarchy="589" level="32767"/>
    <cacheField name="Unsupported0" numFmtId="0" hierarchy="719" level="32767">
      <extLst>
        <ext xmlns:x14="http://schemas.microsoft.com/office/spreadsheetml/2009/9/main" uri="{63CAB8AC-B538-458d-9737-405883B0398D}">
          <x14:cacheField ignore="1"/>
        </ext>
      </extLst>
    </cacheField>
    <cacheField name="Unsupported1" numFmtId="0" hierarchy="720" level="32767">
      <extLst>
        <ext xmlns:x14="http://schemas.microsoft.com/office/spreadsheetml/2009/9/main" uri="{63CAB8AC-B538-458d-9737-405883B0398D}">
          <x14:cacheField ignore="1"/>
        </ext>
      </extLst>
    </cacheField>
    <cacheField name="Unsupported2" numFmtId="0" hierarchy="721" level="32767">
      <extLst>
        <ext xmlns:x14="http://schemas.microsoft.com/office/spreadsheetml/2009/9/main" uri="{63CAB8AC-B538-458d-9737-405883B0398D}">
          <x14:cacheField ignore="1"/>
        </ext>
      </extLst>
    </cacheField>
    <cacheField name="Unsupported3" numFmtId="0" hierarchy="722" level="32767">
      <extLst>
        <ext xmlns:x14="http://schemas.microsoft.com/office/spreadsheetml/2009/9/main" uri="{63CAB8AC-B538-458d-9737-405883B0398D}">
          <x14:cacheField ignore="1"/>
        </ext>
      </extLst>
    </cacheField>
    <cacheField name="Unsupported4" numFmtId="0" hierarchy="723" level="32767">
      <extLst>
        <ext xmlns:x14="http://schemas.microsoft.com/office/spreadsheetml/2009/9/main" uri="{63CAB8AC-B538-458d-9737-405883B0398D}">
          <x14:cacheField ignore="1"/>
        </ext>
      </extLst>
    </cacheField>
    <cacheField name="Unsupported5" numFmtId="0" hierarchy="724" level="32767">
      <extLst>
        <ext xmlns:x14="http://schemas.microsoft.com/office/spreadsheetml/2009/9/main" uri="{63CAB8AC-B538-458d-9737-405883B0398D}">
          <x14:cacheField ignore="1"/>
        </ext>
      </extLst>
    </cacheField>
    <cacheField name="Unsupported6" numFmtId="0" hierarchy="725" level="32767">
      <extLst>
        <ext xmlns:x14="http://schemas.microsoft.com/office/spreadsheetml/2009/9/main" uri="{63CAB8AC-B538-458d-9737-405883B0398D}">
          <x14:cacheField ignore="1"/>
        </ext>
      </extLst>
    </cacheField>
    <cacheField name="Unsupported7" numFmtId="0" hierarchy="726" level="32767">
      <extLst>
        <ext xmlns:x14="http://schemas.microsoft.com/office/spreadsheetml/2009/9/main" uri="{63CAB8AC-B538-458d-9737-405883B0398D}">
          <x14:cacheField ignore="1"/>
        </ext>
      </extLst>
    </cacheField>
    <cacheField name="Unsupported8" numFmtId="0" hierarchy="727" level="32767">
      <extLst>
        <ext xmlns:x14="http://schemas.microsoft.com/office/spreadsheetml/2009/9/main" uri="{63CAB8AC-B538-458d-9737-405883B0398D}">
          <x14:cacheField ignore="1"/>
        </ext>
      </extLst>
    </cacheField>
    <cacheField name="Unsupported9" numFmtId="0" hierarchy="728" level="32767">
      <extLst>
        <ext xmlns:x14="http://schemas.microsoft.com/office/spreadsheetml/2009/9/main" uri="{63CAB8AC-B538-458d-9737-405883B0398D}">
          <x14:cacheField ignore="1"/>
        </ext>
      </extLst>
    </cacheField>
    <cacheField name="Unsupported10" numFmtId="0" hierarchy="729" level="32767">
      <extLst>
        <ext xmlns:x14="http://schemas.microsoft.com/office/spreadsheetml/2009/9/main" uri="{63CAB8AC-B538-458d-9737-405883B0398D}">
          <x14:cacheField ignore="1"/>
        </ext>
      </extLst>
    </cacheField>
    <cacheField name="Unsupported11" numFmtId="0" hierarchy="730" level="32767">
      <extLst>
        <ext xmlns:x14="http://schemas.microsoft.com/office/spreadsheetml/2009/9/main" uri="{63CAB8AC-B538-458d-9737-405883B0398D}">
          <x14:cacheField ignore="1"/>
        </ext>
      </extLst>
    </cacheField>
    <cacheField name="Unsupported12" numFmtId="0" hierarchy="731" level="32767">
      <extLst>
        <ext xmlns:x14="http://schemas.microsoft.com/office/spreadsheetml/2009/9/main" uri="{63CAB8AC-B538-458d-9737-405883B0398D}">
          <x14:cacheField ignore="1"/>
        </ext>
      </extLst>
    </cacheField>
    <cacheField name="Unsupported13" numFmtId="0" hierarchy="732" level="32767">
      <extLst>
        <ext xmlns:x14="http://schemas.microsoft.com/office/spreadsheetml/2009/9/main" uri="{63CAB8AC-B538-458d-9737-405883B0398D}">
          <x14:cacheField ignore="1"/>
        </ext>
      </extLst>
    </cacheField>
    <cacheField name="Unsupported14" numFmtId="0" hierarchy="733" level="32767">
      <extLst>
        <ext xmlns:x14="http://schemas.microsoft.com/office/spreadsheetml/2009/9/main" uri="{63CAB8AC-B538-458d-9737-405883B0398D}">
          <x14:cacheField ignore="1"/>
        </ext>
      </extLst>
    </cacheField>
    <cacheField name="Unsupported15" numFmtId="0" hierarchy="734" level="32767">
      <extLst>
        <ext xmlns:x14="http://schemas.microsoft.com/office/spreadsheetml/2009/9/main" uri="{63CAB8AC-B538-458d-9737-405883B0398D}">
          <x14:cacheField ignore="1"/>
        </ext>
      </extLst>
    </cacheField>
    <cacheField name="Unsupported16" numFmtId="0" hierarchy="735" level="32767">
      <extLst>
        <ext xmlns:x14="http://schemas.microsoft.com/office/spreadsheetml/2009/9/main" uri="{63CAB8AC-B538-458d-9737-405883B0398D}">
          <x14:cacheField ignore="1"/>
        </ext>
      </extLst>
    </cacheField>
  </cacheFields>
  <cacheHierarchies count="736">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4"/>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2" memberValueDatatype="130" unbalanced="0">
      <fieldsUsage count="2">
        <fieldUsage x="-1"/>
        <fieldUsage x="0"/>
      </fieldsUsage>
    </cacheHierarchy>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2" memberValueDatatype="130" unbalanced="0">
      <fieldsUsage count="2">
        <fieldUsage x="-1"/>
        <fieldUsage x="5"/>
      </fieldsUsage>
    </cacheHierarchy>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oneField="1">
      <fieldsUsage count="1">
        <fieldUsage x="6"/>
      </fieldsUsage>
    </cacheHierarchy>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oneField="1">
      <fieldsUsage count="1">
        <fieldUsage x="1"/>
      </fieldsUsage>
    </cacheHierarchy>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oneField="1">
      <fieldsUsage count="1">
        <fieldUsage x="7"/>
      </fieldsUsage>
    </cacheHierarchy>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oneField="1">
      <fieldsUsage count="1">
        <fieldUsage x="49"/>
      </fieldsUsage>
    </cacheHierarchy>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oneField="1">
      <fieldsUsage count="1">
        <fieldUsage x="2"/>
      </fieldsUsage>
    </cacheHierarchy>
    <cacheHierarchy uniqueName="[Measures].[Price EXW Mth Budget (USD/ton)]" caption="Price EXW Mth Budget (USD/ton)" measure="1" displayFolder="" measureGroup="PVM Rev Anlysis MoM Budget" count="0" oneField="1">
      <fieldsUsage count="1">
        <fieldUsage x="8"/>
      </fieldsUsage>
    </cacheHierarchy>
    <cacheHierarchy uniqueName="[Measures].[Average EXR Mth Budget]" caption="Average EXR Mth Budget" measure="1" displayFolder="" measureGroup="PVM Rev Anlysis MoM Budget" count="0" oneField="1">
      <fieldsUsage count="1">
        <fieldUsage x="50"/>
      </fieldsUsage>
    </cacheHierarchy>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oneField="1">
      <fieldsUsage count="1">
        <fieldUsage x="3"/>
      </fieldsUsage>
    </cacheHierarchy>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oneField="1">
      <fieldsUsage count="1">
        <fieldUsage x="9"/>
      </fieldsUsage>
    </cacheHierarchy>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oneField="1">
      <fieldsUsage count="1">
        <fieldUsage x="31"/>
      </fieldsUsage>
    </cacheHierarchy>
    <cacheHierarchy uniqueName="[Measures].[Dying, Chemical per Unit (VND/kg)]" caption="Dying, Chemical per Unit (VND/kg)" measure="1" displayFolder="" measureGroup="PVM GP Analysis MoM" count="0" oneField="1">
      <fieldsUsage count="1">
        <fieldUsage x="33"/>
      </fieldsUsage>
    </cacheHierarchy>
    <cacheHierarchy uniqueName="[Measures].[2nd RM and Packaging per Unit (VND/kg)]" caption="2nd RM and Packaging per Unit (VND/kg)" measure="1" displayFolder="" measureGroup="PVM GP Analysis MoM" count="0" oneField="1">
      <fieldsUsage count="1">
        <fieldUsage x="35"/>
      </fieldsUsage>
    </cacheHierarchy>
    <cacheHierarchy uniqueName="[Measures].[Direct Labor Cost per Unit (VND/kg)]" caption="Direct Labor Cost per Unit (VND/kg)" measure="1" displayFolder="" measureGroup="PVM GP Analysis MoM" count="0" oneField="1">
      <fieldsUsage count="1">
        <fieldUsage x="37"/>
      </fieldsUsage>
    </cacheHierarchy>
    <cacheHierarchy uniqueName="[Measures].[Indirect Labor Cost per Unit (VND/kg)]" caption="Indirect Labor Cost per Unit (VND/kg)" measure="1" displayFolder="" measureGroup="PVM GP Analysis MoM" count="0" oneField="1">
      <fieldsUsage count="1">
        <fieldUsage x="39"/>
      </fieldsUsage>
    </cacheHierarchy>
    <cacheHierarchy uniqueName="[Measures].[General Production Cost per Unit (VND/kg)]" caption="General Production Cost per Unit (VND/kg)" measure="1" displayFolder="" measureGroup="PVM GP Analysis MoM" count="0" oneField="1">
      <fieldsUsage count="1">
        <fieldUsage x="41"/>
      </fieldsUsage>
    </cacheHierarchy>
    <cacheHierarchy uniqueName="[Measures].[Electric Cost per Unit (VND/kg)]" caption="Electric Cost per Unit (VND/kg)" measure="1" displayFolder="" measureGroup="PVM GP Analysis MoM" count="0" oneField="1">
      <fieldsUsage count="1">
        <fieldUsage x="51"/>
      </fieldsUsage>
    </cacheHierarchy>
    <cacheHierarchy uniqueName="[Measures].[Production Depreciation per Unit (VND/kg)]" caption="Production Depreciation per Unit (VND/kg)" measure="1" displayFolder="" measureGroup="PVM GP Analysis MoM" count="0" oneField="1">
      <fieldsUsage count="1">
        <fieldUsage x="43"/>
      </fieldsUsage>
    </cacheHierarchy>
    <cacheHierarchy uniqueName="[Measures].[Processing Cost per Unit (VND/kg)]" caption="Processing Cost per Unit (VND/kg)" measure="1" displayFolder="" measureGroup="PVM GP Analysis MoM" count="0" oneField="1">
      <fieldsUsage count="1">
        <fieldUsage x="45"/>
      </fieldsUsage>
    </cacheHierarchy>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oneField="1">
      <fieldsUsage count="1">
        <fieldUsage x="32"/>
      </fieldsUsage>
    </cacheHierarchy>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oneField="1">
      <fieldsUsage count="1">
        <fieldUsage x="34"/>
      </fieldsUsage>
    </cacheHierarchy>
    <cacheHierarchy uniqueName="[Measures].[2nd RM and Packaging per Unit Bud. (VND/kg)]" caption="2nd RM and Packaging per Unit Bud. (VND/kg)" measure="1" displayFolder="" measureGroup="PVM GP Analysis MoM Budget" count="0" oneField="1">
      <fieldsUsage count="1">
        <fieldUsage x="36"/>
      </fieldsUsage>
    </cacheHierarchy>
    <cacheHierarchy uniqueName="[Measures].[Direct Labor Cost per Unit Bud. (VND/kg)]" caption="Direct Labor Cost per Unit Bud. (VND/kg)" measure="1" displayFolder="" measureGroup="PVM GP Analysis MoM Budget" count="0" oneField="1">
      <fieldsUsage count="1">
        <fieldUsage x="38"/>
      </fieldsUsage>
    </cacheHierarchy>
    <cacheHierarchy uniqueName="[Measures].[Indirect Labor Cost per Unit Bud. (VND/kg)]" caption="Indirect Labor Cost per Unit Bud. (VND/kg)" measure="1" displayFolder="" measureGroup="PVM GP Analysis MoM Budget" count="0" oneField="1">
      <fieldsUsage count="1">
        <fieldUsage x="40"/>
      </fieldsUsage>
    </cacheHierarchy>
    <cacheHierarchy uniqueName="[Measures].[General Production Cost per Unit Bud. (VND/kg)]" caption="General Production Cost per Unit Bud. (VND/kg)" measure="1" displayFolder="" measureGroup="PVM GP Analysis MoM Budget" count="0" oneField="1">
      <fieldsUsage count="1">
        <fieldUsage x="42"/>
      </fieldsUsage>
    </cacheHierarchy>
    <cacheHierarchy uniqueName="[Measures].[Electric Cost per Unit Bud. (VND/kg)]" caption="Electric Cost per Unit Bud. (VND/kg)" measure="1" displayFolder="" measureGroup="PVM GP Analysis MoM Budget" count="0" oneField="1">
      <fieldsUsage count="1">
        <fieldUsage x="52"/>
      </fieldsUsage>
    </cacheHierarchy>
    <cacheHierarchy uniqueName="[Measures].[Production Depreciation per Unit Bud. (VND/kg)]" caption="Production Depreciation per Unit Bud. (VND/kg)" measure="1" displayFolder="" measureGroup="PVM GP Analysis MoM Budget" count="0" oneField="1">
      <fieldsUsage count="1">
        <fieldUsage x="44"/>
      </fieldsUsage>
    </cacheHierarchy>
    <cacheHierarchy uniqueName="[Measures].[Processing Cost per Unit Bud. (VND/kg)]" caption="Processing Cost per Unit Bud. (VND/kg)" measure="1" displayFolder="" measureGroup="PVM GP Analysis MoM Budget" count="0" oneField="1">
      <fieldsUsage count="1">
        <fieldUsage x="46"/>
      </fieldsUsage>
    </cacheHierarchy>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oneField="1">
      <fieldsUsage count="1">
        <fieldUsage x="12"/>
      </fieldsUsage>
    </cacheHierarchy>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oneField="1">
      <fieldsUsage count="1">
        <fieldUsage x="10"/>
      </fieldsUsage>
    </cacheHierarchy>
    <cacheHierarchy uniqueName="[Measures].[∆ GP EXW MoM Bud. (VND)]" caption="∆ GP EXW MoM Bud. (VND)" measure="1" displayFolder="" measureGroup="PVM GP Analysis MoM Budget" count="0" oneField="1">
      <fieldsUsage count="1">
        <fieldUsage x="11"/>
      </fieldsUsage>
    </cacheHierarchy>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oneField="1">
      <fieldsUsage count="1">
        <fieldUsage x="27"/>
      </fieldsUsage>
    </cacheHierarchy>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oneField="1">
      <fieldsUsage count="1">
        <fieldUsage x="28"/>
      </fieldsUsage>
    </cacheHierarchy>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oneField="1">
      <fieldsUsage count="1">
        <fieldUsage x="56"/>
      </fieldsUsage>
    </cacheHierarchy>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oneField="1">
      <fieldsUsage count="1">
        <fieldUsage x="54"/>
      </fieldsUsage>
    </cacheHierarchy>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oneField="1">
      <fieldsUsage count="1">
        <fieldUsage x="53"/>
      </fieldsUsage>
    </cacheHierarchy>
    <cacheHierarchy uniqueName="[Measures].[%GP EXW Compared]" caption="%GP EXW Compared" measure="1" displayFolder="" measureGroup="PVM GP Analysis MoM" count="0" oneField="1">
      <fieldsUsage count="1">
        <fieldUsage x="47"/>
      </fieldsUsage>
    </cacheHierarchy>
    <cacheHierarchy uniqueName="[Measures].[%GP EXW Bud.]" caption="%GP EXW Bud." measure="1" displayFolder="" measureGroup="PVM GP Analysis MoM Budget" count="0" oneField="1">
      <fieldsUsage count="1">
        <fieldUsage x="48"/>
      </fieldsUsage>
    </cacheHierarchy>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oneField="1">
      <fieldsUsage count="1">
        <fieldUsage x="29"/>
      </fieldsUsage>
    </cacheHierarchy>
    <cacheHierarchy uniqueName="[Measures].[%∆ Price EXW MoM Budget]" caption="%∆ Price EXW MoM Budget" measure="1" displayFolder="" measureGroup="PVM Rev Anlysis MoM Budget" count="0" oneField="1">
      <fieldsUsage count="1">
        <fieldUsage x="30"/>
      </fieldsUsage>
    </cacheHierarchy>
    <cacheHierarchy uniqueName="[Measures].[QuantityImpact GP Bud_GROUP (VND)]" caption="QuantityImpact GP Bud_GROUP (VND)" measure="1" displayFolder="" measureGroup="PVM GP Analysis Budget_GROUP" count="0" oneField="1">
      <fieldsUsage count="1">
        <fieldUsage x="13"/>
      </fieldsUsage>
    </cacheHierarchy>
    <cacheHierarchy uniqueName="[Measures].[MixImpact GP Bud_GROUP (VND)]" caption="MixImpact GP Bud_GROUP (VND)" measure="1" displayFolder="" measureGroup="PVM GP Analysis Budget_GROUP" count="0" oneField="1">
      <fieldsUsage count="1">
        <fieldUsage x="14"/>
      </fieldsUsage>
    </cacheHierarchy>
    <cacheHierarchy uniqueName="[Measures].[PriceImpact GP Bud_Group (VND)]" caption="PriceImpact GP Bud_Group (VND)" measure="1" displayFolder="" measureGroup="PVM GP Analysis Budget_GROUP" count="0" oneField="1">
      <fieldsUsage count="1">
        <fieldUsage x="15"/>
      </fieldsUsage>
    </cacheHierarchy>
    <cacheHierarchy uniqueName="[Measures].[EXRImpact GP Bud_Group (VND)]" caption="EXRImpact GP Bud_Group (VND)" measure="1" displayFolder="" measureGroup="PVM GP Analysis Budget_GROUP" count="0" oneField="1">
      <fieldsUsage count="1">
        <fieldUsage x="16"/>
      </fieldsUsage>
    </cacheHierarchy>
    <cacheHierarchy uniqueName="[Measures].[PlasticImpact GP Bud_Group (VND)]" caption="PlasticImpact GP Bud_Group (VND)" measure="1" displayFolder="" measureGroup="PVM GP Analysis Budget_GROUP" count="0" oneField="1">
      <fieldsUsage count="1">
        <fieldUsage x="17"/>
      </fieldsUsage>
    </cacheHierarchy>
    <cacheHierarchy uniqueName="[Measures].[DyingChemicalImpact GP Bud_Group (VND)]" caption="DyingChemicalImpact GP Bud_Group (VND)" measure="1" displayFolder="" measureGroup="PVM GP Analysis Budget_GROUP" count="0" oneField="1">
      <fieldsUsage count="1">
        <fieldUsage x="18"/>
      </fieldsUsage>
    </cacheHierarchy>
    <cacheHierarchy uniqueName="[Measures].[2RM_PackagingImpact GP Bud_Group (VND)]" caption="2RM_PackagingImpact GP Bud_Group (VND)" measure="1" displayFolder="" measureGroup="PVM GP Analysis Budget_GROUP" count="0" oneField="1">
      <fieldsUsage count="1">
        <fieldUsage x="19"/>
      </fieldsUsage>
    </cacheHierarchy>
    <cacheHierarchy uniqueName="[Measures].[DirectLabourImpact GP Bud_Group (VND)]" caption="DirectLabourImpact GP Bud_Group (VND)" measure="1" displayFolder="" measureGroup="PVM GP Analysis Budget_GROUP" count="0" oneField="1">
      <fieldsUsage count="1">
        <fieldUsage x="20"/>
      </fieldsUsage>
    </cacheHierarchy>
    <cacheHierarchy uniqueName="[Measures].[IndirectLabourImpact GP Bud_Group (VND)]" caption="IndirectLabourImpact GP Bud_Group (VND)" measure="1" displayFolder="" measureGroup="PVM GP Analysis Budget_GROUP" count="0" oneField="1">
      <fieldsUsage count="1">
        <fieldUsage x="21"/>
      </fieldsUsage>
    </cacheHierarchy>
    <cacheHierarchy uniqueName="[Measures].[GeneralProductionImpact GP Bud_Group (VND)]" caption="GeneralProductionImpact GP Bud_Group (VND)" measure="1" displayFolder="" measureGroup="PVM GP Analysis Budget_GROUP" count="0" oneField="1">
      <fieldsUsage count="1">
        <fieldUsage x="22"/>
      </fieldsUsage>
    </cacheHierarchy>
    <cacheHierarchy uniqueName="[Measures].[ElectricImpact GP Bud_Group (VND)]" caption="ElectricImpact GP Bud_Group (VND)" measure="1" displayFolder="" measureGroup="PVM GP Analysis Budget_GROUP" count="0" oneField="1">
      <fieldsUsage count="1">
        <fieldUsage x="23"/>
      </fieldsUsage>
    </cacheHierarchy>
    <cacheHierarchy uniqueName="[Measures].[ProductionDepreciationImpact GP Bud_Group (VND)]" caption="ProductionDepreciationImpact GP Bud_Group (VND)" measure="1" displayFolder="" measureGroup="PVM GP Analysis Budget_GROUP" count="0" oneField="1">
      <fieldsUsage count="1">
        <fieldUsage x="24"/>
      </fieldsUsage>
    </cacheHierarchy>
    <cacheHierarchy uniqueName="[Measures].[ProcessingImpact GP Bud_Group (VND)]" caption="ProcessingImpact GP Bud_Group (VND)" measure="1" displayFolder="" measureGroup="PVM GP Analysis Budget_GROUP" count="0" oneField="1">
      <fieldsUsage count="1">
        <fieldUsage x="25"/>
      </fieldsUsage>
    </cacheHierarchy>
    <cacheHierarchy uniqueName="[Measures].[OtherImpact GP Bud_GROUP (VND)]" caption="OtherImpact GP Bud_GROUP (VND)" measure="1" displayFolder="" measureGroup="PVM GP Analysis Budget_GROUP" count="0" oneField="1">
      <fieldsUsage count="1">
        <fieldUsage x="26"/>
      </fieldsUsage>
    </cacheHierarchy>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oneField="1">
      <fieldsUsage count="1">
        <fieldUsage x="55"/>
      </fieldsUsage>
    </cacheHierarchy>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Unsupported0" caption="Bộ phận bán hàng" measure="1" count="0">
      <extLst>
        <ext xmlns:x14="http://schemas.microsoft.com/office/spreadsheetml/2009/9/main" uri="{8CF416AD-EC4C-4aba-99F5-12A058AE0983}">
          <x14:cacheHierarchy ignore="1"/>
        </ext>
      </extLst>
    </cacheHierarchy>
    <cacheHierarchy uniqueName="Unsupported1" caption="Bộ phận bán hàng" measure="1" count="0">
      <extLst>
        <ext xmlns:x14="http://schemas.microsoft.com/office/spreadsheetml/2009/9/main" uri="{8CF416AD-EC4C-4aba-99F5-12A058AE0983}">
          <x14:cacheHierarchy ignore="1"/>
        </ext>
      </extLst>
    </cacheHierarchy>
    <cacheHierarchy uniqueName="Unsupported2" caption="Bộ phận bán hàng" measure="1" count="0">
      <extLst>
        <ext xmlns:x14="http://schemas.microsoft.com/office/spreadsheetml/2009/9/main" uri="{8CF416AD-EC4C-4aba-99F5-12A058AE0983}">
          <x14:cacheHierarchy ignore="1"/>
        </ext>
      </extLst>
    </cacheHierarchy>
    <cacheHierarchy uniqueName="Unsupported3" caption="Bộ phận bán hàng" measure="1" count="0">
      <extLst>
        <ext xmlns:x14="http://schemas.microsoft.com/office/spreadsheetml/2009/9/main" uri="{8CF416AD-EC4C-4aba-99F5-12A058AE0983}">
          <x14:cacheHierarchy ignore="1"/>
        </ext>
      </extLst>
    </cacheHierarchy>
    <cacheHierarchy uniqueName="Unsupported4" caption="Bộ phận bán hàng" measure="1" count="0">
      <extLst>
        <ext xmlns:x14="http://schemas.microsoft.com/office/spreadsheetml/2009/9/main" uri="{8CF416AD-EC4C-4aba-99F5-12A058AE0983}">
          <x14:cacheHierarchy ignore="1"/>
        </ext>
      </extLst>
    </cacheHierarchy>
    <cacheHierarchy uniqueName="Unsupported5" caption="Bộ phận bán hàng" measure="1" count="0">
      <extLst>
        <ext xmlns:x14="http://schemas.microsoft.com/office/spreadsheetml/2009/9/main" uri="{8CF416AD-EC4C-4aba-99F5-12A058AE0983}">
          <x14:cacheHierarchy ignore="1"/>
        </ext>
      </extLst>
    </cacheHierarchy>
    <cacheHierarchy uniqueName="Unsupported6" caption="Bộ phận bán hàng" measure="1" count="0">
      <extLst>
        <ext xmlns:x14="http://schemas.microsoft.com/office/spreadsheetml/2009/9/main" uri="{8CF416AD-EC4C-4aba-99F5-12A058AE0983}">
          <x14:cacheHierarchy ignore="1"/>
        </ext>
      </extLst>
    </cacheHierarchy>
    <cacheHierarchy uniqueName="Unsupported7" caption="Bộ phận bán hàng" measure="1" count="0">
      <extLst>
        <ext xmlns:x14="http://schemas.microsoft.com/office/spreadsheetml/2009/9/main" uri="{8CF416AD-EC4C-4aba-99F5-12A058AE0983}">
          <x14:cacheHierarchy ignore="1"/>
        </ext>
      </extLst>
    </cacheHierarchy>
    <cacheHierarchy uniqueName="Unsupported8" caption="Bộ phận bán hàng" measure="1" count="0">
      <extLst>
        <ext xmlns:x14="http://schemas.microsoft.com/office/spreadsheetml/2009/9/main" uri="{8CF416AD-EC4C-4aba-99F5-12A058AE0983}">
          <x14:cacheHierarchy ignore="1"/>
        </ext>
      </extLst>
    </cacheHierarchy>
    <cacheHierarchy uniqueName="Unsupported9" caption="Bộ phận bán hàng" measure="1" count="0">
      <extLst>
        <ext xmlns:x14="http://schemas.microsoft.com/office/spreadsheetml/2009/9/main" uri="{8CF416AD-EC4C-4aba-99F5-12A058AE0983}">
          <x14:cacheHierarchy ignore="1"/>
        </ext>
      </extLst>
    </cacheHierarchy>
    <cacheHierarchy uniqueName="Unsupported10" caption="Bộ phận bán hàng" measure="1" count="0">
      <extLst>
        <ext xmlns:x14="http://schemas.microsoft.com/office/spreadsheetml/2009/9/main" uri="{8CF416AD-EC4C-4aba-99F5-12A058AE0983}">
          <x14:cacheHierarchy ignore="1"/>
        </ext>
      </extLst>
    </cacheHierarchy>
    <cacheHierarchy uniqueName="Unsupported11" caption="Bộ phận bán hàng" measure="1" count="0">
      <extLst>
        <ext xmlns:x14="http://schemas.microsoft.com/office/spreadsheetml/2009/9/main" uri="{8CF416AD-EC4C-4aba-99F5-12A058AE0983}">
          <x14:cacheHierarchy ignore="1"/>
        </ext>
      </extLst>
    </cacheHierarchy>
    <cacheHierarchy uniqueName="Unsupported12" caption="Bộ phận bán hàng" measure="1" count="0">
      <extLst>
        <ext xmlns:x14="http://schemas.microsoft.com/office/spreadsheetml/2009/9/main" uri="{8CF416AD-EC4C-4aba-99F5-12A058AE0983}">
          <x14:cacheHierarchy ignore="1"/>
        </ext>
      </extLst>
    </cacheHierarchy>
    <cacheHierarchy uniqueName="Unsupported13" caption="Bộ phận bán hàng" measure="1" count="0">
      <extLst>
        <ext xmlns:x14="http://schemas.microsoft.com/office/spreadsheetml/2009/9/main" uri="{8CF416AD-EC4C-4aba-99F5-12A058AE0983}">
          <x14:cacheHierarchy ignore="1"/>
        </ext>
      </extLst>
    </cacheHierarchy>
    <cacheHierarchy uniqueName="Unsupported14" caption="Bộ phận bán hàng" measure="1" count="0">
      <extLst>
        <ext xmlns:x14="http://schemas.microsoft.com/office/spreadsheetml/2009/9/main" uri="{8CF416AD-EC4C-4aba-99F5-12A058AE0983}">
          <x14:cacheHierarchy ignore="1"/>
        </ext>
      </extLst>
    </cacheHierarchy>
    <cacheHierarchy uniqueName="Unsupported15" caption="Bộ phận bán hàng" measure="1" count="0">
      <extLst>
        <ext xmlns:x14="http://schemas.microsoft.com/office/spreadsheetml/2009/9/main" uri="{8CF416AD-EC4C-4aba-99F5-12A058AE0983}">
          <x14:cacheHierarchy ignore="1"/>
        </ext>
      </extLst>
    </cacheHierarchy>
    <cacheHierarchy uniqueName="Unsupported16" caption="Bộ phận bán hàng" measure="1" count="0">
      <extLst>
        <ext xmlns:x14="http://schemas.microsoft.com/office/spreadsheetml/2009/9/main" uri="{8CF416AD-EC4C-4aba-99F5-12A058AE0983}">
          <x14:cacheHierarchy ignore="1"/>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16.369032060182" backgroundQuery="1" createdVersion="8" refreshedVersion="8" minRefreshableVersion="3" recordCount="0" supportSubquery="1" supportAdvancedDrill="1" xr:uid="{793AA34A-B331-4CB0-BFF7-9F0F1562F26C}">
  <cacheSource type="external" connectionId="45"/>
  <cacheFields count="2">
    <cacheField name="[dim_date_03].[Year | Month].[Year | Month]" caption="Year | Month" numFmtId="0" hierarchy="201" level="1">
      <sharedItems containsSemiMixedTypes="0" containsNonDate="0" containsString="0"/>
    </cacheField>
    <cacheField name="[dim_date_01].[Year | Month].[Year | Month]" caption="Year | Month" numFmtId="0" hierarchy="179" level="1">
      <sharedItems containsSemiMixedTypes="0" containsNonDate="0" containsString="0"/>
    </cacheField>
  </cacheFields>
  <cacheHierarchies count="719">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1"/>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2" memberValueDatatype="130" unbalanced="0">
      <fieldsUsage count="2">
        <fieldUsage x="-1"/>
        <fieldUsage x="0"/>
      </fieldsUsage>
    </cacheHierarchy>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16.369036574077" backgroundQuery="1" createdVersion="8" refreshedVersion="8" minRefreshableVersion="3" recordCount="0" supportSubquery="1" supportAdvancedDrill="1" xr:uid="{0EC6AED3-6F19-4ACB-9396-463A59385DD5}">
  <cacheSource type="external" connectionId="45"/>
  <cacheFields count="28">
    <cacheField name="[dim_xk_nđ].[XK/NĐ].[XK/NĐ]" caption="XK/NĐ" numFmtId="0" hierarchy="229" level="1">
      <sharedItems count="2">
        <s v="XK"/>
        <s v="NĐ"/>
      </sharedItems>
    </cacheField>
    <cacheField name="[dim_customer].[Nhóm KH-1].[Nhóm KH-1]" caption="Nhóm KH-1" numFmtId="0" hierarchy="157" level="1">
      <sharedItems count="112">
        <s v="AGRIFREDA"/>
        <s v="COLLECTIVE POLYMERS"/>
        <s v="Fega"/>
        <s v="Genesis"/>
        <s v="GENESIS DISTRIBUCIÓN DE COLOMBIA SA"/>
        <s v="International Gate SA"/>
        <s v="ITD Polyresin"/>
        <s v="KORYFES SA"/>
        <s v="Lion Corp"/>
        <s v="Magma International Co.,Ltd"/>
        <s v="MAS CO.LTD"/>
        <s v="MERAXIS AG"/>
        <s v="MISS PLASTICS INC."/>
        <s v="MONTACHEM INTERNATIONAL"/>
        <s v="Natures Organics - PIA"/>
        <s v="NEO POLYMERS INTERNATIONAL"/>
        <s v="New Developments - Hạt PET - XK"/>
        <s v="Niagara"/>
        <s v="OUTEIRINHO"/>
        <s v="Plascene, Inc."/>
        <s v="POLYCAD"/>
        <s v="POLYMERS INTERNATIONAL"/>
        <s v="POLYRESIN EOOD"/>
        <s v="PREMIUM WATER"/>
        <s v="PTI- Retal"/>
        <s v="Resinex"/>
        <s v="Shepley Spring"/>
        <s v="SodaStream"/>
        <s v="Svepol Americas Inc."/>
        <s v="TRICON"/>
        <s v="Vinmar International"/>
        <s v="Wiese"/>
        <s v="AN NHẬT"/>
        <s v="Cocacola"/>
        <s v="CÔNG TY  ĐẠI LỘC"/>
        <s v="CÔNG TY TNHH HƯNG DỤ"/>
        <s v="Công ty TNHH La Vie"/>
        <s v="CPSX Nhựa Duy Tân"/>
        <s v="CTY NGỌC NGHĨA - CỦ CHI"/>
        <s v="CTY NGỌC NGHĨA-TÂY NINH"/>
        <s v="ĐÔ THÀNH"/>
        <s v="FIJI"/>
        <s v="HON CHUAN VIETNAM"/>
        <s v="HONDAPLUS"/>
        <s v="HUY THÀNH"/>
        <s v="IKEA - AN NHẬT"/>
        <s v="Kao Việt Nam"/>
        <s v="MIDA"/>
        <s v="Minh Thông"/>
        <s v="Mondelez"/>
        <s v="Muji- DTP"/>
        <s v="New Developments - Hạt PET - NĐ (iSS01G 1)"/>
        <s v="New Developments - Hạt PET - NĐ (WSS03G)"/>
        <s v="Olam"/>
        <s v="Otsuka"/>
        <s v="Suntory"/>
        <s v="TÂN LẬP THÀNH"/>
        <s v="THÀNH NGHĨA P.E.T"/>
        <s v="Unilever"/>
        <s v="Uy Kiệt"/>
        <s v="VĂN MINH"/>
        <s v="Việt Thành Plast"/>
        <s v="Itochu"/>
        <s v="MHE ENTERPRISE"/>
        <s v="NISHIN"/>
        <s v="Serioplast"/>
        <s v="VINMAR POLYMERS AMERICA LLC"/>
        <s v="Aeonmall"/>
        <s v="BÌNH MINH VIỆT"/>
        <s v="CHẤN HÙNG"/>
        <s v="Motul"/>
        <s v="MTVN Plastic"/>
        <s v="New Developments - Hạt PET - NĐ (rHDPE thổi)"/>
        <s v="NHỰA ĐỒNG NAI"/>
        <s v="NHỰA TRƯỜNG AN"/>
        <s v="SANOFI"/>
        <s v="SANOFI - DTP"/>
        <s v="SC JOHNSON"/>
        <s v="VILUBE - DTP"/>
        <s v="ĐẠI LỤC"/>
        <s v="ĐẠI NHẤT LONG"/>
        <s v="HOÀNG TẤN"/>
        <s v="LƯỚI BẢO NÔNG"/>
        <s v="NHỰA SÀI GÒN"/>
        <s v="PHƯƠNG VI"/>
        <s v="VĨNH MINH PHƯỚC"/>
        <s v="Pentaplast SRL"/>
        <s v="Reynera"/>
        <s v="CƯỜNG GIA PHÁT"/>
        <s v="DUROCOLOUR"/>
        <s v="GIA TƯỜNG"/>
        <s v="HANHMADE NGUYEN"/>
        <s v="Hồng Kim Long An"/>
        <s v="IKEA"/>
        <s v="LỢI TƯỜNG"/>
        <s v="MEGA"/>
        <s v="New Developments - Hạt PP - NĐ"/>
        <s v="Người mua hàng không lấy hóa đơn"/>
        <s v="NHỰA BUYO"/>
        <s v="ANTEX"/>
        <s v="HYOSUNG VIỆT NAM"/>
        <s v="PLANTECH - AN THÁI"/>
        <s v="Quang Chí Bảo"/>
        <s v="ĐAN THƯ"/>
        <s v="VINAFIBER"/>
        <s v=" INDUSTRIAS SALCOM"/>
        <s v="Bán Ngoài"/>
        <s v="Khác"/>
        <s v="MGREEN-EPR"/>
        <s v="Plenma"/>
        <s v="THỰC PHẨM CHÂU Á"/>
        <s v="Tiền VND ngân hàng TMCP á Châu"/>
      </sharedItems>
    </cacheField>
    <cacheField name="[dim_nhom_sp].[Nhóm SP 3].[Nhóm SP 3]" caption="Nhóm SP 3" numFmtId="0" hierarchy="209" level="1">
      <sharedItems count="12">
        <s v="rPET"/>
        <s v="rHDPE thổi"/>
        <s v="rHDPE ép"/>
        <s v="rPP"/>
        <s v="Xơ sợi"/>
        <s v="GC"/>
        <s v="Phó sản"/>
        <s v="Khác-rPET"/>
        <s v="Khác-rHDPE thổi"/>
        <s v="Khác-rHDPE ép"/>
        <s v="Khác-rPP"/>
        <s v="Khác"/>
      </sharedItems>
    </cacheField>
    <cacheField name="[dim_nhom_sp].[Phân loại PL].[Phân loại PL]" caption="Phân loại PL" numFmtId="0" hierarchy="211" level="1">
      <sharedItems count="3">
        <s v="SP chính"/>
        <s v="SP phụ"/>
        <s v="Khác"/>
      </sharedItems>
    </cacheField>
    <cacheField name="[Measures].[Volume Mth Compared]" caption="Volume Mth Compared" numFmtId="0" hierarchy="442" level="32767"/>
    <cacheField name="[dim_date_01].[Year | Month].[Year | Month]" caption="Year | Month" numFmtId="0" hierarchy="179" level="1">
      <sharedItems containsSemiMixedTypes="0" containsNonDate="0" containsString="0"/>
    </cacheField>
    <cacheField name="[dim_date_03].[Year | Month].[Year | Month]" caption="Year | Month" numFmtId="0" hierarchy="201" level="1">
      <sharedItems containsSemiMixedTypes="0" containsNonDate="0" containsString="0"/>
    </cacheField>
    <cacheField name="[Measures].[Volume Mth Budget]" caption="Volume Mth Budget" numFmtId="0" hierarchy="466" level="32767"/>
    <cacheField name="[Measures].[∆ Volume MoM Budget]" caption="∆ Volume MoM Budget" numFmtId="0" hierarchy="474" level="32767"/>
    <cacheField name="[Measures].[Volume YTD Compared]" caption="Volume YTD Compared" numFmtId="0" hierarchy="659" level="32767"/>
    <cacheField name="[Measures].[ ]" caption=" " numFmtId="0" hierarchy="360" level="32767"/>
    <cacheField name="[Measures].[Volume YTD Budget]" caption="Volume YTD Budget" numFmtId="0" hierarchy="660" level="32767"/>
    <cacheField name="[Measures].[Rev EXW Mth Compared (VND)]" caption="Rev EXW Mth Compared (VND)" numFmtId="0" hierarchy="452" level="32767"/>
    <cacheField name="[Measures].[Rev EXW Mth Budget (VND)]" caption="Rev EXW Mth Budget (VND)" numFmtId="0" hierarchy="471" level="32767"/>
    <cacheField name="[Measures].[∆ Rev EXW MoM Budget (VND)]" caption="∆ Rev EXW MoM Budget (VND)" numFmtId="0" hierarchy="473" level="32767"/>
    <cacheField name="[Measures].[% Volume MoM Budget]" caption="% Volume MoM Budget" numFmtId="0" hierarchy="663" level="32767"/>
    <cacheField name="[dim_SKU].[Mã SKU | Tên SKU].[Mã SKU | Tên SKU]" caption="Mã SKU | Tên SKU" numFmtId="0" hierarchy="216" level="1">
      <sharedItems count="7">
        <s v="DIEUCHINH | Điều chỉnh"/>
        <s v="KCKHONGPB | Chi phí giá thành không phân bổ được"/>
        <s v="KKHTK | Kiểm kê HTK"/>
        <s v="OTHERS | Khác"/>
        <s v="THUEXM-2025 | Điều chỉnh thuê xưởng, thuê máy năm 2025"/>
        <s v="VATKKT | VAT không khấu trừ"/>
        <s v="XUATSUDUNG | Chênh lệch MM60 và giá trị tồn khi xuất HTK đi sử dụng"/>
      </sharedItems>
    </cacheField>
    <cacheField name="[Measures].[Price EXW Mth Compared (USD/ton)]" caption="Price EXW Mth Compared (USD/ton)" numFmtId="0" hierarchy="444" level="32767"/>
    <cacheField name="[Measures].[Price EXW Mth Budget (USD/ton)]" caption="Price EXW Mth Budget (USD/ton)" numFmtId="0" hierarchy="467" level="32767"/>
    <cacheField name="[Measures].[∆ Price EXW MoM Budget (USD/ton)]" caption="∆ Price EXW MoM Budget (USD/ton)" numFmtId="0" hierarchy="483" level="32767"/>
    <cacheField name="[Measures].[%∆ Price EXW MoM Budget]" caption="%∆ Price EXW MoM Budget" numFmtId="0" hierarchy="629" level="32767"/>
    <cacheField name="[Measures].[GP EXW Mth Compared (VND)]" caption="GP EXW Mth Compared (VND)" numFmtId="0" hierarchy="518" level="32767"/>
    <cacheField name="[Measures].[GP EXW Mth Bud. (VND)]" caption="GP EXW Mth Bud. (VND)" numFmtId="0" hierarchy="520" level="32767"/>
    <cacheField name="[Measures].[∆ GP EXW MoM Bud. (VND)]" caption="∆ GP EXW MoM Bud. (VND)" numFmtId="0" hierarchy="521" level="32767"/>
    <cacheField name="Unsupported0" numFmtId="0" hierarchy="719" level="32767">
      <extLst>
        <ext xmlns:x14="http://schemas.microsoft.com/office/spreadsheetml/2009/9/main" uri="{63CAB8AC-B538-458d-9737-405883B0398D}">
          <x14:cacheField ignore="1"/>
        </ext>
      </extLst>
    </cacheField>
    <cacheField name="Unsupported1" numFmtId="0" hierarchy="720" level="32767">
      <extLst>
        <ext xmlns:x14="http://schemas.microsoft.com/office/spreadsheetml/2009/9/main" uri="{63CAB8AC-B538-458d-9737-405883B0398D}">
          <x14:cacheField ignore="1"/>
        </ext>
      </extLst>
    </cacheField>
    <cacheField name="Unsupported2" numFmtId="0" hierarchy="721" level="32767">
      <extLst>
        <ext xmlns:x14="http://schemas.microsoft.com/office/spreadsheetml/2009/9/main" uri="{63CAB8AC-B538-458d-9737-405883B0398D}">
          <x14:cacheField ignore="1"/>
        </ext>
      </extLst>
    </cacheField>
    <cacheField name="Unsupported3" numFmtId="0" hierarchy="722" level="32767">
      <extLst>
        <ext xmlns:x14="http://schemas.microsoft.com/office/spreadsheetml/2009/9/main" uri="{63CAB8AC-B538-458d-9737-405883B0398D}">
          <x14:cacheField ignore="1"/>
        </ext>
      </extLst>
    </cacheField>
  </cacheFields>
  <cacheHierarchies count="723">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2" memberValueDatatype="130" unbalanced="0">
      <fieldsUsage count="2">
        <fieldUsage x="-1"/>
        <fieldUsage x="1"/>
      </fieldsUsage>
    </cacheHierarchy>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5"/>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2" memberValueDatatype="130" unbalanced="0">
      <fieldsUsage count="2">
        <fieldUsage x="-1"/>
        <fieldUsage x="6"/>
      </fieldsUsage>
    </cacheHierarchy>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2" memberValueDatatype="130" unbalanced="0">
      <fieldsUsage count="2">
        <fieldUsage x="-1"/>
        <fieldUsage x="2"/>
      </fieldsUsage>
    </cacheHierarchy>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2" memberValueDatatype="130" unbalanced="0">
      <fieldsUsage count="2">
        <fieldUsage x="-1"/>
        <fieldUsage x="3"/>
      </fieldsUsage>
    </cacheHierarchy>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2" memberValueDatatype="130" unbalanced="0">
      <fieldsUsage count="2">
        <fieldUsage x="-1"/>
        <fieldUsage x="16"/>
      </fieldsUsage>
    </cacheHierarchy>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2" memberValueDatatype="130" unbalanced="0">
      <fieldsUsage count="2">
        <fieldUsage x="-1"/>
        <fieldUsage x="0"/>
      </fieldsUsage>
    </cacheHierarchy>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oneField="1">
      <fieldsUsage count="1">
        <fieldUsage x="10"/>
      </fieldsUsage>
    </cacheHierarchy>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oneField="1">
      <fieldsUsage count="1">
        <fieldUsage x="4"/>
      </fieldsUsage>
    </cacheHierarchy>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oneField="1">
      <fieldsUsage count="1">
        <fieldUsage x="17"/>
      </fieldsUsage>
    </cacheHierarchy>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oneField="1">
      <fieldsUsage count="1">
        <fieldUsage x="12"/>
      </fieldsUsage>
    </cacheHierarchy>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oneField="1">
      <fieldsUsage count="1">
        <fieldUsage x="7"/>
      </fieldsUsage>
    </cacheHierarchy>
    <cacheHierarchy uniqueName="[Measures].[Price EXW Mth Budget (USD/ton)]" caption="Price EXW Mth Budget (USD/ton)" measure="1" displayFolder="" measureGroup="PVM Rev Anlysis MoM Budget" count="0" oneField="1">
      <fieldsUsage count="1">
        <fieldUsage x="18"/>
      </fieldsUsage>
    </cacheHierarchy>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oneField="1">
      <fieldsUsage count="1">
        <fieldUsage x="13"/>
      </fieldsUsage>
    </cacheHierarchy>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oneField="1">
      <fieldsUsage count="1">
        <fieldUsage x="14"/>
      </fieldsUsage>
    </cacheHierarchy>
    <cacheHierarchy uniqueName="[Measures].[∆ Volume MoM Budget]" caption="∆ Volume MoM Budget" measure="1" displayFolder="" measureGroup="PVM Rev Anlysis MoM Budget" count="0" oneField="1">
      <fieldsUsage count="1">
        <fieldUsage x="8"/>
      </fieldsUsage>
    </cacheHierarchy>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oneField="1">
      <fieldsUsage count="1">
        <fieldUsage x="19"/>
      </fieldsUsage>
    </cacheHierarchy>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oneField="1">
      <fieldsUsage count="1">
        <fieldUsage x="21"/>
      </fieldsUsage>
    </cacheHierarchy>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oneField="1">
      <fieldsUsage count="1">
        <fieldUsage x="22"/>
      </fieldsUsage>
    </cacheHierarchy>
    <cacheHierarchy uniqueName="[Measures].[∆ GP EXW MoM Bud. (VND)]" caption="∆ GP EXW MoM Bud. (VND)" measure="1" displayFolder="" measureGroup="PVM GP Analysis MoM Budget" count="0" oneField="1">
      <fieldsUsage count="1">
        <fieldUsage x="23"/>
      </fieldsUsage>
    </cacheHierarchy>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oneField="1">
      <fieldsUsage count="1">
        <fieldUsage x="20"/>
      </fieldsUsage>
    </cacheHierarchy>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oneField="1">
      <fieldsUsage count="1">
        <fieldUsage x="9"/>
      </fieldsUsage>
    </cacheHierarchy>
    <cacheHierarchy uniqueName="[Measures].[Volume YTD Budget]" caption="Volume YTD Budget" measure="1" displayFolder="" measureGroup="PVM Rev Anlysis MoM Budget" count="0" oneField="1">
      <fieldsUsage count="1">
        <fieldUsage x="11"/>
      </fieldsUsage>
    </cacheHierarchy>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oneField="1">
      <fieldsUsage count="1">
        <fieldUsage x="15"/>
      </fieldsUsage>
    </cacheHierarchy>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Unsupported0" caption="Bộ phận bán hàng" measure="1" count="0">
      <extLst>
        <ext xmlns:x14="http://schemas.microsoft.com/office/spreadsheetml/2009/9/main" uri="{8CF416AD-EC4C-4aba-99F5-12A058AE0983}">
          <x14:cacheHierarchy ignore="1"/>
        </ext>
      </extLst>
    </cacheHierarchy>
    <cacheHierarchy uniqueName="Unsupported1" caption="Bộ phận bán hàng" measure="1" count="0">
      <extLst>
        <ext xmlns:x14="http://schemas.microsoft.com/office/spreadsheetml/2009/9/main" uri="{8CF416AD-EC4C-4aba-99F5-12A058AE0983}">
          <x14:cacheHierarchy ignore="1"/>
        </ext>
      </extLst>
    </cacheHierarchy>
    <cacheHierarchy uniqueName="Unsupported2" caption="Bộ phận bán hàng" measure="1" count="0">
      <extLst>
        <ext xmlns:x14="http://schemas.microsoft.com/office/spreadsheetml/2009/9/main" uri="{8CF416AD-EC4C-4aba-99F5-12A058AE0983}">
          <x14:cacheHierarchy ignore="1"/>
        </ext>
      </extLst>
    </cacheHierarchy>
    <cacheHierarchy uniqueName="Unsupported3" caption="Bộ phận bán hàng" measure="1" count="0">
      <extLst>
        <ext xmlns:x14="http://schemas.microsoft.com/office/spreadsheetml/2009/9/main" uri="{8CF416AD-EC4C-4aba-99F5-12A058AE0983}">
          <x14:cacheHierarchy ignore="1"/>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16.369037500001" backgroundQuery="1" createdVersion="8" refreshedVersion="8" minRefreshableVersion="3" recordCount="0" supportSubquery="1" supportAdvancedDrill="1" xr:uid="{4FABB990-58CB-4C63-B5BC-E786B73060A7}">
  <cacheSource type="external" connectionId="45"/>
  <cacheFields count="2">
    <cacheField name="[dim_date_03].[Year | Month].[Year | Month]" caption="Year | Month" numFmtId="0" hierarchy="201" level="1">
      <sharedItems containsSemiMixedTypes="0" containsNonDate="0" containsString="0"/>
    </cacheField>
    <cacheField name="[dim_date_01].[Year | Month].[Year | Month]" caption="Year | Month" numFmtId="0" hierarchy="179" level="1">
      <sharedItems containsSemiMixedTypes="0" containsNonDate="0" containsString="0"/>
    </cacheField>
  </cacheFields>
  <cacheHierarchies count="719">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1"/>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2" memberValueDatatype="130" unbalanced="0">
      <fieldsUsage count="2">
        <fieldUsage x="-1"/>
        <fieldUsage x="0"/>
      </fieldsUsage>
    </cacheHierarchy>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16.369086921295" backgroundQuery="1" createdVersion="8" refreshedVersion="8" minRefreshableVersion="3" recordCount="0" supportSubquery="1" supportAdvancedDrill="1" xr:uid="{152F83DC-EDB0-4775-A0C2-D2B6E2A2C72D}">
  <cacheSource type="external" connectionId="45"/>
  <cacheFields count="7">
    <cacheField name="[dim_date].[Year].[Year]" caption="Year" numFmtId="0" hierarchy="160" level="1">
      <sharedItems containsSemiMixedTypes="0" containsNonDate="0" containsString="0"/>
    </cacheField>
    <cacheField name="[dim_date].[Month].[Month]" caption="Month" numFmtId="0" hierarchy="162" level="1">
      <sharedItems containsSemiMixedTypes="0" containsString="0" containsNumber="1" containsInteger="1" minValue="1" maxValue="3" count="3">
        <n v="1"/>
        <n v="2"/>
        <n v="3"/>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s>
        </ext>
      </extLst>
    </cacheField>
    <cacheField name="[dim_customer].[Nhóm KH-QT].[Nhóm KH-QT]" caption="Nhóm KH-QT" numFmtId="0" hierarchy="156" level="1">
      <sharedItems containsSemiMixedTypes="0" containsNonDate="0" containsString="0"/>
    </cacheField>
    <cacheField name="[dim_customer].[Nhóm KH-1].[Nhóm KH-1]" caption="Nhóm KH-1" numFmtId="0" hierarchy="157" level="1">
      <sharedItems count="2">
        <s v="CÔNG TY  ĐẠI LỘC"/>
        <s v="Plenma"/>
      </sharedItems>
    </cacheField>
    <cacheField name="[Measures].[SL]" caption="SL" numFmtId="0" hierarchy="316" level="32767"/>
    <cacheField name="[Measures].[Doanh thu KT (VND)]" caption="Doanh thu KT (VND)" numFmtId="0" hierarchy="314" level="32767"/>
    <cacheField name="[dim_SKU].[Mã SKU | Tên SKU].[Mã SKU | Tên SKU]" caption="Mã SKU | Tên SKU" numFmtId="0" hierarchy="216" level="1">
      <sharedItems count="15">
        <s v="110000341 | rHDB04B01"/>
        <s v="110000359 | WSS03G"/>
        <s v="110000360 | rHDI4L01"/>
        <s v="110000366 | rHDI3G01"/>
        <s v="110000374 | rHDB03N02"/>
        <s v="110000407 | Vảy HD Ép Đỏ"/>
        <s v="110000408 | Vảy HD Ép Trắng"/>
        <s v="110000421 | Vảy PP Đỏ Nhạt"/>
        <s v="110000428 | Dây đai PET"/>
        <s v="110000436 | WSS05SB"/>
        <s v="160012726 | Phó Sản PET Bụi Tank A"/>
        <s v="160012727 | Phó Sản PET Bụi Tank B"/>
        <s v="160012729 | Phó Sản PET Bụi Tank D"/>
        <s v="OTHERS | Khác"/>
        <s v="150000113 | Chai PET B1 Không Phân Loại"/>
      </sharedItems>
    </cacheField>
  </cacheFields>
  <cacheHierarchies count="719">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2" memberValueDatatype="130" unbalanced="0">
      <fieldsUsage count="2">
        <fieldUsage x="-1"/>
        <fieldUsage x="2"/>
      </fieldsUsage>
    </cacheHierarchy>
    <cacheHierarchy uniqueName="[dim_customer].[Nhóm KH-1]" caption="Nhóm KH-1" attribute="1" defaultMemberUniqueName="[dim_customer].[Nhóm KH-1].[All]" allUniqueName="[dim_customer].[Nhóm KH-1].[All]" dimensionUniqueName="[dim_customer]" displayFolder="" count="2" memberValueDatatype="130" unbalanced="0">
      <fieldsUsage count="2">
        <fieldUsage x="-1"/>
        <fieldUsage x="3"/>
      </fieldsUsage>
    </cacheHierarchy>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1"/>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0"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2" memberValueDatatype="130" unbalanced="0">
      <fieldsUsage count="2">
        <fieldUsage x="-1"/>
        <fieldUsage x="6"/>
      </fieldsUsage>
    </cacheHierarchy>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oneField="1">
      <fieldsUsage count="1">
        <fieldUsage x="5"/>
      </fieldsUsage>
    </cacheHierarchy>
    <cacheHierarchy uniqueName="[Measures].[GV (VND)]" caption="GV (VND)" measure="1" displayFolder="" measureGroup="01_Formulas_TT" count="0"/>
    <cacheHierarchy uniqueName="[Measures].[SL]" caption="SL" measure="1" displayFolder="" measureGroup="01_Formulas_TT" count="0" oneField="1">
      <fieldsUsage count="1">
        <fieldUsage x="4"/>
      </fieldsUsage>
    </cacheHierarchy>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16.369088078703" backgroundQuery="1" createdVersion="8" refreshedVersion="8" minRefreshableVersion="3" recordCount="0" supportSubquery="1" supportAdvancedDrill="1" xr:uid="{F362A5A6-FBA7-4684-8450-93FE93F66FC1}">
  <cacheSource type="external" connectionId="45"/>
  <cacheFields count="5">
    <cacheField name="[Measures].[GBTB EXW (USD/ton)]" caption="GBTB EXW (USD/ton)" numFmtId="0" hierarchy="321" level="32767"/>
    <cacheField name="[dim_nhom_sp].[Nhóm SP 4].[Nhóm SP 4]" caption="Nhóm SP 4" numFmtId="0" hierarchy="210" level="1">
      <sharedItems containsSemiMixedTypes="0" containsNonDate="0" containsString="0"/>
    </cacheField>
    <cacheField name="[dim_date].[Month].[Month]" caption="Month" numFmtId="0" hierarchy="16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 index="5" name="[dim_date].[Month].&amp;[6]"/>
            <x15:cachedUniqueName index="6" name="[dim_date].[Month].&amp;[7]"/>
            <x15:cachedUniqueName index="7" name="[dim_date].[Month].&amp;[8]"/>
            <x15:cachedUniqueName index="8" name="[dim_date].[Month].&amp;[9]"/>
            <x15:cachedUniqueName index="9" name="[dim_date].[Month].&amp;[10]"/>
            <x15:cachedUniqueName index="10" name="[dim_date].[Month].&amp;[11]"/>
            <x15:cachedUniqueName index="11" name="[dim_date].[Month].&amp;[12]"/>
          </x15:cachedUniqueNames>
        </ext>
      </extLst>
    </cacheField>
    <cacheField name="[dim_date].[Year].[Year]" caption="Year" numFmtId="0" hierarchy="160" level="1">
      <sharedItems containsSemiMixedTypes="0" containsString="0" containsNumber="1" containsInteger="1" minValue="2021" maxValue="2026" count="6">
        <n v="2021"/>
        <n v="2022"/>
        <n v="2023"/>
        <n v="2024"/>
        <n v="2025"/>
        <n v="2026"/>
      </sharedItems>
      <extLst>
        <ext xmlns:x15="http://schemas.microsoft.com/office/spreadsheetml/2010/11/main" uri="{4F2E5C28-24EA-4eb8-9CBF-B6C8F9C3D259}">
          <x15:cachedUniqueNames>
            <x15:cachedUniqueName index="0" name="[dim_date].[Year].&amp;[2021]"/>
            <x15:cachedUniqueName index="1" name="[dim_date].[Year].&amp;[2022]"/>
            <x15:cachedUniqueName index="2" name="[dim_date].[Year].&amp;[2023]"/>
            <x15:cachedUniqueName index="3" name="[dim_date].[Year].&amp;[2024]"/>
            <x15:cachedUniqueName index="4" name="[dim_date].[Year].&amp;[2025]"/>
            <x15:cachedUniqueName index="5" name="[dim_date].[Year].&amp;[2026]"/>
          </x15:cachedUniqueNames>
        </ext>
      </extLst>
    </cacheField>
    <cacheField name="[Measures].[GBTB EXW_NS (USD/ton)]" caption="GBTB EXW_NS (USD/ton)" numFmtId="0" hierarchy="425" level="32767"/>
  </cacheFields>
  <cacheHierarchies count="719">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3"/>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2"/>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0"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2" memberValueDatatype="130" unbalanced="0">
      <fieldsUsage count="2">
        <fieldUsage x="-1"/>
        <fieldUsage x="1"/>
      </fieldsUsage>
    </cacheHierarchy>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oneField="1">
      <fieldsUsage count="1">
        <fieldUsage x="0"/>
      </fieldsUsage>
    </cacheHierarchy>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oneField="1">
      <fieldsUsage count="1">
        <fieldUsage x="4"/>
      </fieldsUsage>
    </cacheHierarchy>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16.369149652775" backgroundQuery="1" createdVersion="8" refreshedVersion="8" minRefreshableVersion="3" recordCount="0" supportSubquery="1" supportAdvancedDrill="1" xr:uid="{61D8DD3B-61B2-4564-B40C-3841713359D5}">
  <cacheSource type="external" connectionId="45"/>
  <cacheFields count="35">
    <cacheField name="[dim_nhom_sp].[Nhóm SP 2].[Nhóm SP 2]" caption="Nhóm SP 2" numFmtId="0" hierarchy="208" level="1">
      <sharedItems count="8">
        <s v="rPET"/>
        <s v="rHDPE thổi"/>
        <s v="rHDPE ép"/>
        <s v="rPP"/>
        <s v="Xơ sợi"/>
        <s v="GC"/>
        <s v="Phó sản"/>
        <s v="Khác"/>
      </sharedItems>
    </cacheField>
    <cacheField name="[dim_date_01].[Year | Month].[Year | Month]" caption="Year | Month" numFmtId="0" hierarchy="179" level="1">
      <sharedItems containsSemiMixedTypes="0" containsNonDate="0" containsString="0"/>
    </cacheField>
    <cacheField name="[dim_date_02].[Year | Month].[Year | Month]" caption="Year | Month" numFmtId="0" hierarchy="190" level="1">
      <sharedItems containsSemiMixedTypes="0" containsNonDate="0" containsString="0"/>
    </cacheField>
    <cacheField name="[Measures].[ ]" caption=" " numFmtId="0" hierarchy="360" level="32767"/>
    <cacheField name="[Measures].[Rev EXW Mth Comparing (VND)]" caption="Rev EXW Mth Comparing (VND)" numFmtId="0" hierarchy="453" level="32767"/>
    <cacheField name="[Measures].[∆ Rev EXW MoM (VND)]" caption="∆ Rev EXW MoM (VND)" numFmtId="0" hierarchy="456" level="32767"/>
    <cacheField name="[Measures].[QuantityImpact MoM (VND)]" caption="QuantityImpact MoM (VND)" numFmtId="0" hierarchy="461" level="32767"/>
    <cacheField name="[Measures].[MixImpact MoM (VND)]" caption="MixImpact MoM (VND)" numFmtId="0" hierarchy="462" level="32767"/>
    <cacheField name="[Measures].[PriceImpact MoM (VND)]" caption="PriceImpact MoM (VND)" numFmtId="0" hierarchy="463" level="32767"/>
    <cacheField name="[Measures].[EXRImpact MoM (VND)]" caption="EXRImpact MoM (VND)" numFmtId="0" hierarchy="464" level="32767"/>
    <cacheField name="[Measures].[NewImpact MoM (VND)]" caption="NewImpact MoM (VND)" numFmtId="0" hierarchy="458" level="32767"/>
    <cacheField name="[Measures].[Disc.Impact MoM (VND)]" caption="Disc.Impact MoM (VND)" numFmtId="0" hierarchy="459" level="32767"/>
    <cacheField name="[Measures].[OtherImpact MoM (VND)]" caption="OtherImpact MoM (VND)" numFmtId="0" hierarchy="465" level="32767"/>
    <cacheField name="[Measures].[Volume Mth Compared]" caption="Volume Mth Compared" numFmtId="0" hierarchy="442" level="32767"/>
    <cacheField name="[Measures].[Volume Mth Comparing]" caption="Volume Mth Comparing" numFmtId="0" hierarchy="443" level="32767"/>
    <cacheField name="[Measures].[∆ Volume MoM]" caption="∆ Volume MoM" numFmtId="0" hierarchy="457" level="32767"/>
    <cacheField name="[Measures].[Price EXW Mth Compared (USD/ton)]" caption="Price EXW Mth Compared (USD/ton)" numFmtId="0" hierarchy="444" level="32767"/>
    <cacheField name="[Measures].[Price EXW Mth Comparing (USD/ton)]" caption="Price EXW Mth Comparing (USD/ton)" numFmtId="0" hierarchy="445" level="32767"/>
    <cacheField name="[Measures].[∆ Price EXW MoM (USD/ton)]" caption="∆ Price EXW MoM (USD/ton)" numFmtId="0" hierarchy="482" level="32767"/>
    <cacheField name="[Measures].[Rev EXW Mth Comparing (USD)]" caption="Rev EXW Mth Comparing (USD)" numFmtId="0" hierarchy="451" level="32767"/>
    <cacheField name="[Measures].[∆ Rev EXW MoM (USD)]" caption="∆ Rev EXW MoM (USD)" numFmtId="0" hierarchy="454" level="32767"/>
    <cacheField name="[Measures].[Average EXR Mth Compared]" caption="Average EXR Mth Compared" numFmtId="0" hierarchy="446" level="32767"/>
    <cacheField name="[Measures].[Average EXR Mth Comparing]" caption="Average EXR Mth Comparing" numFmtId="0" hierarchy="447" level="32767"/>
    <cacheField name="[Measures].[Price Acct. Mth (USD/ton)]" caption="Price Acct. Mth (USD/ton)" numFmtId="0" hierarchy="573" level="32767"/>
    <cacheField name="[Measures].[Price Acct. MoM Comparing (USD/ton)]" caption="Price Acct. MoM Comparing (USD/ton)" numFmtId="0" hierarchy="587" level="32767"/>
    <cacheField name="[Measures].[∆ Price Acct. MoM (USD/ton)]" caption="∆ Price Acct. MoM (USD/ton)" numFmtId="0" hierarchy="608" level="32767"/>
    <cacheField name="[dim_SKU].[Mã SKU | Tên SKU].[Mã SKU | Tên SKU]" caption="Mã SKU | Tên SKU" numFmtId="0" hierarchy="216" level="1">
      <sharedItems count="54">
        <s v="110000329 | WSS01"/>
        <s v="110000332 | iSS01084G"/>
        <s v="110000354 | WSS01G 1"/>
        <s v="110000355 | iSS01G 1"/>
        <s v="110000359 | WSS03G"/>
        <s v="110000377 | WSS01G 2"/>
        <s v="110000499 | WSS01L"/>
        <s v="110000339 | rHDPE MBF01"/>
        <s v="110000341 | rHDB04B01"/>
        <s v="110000374 | rHDB03N02"/>
        <s v="110000425 | HCBF-Whi-U"/>
        <s v="110000443 | rHDA03N01"/>
        <s v="110000481 | rHDPE PCF01"/>
        <s v="110000360 | rHDI4L01"/>
        <s v="110000361 | rHDI3R01"/>
        <s v="110000363 | rHDI3Gy01"/>
        <s v="110000364 | rHDI3Y01"/>
        <s v="110000365 | rHDI3W01"/>
        <s v="110000366 | rHDI3G01"/>
        <s v="110000407 | Vảy HD Ép Đỏ"/>
        <s v="110000408 | Vảy HD Ép Trắng"/>
        <s v="110000409 | Vảy HD Ép Vàng"/>
        <s v="110000410 | Vảy HD Ép Lá"/>
        <s v="110000389 | rPP20R02"/>
        <s v="110000393 | Hạt nhựa rPP20Be01"/>
        <s v="110000421 | Vảy PP Đỏ Nhạt"/>
        <s v="110000435 | rPP20L03"/>
        <s v="110000482 | rPP20W01"/>
        <s v="110000381 | WSS04SD"/>
        <s v="110000382 | WSS04SB"/>
        <s v="110000436 | WSS05SB"/>
        <s v="110000428 | Dây đai PET"/>
        <s v="160012334 | Bụi cám PET sau sàn sung"/>
        <s v="160012611 | Phó Sản HD Ép Hỗn Hợp Cuối ST"/>
        <s v="160012726 | Phó Sản PET Bụi Tank A"/>
        <s v="160012727 | Phó Sản PET Bụi Tank B"/>
        <s v="160012729 | Phó Sản PET Bụi Tank D"/>
        <s v="160012801 | Vảy PET GC Dây Đai"/>
        <s v="160012951 | Phó Sản HD Ép Hỗn Hợp Cuối SSR"/>
        <s v="160012956 | Vảy PET Tomra SLR"/>
        <s v="160012974 | Vảy HD Ép Hỗn Hợp Cuối Sau Sấy"/>
        <s v="150000113 | Chai PET B1 Không Phân Loại"/>
        <s v="DIEUCHINH-| Điều chỉnh nhóm rPET"/>
        <s v="DIEUCHINH-rHDPE ép | Điều chỉnh nhóm rHDPE ép"/>
        <s v="DIEUCHINH-rHDPE thổi | Điều chỉnh nhóm rHDPE thổi"/>
        <s v="DIEUCHINH-rPP | Điều chỉnh nhóm rPP"/>
        <s v="KCKHONGPB | Chi phí giá thành không phân bổ được"/>
        <s v="KKHTK | Kiểm kê HTK"/>
        <s v="OTHERS | Khác"/>
        <s v="TAITRO | Tài trợ"/>
        <s v="THUEMAY | Thuê máy"/>
        <s v="THUEXM-2025 | Điều chỉnh thuê xưởng, thuê máy năm 2025"/>
        <s v="VATKKT | VAT không khấu trừ"/>
        <s v="XUATSUDUNG | Chênh lệch MM60 và giá trị tồn khi xuất HTK đi sử dụng"/>
      </sharedItems>
    </cacheField>
    <cacheField name="[Measures].[Rev EXW Mth Compared (VND)]" caption="Rev EXW Mth Compared (VND)" numFmtId="0" hierarchy="452" level="32767"/>
    <cacheField name="[Measures].[Rev EXW Mth Compared (USD)]" caption="Rev EXW Mth Compared (USD)" numFmtId="0" hierarchy="450" level="32767"/>
    <cacheField name="Unsupported0" numFmtId="0" hierarchy="719" level="32767">
      <extLst>
        <ext xmlns:x14="http://schemas.microsoft.com/office/spreadsheetml/2009/9/main" uri="{63CAB8AC-B538-458d-9737-405883B0398D}">
          <x14:cacheField ignore="1"/>
        </ext>
      </extLst>
    </cacheField>
    <cacheField name="Unsupported1" numFmtId="0" hierarchy="720" level="32767">
      <extLst>
        <ext xmlns:x14="http://schemas.microsoft.com/office/spreadsheetml/2009/9/main" uri="{63CAB8AC-B538-458d-9737-405883B0398D}">
          <x14:cacheField ignore="1"/>
        </ext>
      </extLst>
    </cacheField>
    <cacheField name="Unsupported2" numFmtId="0" hierarchy="721" level="32767">
      <extLst>
        <ext xmlns:x14="http://schemas.microsoft.com/office/spreadsheetml/2009/9/main" uri="{63CAB8AC-B538-458d-9737-405883B0398D}">
          <x14:cacheField ignore="1"/>
        </ext>
      </extLst>
    </cacheField>
    <cacheField name="Unsupported3" numFmtId="0" hierarchy="722" level="32767">
      <extLst>
        <ext xmlns:x14="http://schemas.microsoft.com/office/spreadsheetml/2009/9/main" uri="{63CAB8AC-B538-458d-9737-405883B0398D}">
          <x14:cacheField ignore="1"/>
        </ext>
      </extLst>
    </cacheField>
    <cacheField name="Unsupported4" numFmtId="0" hierarchy="723" level="32767">
      <extLst>
        <ext xmlns:x14="http://schemas.microsoft.com/office/spreadsheetml/2009/9/main" uri="{63CAB8AC-B538-458d-9737-405883B0398D}">
          <x14:cacheField ignore="1"/>
        </ext>
      </extLst>
    </cacheField>
    <cacheField name="Unsupported5" numFmtId="0" hierarchy="724" level="32767">
      <extLst>
        <ext xmlns:x14="http://schemas.microsoft.com/office/spreadsheetml/2009/9/main" uri="{63CAB8AC-B538-458d-9737-405883B0398D}">
          <x14:cacheField ignore="1"/>
        </ext>
      </extLst>
    </cacheField>
  </cacheFields>
  <cacheHierarchies count="725">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1"/>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2" memberValueDatatype="130" unbalanced="0">
      <fieldsUsage count="2">
        <fieldUsage x="-1"/>
        <fieldUsage x="2"/>
      </fieldsUsage>
    </cacheHierarchy>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2" memberValueDatatype="130" unbalanced="0">
      <fieldsUsage count="2">
        <fieldUsage x="-1"/>
        <fieldUsage x="0"/>
      </fieldsUsage>
    </cacheHierarchy>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2" memberValueDatatype="130" unbalanced="0">
      <fieldsUsage count="2">
        <fieldUsage x="-1"/>
        <fieldUsage x="26"/>
      </fieldsUsage>
    </cacheHierarchy>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oneField="1">
      <fieldsUsage count="1">
        <fieldUsage x="3"/>
      </fieldsUsage>
    </cacheHierarchy>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oneField="1">
      <fieldsUsage count="1">
        <fieldUsage x="13"/>
      </fieldsUsage>
    </cacheHierarchy>
    <cacheHierarchy uniqueName="[Measures].[Volume Mth Comparing]" caption="Volume Mth Comparing" measure="1" displayFolder="" measureGroup="PVM Rev Anlysis MoM Comparing" count="0" oneField="1">
      <fieldsUsage count="1">
        <fieldUsage x="14"/>
      </fieldsUsage>
    </cacheHierarchy>
    <cacheHierarchy uniqueName="[Measures].[Price EXW Mth Compared (USD/ton)]" caption="Price EXW Mth Compared (USD/ton)" measure="1" displayFolder="" measureGroup="PVM Rev Anlysis MoM" count="0" oneField="1">
      <fieldsUsage count="1">
        <fieldUsage x="16"/>
      </fieldsUsage>
    </cacheHierarchy>
    <cacheHierarchy uniqueName="[Measures].[Price EXW Mth Comparing (USD/ton)]" caption="Price EXW Mth Comparing (USD/ton)" measure="1" displayFolder="" measureGroup="PVM Rev Anlysis MoM Comparing" count="0" oneField="1">
      <fieldsUsage count="1">
        <fieldUsage x="17"/>
      </fieldsUsage>
    </cacheHierarchy>
    <cacheHierarchy uniqueName="[Measures].[Average EXR Mth Compared]" caption="Average EXR Mth Compared" measure="1" displayFolder="" measureGroup="PVM Rev Anlysis MoM" count="0" oneField="1">
      <fieldsUsage count="1">
        <fieldUsage x="21"/>
      </fieldsUsage>
    </cacheHierarchy>
    <cacheHierarchy uniqueName="[Measures].[Average EXR Mth Comparing]" caption="Average EXR Mth Comparing" measure="1" displayFolder="" measureGroup="PVM Rev Anlysis MoM Comparing" count="0" oneField="1">
      <fieldsUsage count="1">
        <fieldUsage x="22"/>
      </fieldsUsage>
    </cacheHierarchy>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oneField="1">
      <fieldsUsage count="1">
        <fieldUsage x="28"/>
      </fieldsUsage>
    </cacheHierarchy>
    <cacheHierarchy uniqueName="[Measures].[Rev EXW Mth Comparing (USD)]" caption="Rev EXW Mth Comparing (USD)" measure="1" displayFolder="" measureGroup="PVM Rev Anlysis MoM Comparing" count="0" oneField="1">
      <fieldsUsage count="1">
        <fieldUsage x="19"/>
      </fieldsUsage>
    </cacheHierarchy>
    <cacheHierarchy uniqueName="[Measures].[Rev EXW Mth Compared (VND)]" caption="Rev EXW Mth Compared (VND)" measure="1" displayFolder="" measureGroup="PVM Rev Anlysis MoM" count="0" oneField="1">
      <fieldsUsage count="1">
        <fieldUsage x="27"/>
      </fieldsUsage>
    </cacheHierarchy>
    <cacheHierarchy uniqueName="[Measures].[Rev EXW Mth Comparing (VND)]" caption="Rev EXW Mth Comparing (VND)" measure="1" displayFolder="" measureGroup="PVM Rev Anlysis MoM Comparing" count="0" oneField="1">
      <fieldsUsage count="1">
        <fieldUsage x="4"/>
      </fieldsUsage>
    </cacheHierarchy>
    <cacheHierarchy uniqueName="[Measures].[∆ Rev EXW MoM (USD)]" caption="∆ Rev EXW MoM (USD)" measure="1" displayFolder="" measureGroup="PVM Rev Anlysis MoM Comparing" count="0" oneField="1">
      <fieldsUsage count="1">
        <fieldUsage x="20"/>
      </fieldsUsage>
    </cacheHierarchy>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oneField="1">
      <fieldsUsage count="1">
        <fieldUsage x="5"/>
      </fieldsUsage>
    </cacheHierarchy>
    <cacheHierarchy uniqueName="[Measures].[∆ Volume MoM]" caption="∆ Volume MoM" measure="1" displayFolder="" measureGroup="PVM Rev Anlysis MoM Comparing" count="0" oneField="1">
      <fieldsUsage count="1">
        <fieldUsage x="15"/>
      </fieldsUsage>
    </cacheHierarchy>
    <cacheHierarchy uniqueName="[Measures].[NewImpact MoM (VND)]" caption="NewImpact MoM (VND)" measure="1" displayFolder="" measureGroup="PVM Rev Anlysis MoM Comparing" count="0" oneField="1">
      <fieldsUsage count="1">
        <fieldUsage x="10"/>
      </fieldsUsage>
    </cacheHierarchy>
    <cacheHierarchy uniqueName="[Measures].[Disc.Impact MoM (VND)]" caption="Disc.Impact MoM (VND)" measure="1" displayFolder="" measureGroup="PVM Rev Anlysis MoM Comparing" count="0" oneField="1">
      <fieldsUsage count="1">
        <fieldUsage x="11"/>
      </fieldsUsage>
    </cacheHierarchy>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oneField="1">
      <fieldsUsage count="1">
        <fieldUsage x="6"/>
      </fieldsUsage>
    </cacheHierarchy>
    <cacheHierarchy uniqueName="[Measures].[MixImpact MoM (VND)]" caption="MixImpact MoM (VND)" measure="1" displayFolder="" measureGroup="PVM Rev Anlysis MoM Comparing" count="0" oneField="1">
      <fieldsUsage count="1">
        <fieldUsage x="7"/>
      </fieldsUsage>
    </cacheHierarchy>
    <cacheHierarchy uniqueName="[Measures].[PriceImpact MoM (VND)]" caption="PriceImpact MoM (VND)" measure="1" displayFolder="" measureGroup="PVM Rev Anlysis MoM Comparing" count="0" oneField="1">
      <fieldsUsage count="1">
        <fieldUsage x="8"/>
      </fieldsUsage>
    </cacheHierarchy>
    <cacheHierarchy uniqueName="[Measures].[EXRImpact MoM (VND)]" caption="EXRImpact MoM (VND)" measure="1" displayFolder="" measureGroup="PVM Rev Anlysis MoM Comparing" count="0" oneField="1">
      <fieldsUsage count="1">
        <fieldUsage x="9"/>
      </fieldsUsage>
    </cacheHierarchy>
    <cacheHierarchy uniqueName="[Measures].[OtherImpact MoM (VND)]" caption="OtherImpact MoM (VND)" measure="1" displayFolder="" measureGroup="PVM Rev Anlysis MoM Comparing" count="0" oneField="1">
      <fieldsUsage count="1">
        <fieldUsage x="12"/>
      </fieldsUsage>
    </cacheHierarchy>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oneField="1">
      <fieldsUsage count="1">
        <fieldUsage x="18"/>
      </fieldsUsage>
    </cacheHierarchy>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oneField="1">
      <fieldsUsage count="1">
        <fieldUsage x="23"/>
      </fieldsUsage>
    </cacheHierarchy>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oneField="1">
      <fieldsUsage count="1">
        <fieldUsage x="24"/>
      </fieldsUsage>
    </cacheHierarchy>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oneField="1">
      <fieldsUsage count="1">
        <fieldUsage x="25"/>
      </fieldsUsage>
    </cacheHierarchy>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Unsupported0" caption="Bộ phận bán hàng" measure="1" count="0">
      <extLst>
        <ext xmlns:x14="http://schemas.microsoft.com/office/spreadsheetml/2009/9/main" uri="{8CF416AD-EC4C-4aba-99F5-12A058AE0983}">
          <x14:cacheHierarchy ignore="1"/>
        </ext>
      </extLst>
    </cacheHierarchy>
    <cacheHierarchy uniqueName="Unsupported1" caption="Bộ phận bán hàng" measure="1" count="0">
      <extLst>
        <ext xmlns:x14="http://schemas.microsoft.com/office/spreadsheetml/2009/9/main" uri="{8CF416AD-EC4C-4aba-99F5-12A058AE0983}">
          <x14:cacheHierarchy ignore="1"/>
        </ext>
      </extLst>
    </cacheHierarchy>
    <cacheHierarchy uniqueName="Unsupported2" caption="Bộ phận bán hàng" measure="1" count="0">
      <extLst>
        <ext xmlns:x14="http://schemas.microsoft.com/office/spreadsheetml/2009/9/main" uri="{8CF416AD-EC4C-4aba-99F5-12A058AE0983}">
          <x14:cacheHierarchy ignore="1"/>
        </ext>
      </extLst>
    </cacheHierarchy>
    <cacheHierarchy uniqueName="Unsupported3" caption="Bộ phận bán hàng" measure="1" count="0">
      <extLst>
        <ext xmlns:x14="http://schemas.microsoft.com/office/spreadsheetml/2009/9/main" uri="{8CF416AD-EC4C-4aba-99F5-12A058AE0983}">
          <x14:cacheHierarchy ignore="1"/>
        </ext>
      </extLst>
    </cacheHierarchy>
    <cacheHierarchy uniqueName="Unsupported4" caption="Bộ phận bán hàng" measure="1" count="0">
      <extLst>
        <ext xmlns:x14="http://schemas.microsoft.com/office/spreadsheetml/2009/9/main" uri="{8CF416AD-EC4C-4aba-99F5-12A058AE0983}">
          <x14:cacheHierarchy ignore="1"/>
        </ext>
      </extLst>
    </cacheHierarchy>
    <cacheHierarchy uniqueName="Unsupported5" caption="Bộ phận bán hàng" measure="1" count="0">
      <extLst>
        <ext xmlns:x14="http://schemas.microsoft.com/office/spreadsheetml/2009/9/main" uri="{8CF416AD-EC4C-4aba-99F5-12A058AE0983}">
          <x14:cacheHierarchy ignore="1"/>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16.369168518519" backgroundQuery="1" createdVersion="8" refreshedVersion="8" minRefreshableVersion="3" recordCount="0" supportSubquery="1" supportAdvancedDrill="1" xr:uid="{DE60F524-159B-4FDF-A089-B5523EF71AE2}">
  <cacheSource type="external" connectionId="45"/>
  <cacheFields count="68">
    <cacheField name="[Measures].[GP EXW Mth Compared (VND)]" caption="GP EXW Mth Compared (VND)" numFmtId="0" hierarchy="518" level="32767"/>
    <cacheField name="[Measures].[GP EXW Mth Comparing (VND)]" caption="GP EXW Mth Comparing (VND)" numFmtId="0" hierarchy="519" level="32767"/>
    <cacheField name="[Measures].[∆ GP EXW MoM Comparing (VND)]" caption="∆ GP EXW MoM Comparing (VND)" numFmtId="0" hierarchy="522" level="32767"/>
    <cacheField name="[dim_nhom_sp].[Nhóm SP 2].[Nhóm SP 2]" caption="Nhóm SP 2" numFmtId="0" hierarchy="208" level="1">
      <sharedItems count="8">
        <s v="rPET"/>
        <s v="rHDPE thổi"/>
        <s v="rHDPE ép"/>
        <s v="rPP"/>
        <s v="Xơ sợi"/>
        <s v="GC"/>
        <s v="Phó sản"/>
        <s v="Khác"/>
      </sharedItems>
    </cacheField>
    <cacheField name="[dim_SKU].[Mã SKU | Tên SKU].[Mã SKU | Tên SKU]" caption="Mã SKU | Tên SKU" numFmtId="0" hierarchy="216" level="1">
      <sharedItems count="54">
        <s v="110000329 | WSS01"/>
        <s v="110000332 | iSS01084G"/>
        <s v="110000354 | WSS01G 1"/>
        <s v="110000355 | iSS01G 1"/>
        <s v="110000359 | WSS03G"/>
        <s v="110000377 | WSS01G 2"/>
        <s v="110000499 | WSS01L"/>
        <s v="110000339 | rHDPE MBF01"/>
        <s v="110000341 | rHDB04B01"/>
        <s v="110000374 | rHDB03N02"/>
        <s v="110000425 | HCBF-Whi-U"/>
        <s v="110000443 | rHDA03N01"/>
        <s v="110000481 | rHDPE PCF01"/>
        <s v="110000360 | rHDI4L01"/>
        <s v="110000361 | rHDI3R01"/>
        <s v="110000363 | rHDI3Gy01"/>
        <s v="110000364 | rHDI3Y01"/>
        <s v="110000365 | rHDI3W01"/>
        <s v="110000366 | rHDI3G01"/>
        <s v="110000407 | Vảy HD Ép Đỏ"/>
        <s v="110000408 | Vảy HD Ép Trắng"/>
        <s v="110000409 | Vảy HD Ép Vàng"/>
        <s v="110000410 | Vảy HD Ép Lá"/>
        <s v="110000389 | rPP20R02"/>
        <s v="110000393 | Hạt nhựa rPP20Be01"/>
        <s v="110000421 | Vảy PP Đỏ Nhạt"/>
        <s v="110000435 | rPP20L03"/>
        <s v="110000482 | rPP20W01"/>
        <s v="110000381 | WSS04SD"/>
        <s v="110000382 | WSS04SB"/>
        <s v="110000436 | WSS05SB"/>
        <s v="110000428 | Dây đai PET"/>
        <s v="160012334 | Bụi cám PET sau sàn sung"/>
        <s v="160012611 | Phó Sản HD Ép Hỗn Hợp Cuối ST"/>
        <s v="160012726 | Phó Sản PET Bụi Tank A"/>
        <s v="160012727 | Phó Sản PET Bụi Tank B"/>
        <s v="160012729 | Phó Sản PET Bụi Tank D"/>
        <s v="160012801 | Vảy PET GC Dây Đai"/>
        <s v="160012951 | Phó Sản HD Ép Hỗn Hợp Cuối SSR"/>
        <s v="160012956 | Vảy PET Tomra SLR"/>
        <s v="160012974 | Vảy HD Ép Hỗn Hợp Cuối Sau Sấy"/>
        <s v="150000113 | Chai PET B1 Không Phân Loại"/>
        <s v="DIEUCHINH-| Điều chỉnh nhóm rPET"/>
        <s v="DIEUCHINH-rHDPE ép | Điều chỉnh nhóm rHDPE ép"/>
        <s v="DIEUCHINH-rHDPE thổi | Điều chỉnh nhóm rHDPE thổi"/>
        <s v="DIEUCHINH-rPP | Điều chỉnh nhóm rPP"/>
        <s v="KCKHONGPB | Chi phí giá thành không phân bổ được"/>
        <s v="KKHTK | Kiểm kê HTK"/>
        <s v="OTHERS | Khác"/>
        <s v="TAITRO | Tài trợ"/>
        <s v="THUEMAY | Thuê máy"/>
        <s v="THUEXM-2025 | Điều chỉnh thuê xưởng, thuê máy năm 2025"/>
        <s v="VATKKT | VAT không khấu trừ"/>
        <s v="XUATSUDUNG | Chênh lệch MM60 và giá trị tồn khi xuất HTK đi sử dụng"/>
      </sharedItems>
    </cacheField>
    <cacheField name="[dim_date_01].[Year | Month].[Year | Month]" caption="Year | Month" numFmtId="0" hierarchy="179" level="1">
      <sharedItems containsSemiMixedTypes="0" containsNonDate="0" containsString="0"/>
    </cacheField>
    <cacheField name="[dim_date_02].[Year | Month].[Year | Month]" caption="Year | Month" numFmtId="0" hierarchy="190" level="1">
      <sharedItems containsSemiMixedTypes="0" containsNonDate="0" containsString="0"/>
    </cacheField>
    <cacheField name="[Measures].[ ]" caption=" " numFmtId="0" hierarchy="360" level="32767"/>
    <cacheField name="[Measures].[QuantityImpact GP MoM (VND)]" caption="QuantityImpact GP MoM (VND)" numFmtId="0" hierarchy="528" level="32767"/>
    <cacheField name="[Measures].[MixImpact GP MoM (VND)]" caption="MixImpact GP MoM (VND)" numFmtId="0" hierarchy="529" level="32767"/>
    <cacheField name="[Measures].[PriceImpact GP MoM (VND)]" caption="PriceImpact GP MoM (VND)" numFmtId="0" hierarchy="530" level="32767"/>
    <cacheField name="[Measures].[EXRImpact GP MoM (VND)]" caption="EXRImpact GP MoM (VND)" numFmtId="0" hierarchy="531" level="32767"/>
    <cacheField name="[Measures].[PlasticImpact GP MoM (VND)]" caption="PlasticImpact GP MoM (VND)" numFmtId="0" hierarchy="532" level="32767"/>
    <cacheField name="[Measures].[DyingChemicalImpact GP MoM (VND)]" caption="DyingChemicalImpact GP MoM (VND)" numFmtId="0" hierarchy="533" level="32767"/>
    <cacheField name="[Measures].[2RM_PackagingImpact GP MoM (VND)]" caption="2RM_PackagingImpact GP MoM (VND)" numFmtId="0" hierarchy="534" level="32767"/>
    <cacheField name="[Measures].[DirectLabourImpact GP MoM (VND)]" caption="DirectLabourImpact GP MoM (VND)" numFmtId="0" hierarchy="535" level="32767"/>
    <cacheField name="[Measures].[IndirectLabourImpact GP MoM (VND)]" caption="IndirectLabourImpact GP MoM (VND)" numFmtId="0" hierarchy="536" level="32767"/>
    <cacheField name="[Measures].[GeneralProductionImpact GP MoM (VND)]" caption="GeneralProductionImpact GP MoM (VND)" numFmtId="0" hierarchy="537" level="32767"/>
    <cacheField name="[Measures].[ElectricImpact GP MoM (VND)]" caption="ElectricImpact GP MoM (VND)" numFmtId="0" hierarchy="538" level="32767"/>
    <cacheField name="[Measures].[ProductionDepreciationImpact GP MoM (VND)]" caption="ProductionDepreciationImpact GP MoM (VND)" numFmtId="0" hierarchy="539" level="32767"/>
    <cacheField name="[Measures].[ProcessingImpact GP MoM (VND)]" caption="ProcessingImpact GP MoM (VND)" numFmtId="0" hierarchy="540" level="32767"/>
    <cacheField name="[Measures].[OtherImpact GP MoM (VND)]" caption="OtherImpact GP MoM (VND)" numFmtId="0" hierarchy="541" level="32767"/>
    <cacheField name="[Measures].[NewImpact GP MoM (VND)]" caption="NewImpact GP MoM (VND)" numFmtId="0" hierarchy="523" level="32767"/>
    <cacheField name="[Measures].[Disc.Impact GP MoM (VND)]" caption="Disc.Impact GP MoM (VND)" numFmtId="0" hierarchy="524" level="32767"/>
    <cacheField name="[Measures].[GP EXW per Unit (VND/kg)]" caption="GP EXW per Unit (VND/kg)" numFmtId="0" hierarchy="525" level="32767"/>
    <cacheField name="[Measures].[GP EXW per Unit Comparing (VND/kg)]" caption="GP EXW per Unit Comparing (VND/kg)" numFmtId="0" hierarchy="526" level="32767"/>
    <cacheField name="[Measures].[Volume Mth Compared]" caption="Volume Mth Compared" numFmtId="0" hierarchy="442" level="32767"/>
    <cacheField name="[Measures].[Volume Mth Comparing]" caption="Volume Mth Comparing" numFmtId="0" hierarchy="443" level="32767"/>
    <cacheField name="[Measures].[∆ Volume MoM]" caption="∆ Volume MoM" numFmtId="0" hierarchy="457" level="32767"/>
    <cacheField name="[Measures].[Plastic Cost per Unit (VND/kg)]" caption="Plastic Cost per Unit (VND/kg)" numFmtId="0" hierarchy="488" level="32767"/>
    <cacheField name="[Measures].[Plastic Cost per Unit Comparing (VND/kg)]" caption="Plastic Cost per Unit Comparing (VND/kg)" numFmtId="0" hierarchy="498" level="32767"/>
    <cacheField name="[Measures].[Dying, Chemical per Unit (VND/kg)]" caption="Dying, Chemical per Unit (VND/kg)" numFmtId="0" hierarchy="489" level="32767"/>
    <cacheField name="[Measures].[Dying, Chemical per Unit Comparing (VND/kg)]" caption="Dying, Chemical per Unit Comparing (VND/kg)" numFmtId="0" hierarchy="499" level="32767"/>
    <cacheField name="[Measures].[2nd RM and Packaging per Unit (VND/kg)]" caption="2nd RM and Packaging per Unit (VND/kg)" numFmtId="0" hierarchy="490" level="32767"/>
    <cacheField name="[Measures].[2nd RM and Packaging per Unit Comparing (VND/kg)]" caption="2nd RM and Packaging per Unit Comparing (VND/kg)" numFmtId="0" hierarchy="500" level="32767"/>
    <cacheField name="[Measures].[Direct Labor Cost per Unit (VND/kg)]" caption="Direct Labor Cost per Unit (VND/kg)" numFmtId="0" hierarchy="491" level="32767"/>
    <cacheField name="[Measures].[Direct Labor Cost per Unit Comparing (VND/kg)]" caption="Direct Labor Cost per Unit Comparing (VND/kg)" numFmtId="0" hierarchy="501" level="32767"/>
    <cacheField name="[Measures].[Indirect Labor Cost per Unit (VND/kg)]" caption="Indirect Labor Cost per Unit (VND/kg)" numFmtId="0" hierarchy="492" level="32767"/>
    <cacheField name="[Measures].[Indirect Labor Cost per Unit Comparing (VND/kg)]" caption="Indirect Labor Cost per Unit Comparing (VND/kg)" numFmtId="0" hierarchy="503" level="32767"/>
    <cacheField name="[Measures].[General Production Cost per Unit (VND/kg)]" caption="General Production Cost per Unit (VND/kg)" numFmtId="0" hierarchy="493" level="32767"/>
    <cacheField name="[Measures].[General Production Cost per Unit Comparing (VND/kg)]" caption="General Production Cost per Unit Comparing (VND/kg)" numFmtId="0" hierarchy="504" level="32767"/>
    <cacheField name="[Measures].[Electric Cost per Unit (VND/kg)]" caption="Electric Cost per Unit (VND/kg)" numFmtId="0" hierarchy="494" level="32767"/>
    <cacheField name="[Measures].[Electric Cost per Unit Comparing (VND/kg)]" caption="Electric Cost per Unit Comparing (VND/kg)" numFmtId="0" hierarchy="505" level="32767"/>
    <cacheField name="[Measures].[Production Depreciation per Unit (VND/kg)]" caption="Production Depreciation per Unit (VND/kg)" numFmtId="0" hierarchy="495" level="32767"/>
    <cacheField name="[Measures].[Production Depreciation per Unit Comparing (VND/kg)]" caption="Production Depreciation per Unit Comparing (VND/kg)" numFmtId="0" hierarchy="506" level="32767"/>
    <cacheField name="[Measures].[Processing Cost per Unit (VND/kg)]" caption="Processing Cost per Unit (VND/kg)" numFmtId="0" hierarchy="496" level="32767"/>
    <cacheField name="[Measures].[Processing Cost per Unit Comparing (VND/kg)]" caption="Processing Cost per Unit Comparing (VND/kg)" numFmtId="0" hierarchy="507" level="32767"/>
    <cacheField name="[Measures].[Price EXW Mth Compared (USD/ton)]" caption="Price EXW Mth Compared (USD/ton)" numFmtId="0" hierarchy="444" level="32767"/>
    <cacheField name="[Measures].[Price EXW Mth Comparing (USD/ton)]" caption="Price EXW Mth Comparing (USD/ton)" numFmtId="0" hierarchy="445" level="32767"/>
    <cacheField name="[Measures].[Rev EXW Mth Compared (VND)]" caption="Rev EXW Mth Compared (VND)" numFmtId="0" hierarchy="452" level="32767"/>
    <cacheField name="[Measures].[Rev EXW Mth Comparing (VND)]" caption="Rev EXW Mth Comparing (VND)" numFmtId="0" hierarchy="453" level="32767"/>
    <cacheField name="[Measures].[%GP EXW Compared]" caption="%GP EXW Compared" numFmtId="0" hierarchy="610" level="32767"/>
    <cacheField name="[Measures].[%GP EXW Comparing]" caption="%GP EXW Comparing" numFmtId="0" hierarchy="658" level="32767"/>
    <cacheField name="Unsupported0" numFmtId="0" hierarchy="719" level="32767">
      <extLst>
        <ext xmlns:x14="http://schemas.microsoft.com/office/spreadsheetml/2009/9/main" uri="{63CAB8AC-B538-458d-9737-405883B0398D}">
          <x14:cacheField ignore="1"/>
        </ext>
      </extLst>
    </cacheField>
    <cacheField name="Unsupported1" numFmtId="0" hierarchy="720" level="32767">
      <extLst>
        <ext xmlns:x14="http://schemas.microsoft.com/office/spreadsheetml/2009/9/main" uri="{63CAB8AC-B538-458d-9737-405883B0398D}">
          <x14:cacheField ignore="1"/>
        </ext>
      </extLst>
    </cacheField>
    <cacheField name="Unsupported2" numFmtId="0" hierarchy="721" level="32767">
      <extLst>
        <ext xmlns:x14="http://schemas.microsoft.com/office/spreadsheetml/2009/9/main" uri="{63CAB8AC-B538-458d-9737-405883B0398D}">
          <x14:cacheField ignore="1"/>
        </ext>
      </extLst>
    </cacheField>
    <cacheField name="Unsupported3" numFmtId="0" hierarchy="722" level="32767">
      <extLst>
        <ext xmlns:x14="http://schemas.microsoft.com/office/spreadsheetml/2009/9/main" uri="{63CAB8AC-B538-458d-9737-405883B0398D}">
          <x14:cacheField ignore="1"/>
        </ext>
      </extLst>
    </cacheField>
    <cacheField name="Unsupported4" numFmtId="0" hierarchy="723" level="32767">
      <extLst>
        <ext xmlns:x14="http://schemas.microsoft.com/office/spreadsheetml/2009/9/main" uri="{63CAB8AC-B538-458d-9737-405883B0398D}">
          <x14:cacheField ignore="1"/>
        </ext>
      </extLst>
    </cacheField>
    <cacheField name="Unsupported5" numFmtId="0" hierarchy="724" level="32767">
      <extLst>
        <ext xmlns:x14="http://schemas.microsoft.com/office/spreadsheetml/2009/9/main" uri="{63CAB8AC-B538-458d-9737-405883B0398D}">
          <x14:cacheField ignore="1"/>
        </ext>
      </extLst>
    </cacheField>
    <cacheField name="Unsupported6" numFmtId="0" hierarchy="725" level="32767">
      <extLst>
        <ext xmlns:x14="http://schemas.microsoft.com/office/spreadsheetml/2009/9/main" uri="{63CAB8AC-B538-458d-9737-405883B0398D}">
          <x14:cacheField ignore="1"/>
        </ext>
      </extLst>
    </cacheField>
    <cacheField name="Unsupported7" numFmtId="0" hierarchy="726" level="32767">
      <extLst>
        <ext xmlns:x14="http://schemas.microsoft.com/office/spreadsheetml/2009/9/main" uri="{63CAB8AC-B538-458d-9737-405883B0398D}">
          <x14:cacheField ignore="1"/>
        </ext>
      </extLst>
    </cacheField>
    <cacheField name="Unsupported8" numFmtId="0" hierarchy="727" level="32767">
      <extLst>
        <ext xmlns:x14="http://schemas.microsoft.com/office/spreadsheetml/2009/9/main" uri="{63CAB8AC-B538-458d-9737-405883B0398D}">
          <x14:cacheField ignore="1"/>
        </ext>
      </extLst>
    </cacheField>
    <cacheField name="Unsupported9" numFmtId="0" hierarchy="728" level="32767">
      <extLst>
        <ext xmlns:x14="http://schemas.microsoft.com/office/spreadsheetml/2009/9/main" uri="{63CAB8AC-B538-458d-9737-405883B0398D}">
          <x14:cacheField ignore="1"/>
        </ext>
      </extLst>
    </cacheField>
    <cacheField name="Unsupported10" numFmtId="0" hierarchy="729" level="32767">
      <extLst>
        <ext xmlns:x14="http://schemas.microsoft.com/office/spreadsheetml/2009/9/main" uri="{63CAB8AC-B538-458d-9737-405883B0398D}">
          <x14:cacheField ignore="1"/>
        </ext>
      </extLst>
    </cacheField>
    <cacheField name="Unsupported11" numFmtId="0" hierarchy="730" level="32767">
      <extLst>
        <ext xmlns:x14="http://schemas.microsoft.com/office/spreadsheetml/2009/9/main" uri="{63CAB8AC-B538-458d-9737-405883B0398D}">
          <x14:cacheField ignore="1"/>
        </ext>
      </extLst>
    </cacheField>
    <cacheField name="Unsupported12" numFmtId="0" hierarchy="731" level="32767">
      <extLst>
        <ext xmlns:x14="http://schemas.microsoft.com/office/spreadsheetml/2009/9/main" uri="{63CAB8AC-B538-458d-9737-405883B0398D}">
          <x14:cacheField ignore="1"/>
        </ext>
      </extLst>
    </cacheField>
    <cacheField name="Unsupported13" numFmtId="0" hierarchy="732" level="32767">
      <extLst>
        <ext xmlns:x14="http://schemas.microsoft.com/office/spreadsheetml/2009/9/main" uri="{63CAB8AC-B538-458d-9737-405883B0398D}">
          <x14:cacheField ignore="1"/>
        </ext>
      </extLst>
    </cacheField>
    <cacheField name="Unsupported14" numFmtId="0" hierarchy="733" level="32767">
      <extLst>
        <ext xmlns:x14="http://schemas.microsoft.com/office/spreadsheetml/2009/9/main" uri="{63CAB8AC-B538-458d-9737-405883B0398D}">
          <x14:cacheField ignore="1"/>
        </ext>
      </extLst>
    </cacheField>
  </cacheFields>
  <cacheHierarchies count="734">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5"/>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2" memberValueDatatype="130" unbalanced="0">
      <fieldsUsage count="2">
        <fieldUsage x="-1"/>
        <fieldUsage x="6"/>
      </fieldsUsage>
    </cacheHierarchy>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2" memberValueDatatype="130" unbalanced="0">
      <fieldsUsage count="2">
        <fieldUsage x="-1"/>
        <fieldUsage x="3"/>
      </fieldsUsage>
    </cacheHierarchy>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2" memberValueDatatype="130" unbalanced="0">
      <fieldsUsage count="2">
        <fieldUsage x="-1"/>
        <fieldUsage x="4"/>
      </fieldsUsage>
    </cacheHierarchy>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oneField="1">
      <fieldsUsage count="1">
        <fieldUsage x="7"/>
      </fieldsUsage>
    </cacheHierarchy>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oneField="1">
      <fieldsUsage count="1">
        <fieldUsage x="26"/>
      </fieldsUsage>
    </cacheHierarchy>
    <cacheHierarchy uniqueName="[Measures].[Volume Mth Comparing]" caption="Volume Mth Comparing" measure="1" displayFolder="" measureGroup="PVM Rev Anlysis MoM Comparing" count="0" oneField="1">
      <fieldsUsage count="1">
        <fieldUsage x="27"/>
      </fieldsUsage>
    </cacheHierarchy>
    <cacheHierarchy uniqueName="[Measures].[Price EXW Mth Compared (USD/ton)]" caption="Price EXW Mth Compared (USD/ton)" measure="1" displayFolder="" measureGroup="PVM Rev Anlysis MoM" count="0" oneField="1">
      <fieldsUsage count="1">
        <fieldUsage x="47"/>
      </fieldsUsage>
    </cacheHierarchy>
    <cacheHierarchy uniqueName="[Measures].[Price EXW Mth Comparing (USD/ton)]" caption="Price EXW Mth Comparing (USD/ton)" measure="1" displayFolder="" measureGroup="PVM Rev Anlysis MoM Comparing" count="0" oneField="1">
      <fieldsUsage count="1">
        <fieldUsage x="48"/>
      </fieldsUsage>
    </cacheHierarchy>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oneField="1">
      <fieldsUsage count="1">
        <fieldUsage x="49"/>
      </fieldsUsage>
    </cacheHierarchy>
    <cacheHierarchy uniqueName="[Measures].[Rev EXW Mth Comparing (VND)]" caption="Rev EXW Mth Comparing (VND)" measure="1" displayFolder="" measureGroup="PVM Rev Anlysis MoM Comparing" count="0" oneField="1">
      <fieldsUsage count="1">
        <fieldUsage x="50"/>
      </fieldsUsage>
    </cacheHierarchy>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oneField="1">
      <fieldsUsage count="1">
        <fieldUsage x="28"/>
      </fieldsUsage>
    </cacheHierarchy>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oneField="1">
      <fieldsUsage count="1">
        <fieldUsage x="29"/>
      </fieldsUsage>
    </cacheHierarchy>
    <cacheHierarchy uniqueName="[Measures].[Dying, Chemical per Unit (VND/kg)]" caption="Dying, Chemical per Unit (VND/kg)" measure="1" displayFolder="" measureGroup="PVM GP Analysis MoM" count="0" oneField="1">
      <fieldsUsage count="1">
        <fieldUsage x="31"/>
      </fieldsUsage>
    </cacheHierarchy>
    <cacheHierarchy uniqueName="[Measures].[2nd RM and Packaging per Unit (VND/kg)]" caption="2nd RM and Packaging per Unit (VND/kg)" measure="1" displayFolder="" measureGroup="PVM GP Analysis MoM" count="0" oneField="1">
      <fieldsUsage count="1">
        <fieldUsage x="33"/>
      </fieldsUsage>
    </cacheHierarchy>
    <cacheHierarchy uniqueName="[Measures].[Direct Labor Cost per Unit (VND/kg)]" caption="Direct Labor Cost per Unit (VND/kg)" measure="1" displayFolder="" measureGroup="PVM GP Analysis MoM" count="0" oneField="1">
      <fieldsUsage count="1">
        <fieldUsage x="35"/>
      </fieldsUsage>
    </cacheHierarchy>
    <cacheHierarchy uniqueName="[Measures].[Indirect Labor Cost per Unit (VND/kg)]" caption="Indirect Labor Cost per Unit (VND/kg)" measure="1" displayFolder="" measureGroup="PVM GP Analysis MoM" count="0" oneField="1">
      <fieldsUsage count="1">
        <fieldUsage x="37"/>
      </fieldsUsage>
    </cacheHierarchy>
    <cacheHierarchy uniqueName="[Measures].[General Production Cost per Unit (VND/kg)]" caption="General Production Cost per Unit (VND/kg)" measure="1" displayFolder="" measureGroup="PVM GP Analysis MoM" count="0" oneField="1">
      <fieldsUsage count="1">
        <fieldUsage x="39"/>
      </fieldsUsage>
    </cacheHierarchy>
    <cacheHierarchy uniqueName="[Measures].[Electric Cost per Unit (VND/kg)]" caption="Electric Cost per Unit (VND/kg)" measure="1" displayFolder="" measureGroup="PVM GP Analysis MoM" count="0" oneField="1">
      <fieldsUsage count="1">
        <fieldUsage x="41"/>
      </fieldsUsage>
    </cacheHierarchy>
    <cacheHierarchy uniqueName="[Measures].[Production Depreciation per Unit (VND/kg)]" caption="Production Depreciation per Unit (VND/kg)" measure="1" displayFolder="" measureGroup="PVM GP Analysis MoM" count="0" oneField="1">
      <fieldsUsage count="1">
        <fieldUsage x="43"/>
      </fieldsUsage>
    </cacheHierarchy>
    <cacheHierarchy uniqueName="[Measures].[Processing Cost per Unit (VND/kg)]" caption="Processing Cost per Unit (VND/kg)" measure="1" displayFolder="" measureGroup="PVM GP Analysis MoM" count="0" oneField="1">
      <fieldsUsage count="1">
        <fieldUsage x="45"/>
      </fieldsUsage>
    </cacheHierarchy>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oneField="1">
      <fieldsUsage count="1">
        <fieldUsage x="30"/>
      </fieldsUsage>
    </cacheHierarchy>
    <cacheHierarchy uniqueName="[Measures].[Dying, Chemical per Unit Comparing (VND/kg)]" caption="Dying, Chemical per Unit Comparing (VND/kg)" measure="1" displayFolder="" measureGroup="PVM GP Analysis MoM Comparing" count="0" oneField="1">
      <fieldsUsage count="1">
        <fieldUsage x="32"/>
      </fieldsUsage>
    </cacheHierarchy>
    <cacheHierarchy uniqueName="[Measures].[2nd RM and Packaging per Unit Comparing (VND/kg)]" caption="2nd RM and Packaging per Unit Comparing (VND/kg)" measure="1" displayFolder="" measureGroup="PVM GP Analysis MoM Comparing" count="0" oneField="1">
      <fieldsUsage count="1">
        <fieldUsage x="34"/>
      </fieldsUsage>
    </cacheHierarchy>
    <cacheHierarchy uniqueName="[Measures].[Direct Labor Cost per Unit Comparing (VND/kg)]" caption="Direct Labor Cost per Unit Comparing (VND/kg)" measure="1" displayFolder="" measureGroup="PVM GP Analysis MoM Comparing" count="0" oneField="1">
      <fieldsUsage count="1">
        <fieldUsage x="36"/>
      </fieldsUsage>
    </cacheHierarchy>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oneField="1">
      <fieldsUsage count="1">
        <fieldUsage x="38"/>
      </fieldsUsage>
    </cacheHierarchy>
    <cacheHierarchy uniqueName="[Measures].[General Production Cost per Unit Comparing (VND/kg)]" caption="General Production Cost per Unit Comparing (VND/kg)" measure="1" displayFolder="" measureGroup="PVM GP Analysis MoM Comparing" count="0" oneField="1">
      <fieldsUsage count="1">
        <fieldUsage x="40"/>
      </fieldsUsage>
    </cacheHierarchy>
    <cacheHierarchy uniqueName="[Measures].[Electric Cost per Unit Comparing (VND/kg)]" caption="Electric Cost per Unit Comparing (VND/kg)" measure="1" displayFolder="" measureGroup="PVM GP Analysis MoM Comparing" count="0" oneField="1">
      <fieldsUsage count="1">
        <fieldUsage x="42"/>
      </fieldsUsage>
    </cacheHierarchy>
    <cacheHierarchy uniqueName="[Measures].[Production Depreciation per Unit Comparing (VND/kg)]" caption="Production Depreciation per Unit Comparing (VND/kg)" measure="1" displayFolder="" measureGroup="PVM GP Analysis MoM Comparing" count="0" oneField="1">
      <fieldsUsage count="1">
        <fieldUsage x="44"/>
      </fieldsUsage>
    </cacheHierarchy>
    <cacheHierarchy uniqueName="[Measures].[Processing Cost per Unit Comparing (VND/kg)]" caption="Processing Cost per Unit Comparing (VND/kg)" measure="1" displayFolder="" measureGroup="PVM GP Analysis MoM Comparing" count="0" oneField="1">
      <fieldsUsage count="1">
        <fieldUsage x="46"/>
      </fieldsUsage>
    </cacheHierarchy>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oneField="1">
      <fieldsUsage count="1">
        <fieldUsage x="0"/>
      </fieldsUsage>
    </cacheHierarchy>
    <cacheHierarchy uniqueName="[Measures].[GP EXW Mth Comparing (VND)]" caption="GP EXW Mth Comparing (VND)" measure="1" displayFolder="" measureGroup="PVM GP Analysis MoM Comparing" count="0" oneField="1">
      <fieldsUsage count="1">
        <fieldUsage x="1"/>
      </fieldsUsage>
    </cacheHierarchy>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oneField="1">
      <fieldsUsage count="1">
        <fieldUsage x="2"/>
      </fieldsUsage>
    </cacheHierarchy>
    <cacheHierarchy uniqueName="[Measures].[NewImpact GP MoM (VND)]" caption="NewImpact GP MoM (VND)" measure="1" displayFolder="" measureGroup="PVM GP Analysis MoM Comparing" count="0" oneField="1">
      <fieldsUsage count="1">
        <fieldUsage x="22"/>
      </fieldsUsage>
    </cacheHierarchy>
    <cacheHierarchy uniqueName="[Measures].[Disc.Impact GP MoM (VND)]" caption="Disc.Impact GP MoM (VND)" measure="1" displayFolder="" measureGroup="PVM GP Analysis MoM Comparing" count="0" oneField="1">
      <fieldsUsage count="1">
        <fieldUsage x="23"/>
      </fieldsUsage>
    </cacheHierarchy>
    <cacheHierarchy uniqueName="[Measures].[GP EXW per Unit (VND/kg)]" caption="GP EXW per Unit (VND/kg)" measure="1" displayFolder="" measureGroup="PVM GP Analysis MoM" count="0" oneField="1">
      <fieldsUsage count="1">
        <fieldUsage x="24"/>
      </fieldsUsage>
    </cacheHierarchy>
    <cacheHierarchy uniqueName="[Measures].[GP EXW per Unit Comparing (VND/kg)]" caption="GP EXW per Unit Comparing (VND/kg)" measure="1" displayFolder="" measureGroup="PVM GP Analysis MoM Comparing" count="0" oneField="1">
      <fieldsUsage count="1">
        <fieldUsage x="25"/>
      </fieldsUsage>
    </cacheHierarchy>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oneField="1">
      <fieldsUsage count="1">
        <fieldUsage x="8"/>
      </fieldsUsage>
    </cacheHierarchy>
    <cacheHierarchy uniqueName="[Measures].[MixImpact GP MoM (VND)]" caption="MixImpact GP MoM (VND)" measure="1" displayFolder="" measureGroup="PVM GP Analysis MoM Comparing" count="0" oneField="1">
      <fieldsUsage count="1">
        <fieldUsage x="9"/>
      </fieldsUsage>
    </cacheHierarchy>
    <cacheHierarchy uniqueName="[Measures].[PriceImpact GP MoM (VND)]" caption="PriceImpact GP MoM (VND)" measure="1" displayFolder="" measureGroup="PVM GP Analysis MoM Comparing" count="0" oneField="1">
      <fieldsUsage count="1">
        <fieldUsage x="10"/>
      </fieldsUsage>
    </cacheHierarchy>
    <cacheHierarchy uniqueName="[Measures].[EXRImpact GP MoM (VND)]" caption="EXRImpact GP MoM (VND)" measure="1" displayFolder="" measureGroup="PVM GP Analysis MoM Comparing" count="0" oneField="1">
      <fieldsUsage count="1">
        <fieldUsage x="11"/>
      </fieldsUsage>
    </cacheHierarchy>
    <cacheHierarchy uniqueName="[Measures].[PlasticImpact GP MoM (VND)]" caption="PlasticImpact GP MoM (VND)" measure="1" displayFolder="" measureGroup="PVM GP Analysis MoM Comparing" count="0" oneField="1">
      <fieldsUsage count="1">
        <fieldUsage x="12"/>
      </fieldsUsage>
    </cacheHierarchy>
    <cacheHierarchy uniqueName="[Measures].[DyingChemicalImpact GP MoM (VND)]" caption="DyingChemicalImpact GP MoM (VND)" measure="1" displayFolder="" measureGroup="PVM GP Analysis MoM Comparing" count="0" oneField="1">
      <fieldsUsage count="1">
        <fieldUsage x="13"/>
      </fieldsUsage>
    </cacheHierarchy>
    <cacheHierarchy uniqueName="[Measures].[2RM_PackagingImpact GP MoM (VND)]" caption="2RM_PackagingImpact GP MoM (VND)" measure="1" displayFolder="" measureGroup="PVM GP Analysis MoM Comparing" count="0" oneField="1">
      <fieldsUsage count="1">
        <fieldUsage x="14"/>
      </fieldsUsage>
    </cacheHierarchy>
    <cacheHierarchy uniqueName="[Measures].[DirectLabourImpact GP MoM (VND)]" caption="DirectLabourImpact GP MoM (VND)" measure="1" displayFolder="" measureGroup="PVM GP Analysis MoM Comparing" count="0" oneField="1">
      <fieldsUsage count="1">
        <fieldUsage x="15"/>
      </fieldsUsage>
    </cacheHierarchy>
    <cacheHierarchy uniqueName="[Measures].[IndirectLabourImpact GP MoM (VND)]" caption="IndirectLabourImpact GP MoM (VND)" measure="1" displayFolder="" measureGroup="PVM GP Analysis MoM Comparing" count="0" oneField="1">
      <fieldsUsage count="1">
        <fieldUsage x="16"/>
      </fieldsUsage>
    </cacheHierarchy>
    <cacheHierarchy uniqueName="[Measures].[GeneralProductionImpact GP MoM (VND)]" caption="GeneralProductionImpact GP MoM (VND)" measure="1" displayFolder="" measureGroup="PVM GP Analysis MoM Comparing" count="0" oneField="1">
      <fieldsUsage count="1">
        <fieldUsage x="17"/>
      </fieldsUsage>
    </cacheHierarchy>
    <cacheHierarchy uniqueName="[Measures].[ElectricImpact GP MoM (VND)]" caption="ElectricImpact GP MoM (VND)" measure="1" displayFolder="" measureGroup="PVM GP Analysis MoM Comparing" count="0" oneField="1">
      <fieldsUsage count="1">
        <fieldUsage x="18"/>
      </fieldsUsage>
    </cacheHierarchy>
    <cacheHierarchy uniqueName="[Measures].[ProductionDepreciationImpact GP MoM (VND)]" caption="ProductionDepreciationImpact GP MoM (VND)" measure="1" displayFolder="" measureGroup="PVM GP Analysis MoM Comparing" count="0" oneField="1">
      <fieldsUsage count="1">
        <fieldUsage x="19"/>
      </fieldsUsage>
    </cacheHierarchy>
    <cacheHierarchy uniqueName="[Measures].[ProcessingImpact GP MoM (VND)]" caption="ProcessingImpact GP MoM (VND)" measure="1" displayFolder="" measureGroup="PVM GP Analysis MoM Comparing" count="0" oneField="1">
      <fieldsUsage count="1">
        <fieldUsage x="20"/>
      </fieldsUsage>
    </cacheHierarchy>
    <cacheHierarchy uniqueName="[Measures].[OtherImpact GP MoM (VND)]" caption="OtherImpact GP MoM (VND)" measure="1" displayFolder="" measureGroup="PVM GP Analysis MoM Comparing" count="0" oneField="1">
      <fieldsUsage count="1">
        <fieldUsage x="21"/>
      </fieldsUsage>
    </cacheHierarchy>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oneField="1">
      <fieldsUsage count="1">
        <fieldUsage x="51"/>
      </fieldsUsage>
    </cacheHierarchy>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oneField="1">
      <fieldsUsage count="1">
        <fieldUsage x="52"/>
      </fieldsUsage>
    </cacheHierarchy>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Unsupported0" caption="Bộ phận bán hàng" measure="1" count="0">
      <extLst>
        <ext xmlns:x14="http://schemas.microsoft.com/office/spreadsheetml/2009/9/main" uri="{8CF416AD-EC4C-4aba-99F5-12A058AE0983}">
          <x14:cacheHierarchy ignore="1"/>
        </ext>
      </extLst>
    </cacheHierarchy>
    <cacheHierarchy uniqueName="Unsupported1" caption="Bộ phận bán hàng" measure="1" count="0">
      <extLst>
        <ext xmlns:x14="http://schemas.microsoft.com/office/spreadsheetml/2009/9/main" uri="{8CF416AD-EC4C-4aba-99F5-12A058AE0983}">
          <x14:cacheHierarchy ignore="1"/>
        </ext>
      </extLst>
    </cacheHierarchy>
    <cacheHierarchy uniqueName="Unsupported2" caption="Bộ phận bán hàng" measure="1" count="0">
      <extLst>
        <ext xmlns:x14="http://schemas.microsoft.com/office/spreadsheetml/2009/9/main" uri="{8CF416AD-EC4C-4aba-99F5-12A058AE0983}">
          <x14:cacheHierarchy ignore="1"/>
        </ext>
      </extLst>
    </cacheHierarchy>
    <cacheHierarchy uniqueName="Unsupported3" caption="Bộ phận bán hàng" measure="1" count="0">
      <extLst>
        <ext xmlns:x14="http://schemas.microsoft.com/office/spreadsheetml/2009/9/main" uri="{8CF416AD-EC4C-4aba-99F5-12A058AE0983}">
          <x14:cacheHierarchy ignore="1"/>
        </ext>
      </extLst>
    </cacheHierarchy>
    <cacheHierarchy uniqueName="Unsupported4" caption="Bộ phận bán hàng" measure="1" count="0">
      <extLst>
        <ext xmlns:x14="http://schemas.microsoft.com/office/spreadsheetml/2009/9/main" uri="{8CF416AD-EC4C-4aba-99F5-12A058AE0983}">
          <x14:cacheHierarchy ignore="1"/>
        </ext>
      </extLst>
    </cacheHierarchy>
    <cacheHierarchy uniqueName="Unsupported5" caption="Bộ phận bán hàng" measure="1" count="0">
      <extLst>
        <ext xmlns:x14="http://schemas.microsoft.com/office/spreadsheetml/2009/9/main" uri="{8CF416AD-EC4C-4aba-99F5-12A058AE0983}">
          <x14:cacheHierarchy ignore="1"/>
        </ext>
      </extLst>
    </cacheHierarchy>
    <cacheHierarchy uniqueName="Unsupported6" caption="Bộ phận bán hàng" measure="1" count="0">
      <extLst>
        <ext xmlns:x14="http://schemas.microsoft.com/office/spreadsheetml/2009/9/main" uri="{8CF416AD-EC4C-4aba-99F5-12A058AE0983}">
          <x14:cacheHierarchy ignore="1"/>
        </ext>
      </extLst>
    </cacheHierarchy>
    <cacheHierarchy uniqueName="Unsupported7" caption="Bộ phận bán hàng" measure="1" count="0">
      <extLst>
        <ext xmlns:x14="http://schemas.microsoft.com/office/spreadsheetml/2009/9/main" uri="{8CF416AD-EC4C-4aba-99F5-12A058AE0983}">
          <x14:cacheHierarchy ignore="1"/>
        </ext>
      </extLst>
    </cacheHierarchy>
    <cacheHierarchy uniqueName="Unsupported8" caption="Bộ phận bán hàng" measure="1" count="0">
      <extLst>
        <ext xmlns:x14="http://schemas.microsoft.com/office/spreadsheetml/2009/9/main" uri="{8CF416AD-EC4C-4aba-99F5-12A058AE0983}">
          <x14:cacheHierarchy ignore="1"/>
        </ext>
      </extLst>
    </cacheHierarchy>
    <cacheHierarchy uniqueName="Unsupported9" caption="Bộ phận bán hàng" measure="1" count="0">
      <extLst>
        <ext xmlns:x14="http://schemas.microsoft.com/office/spreadsheetml/2009/9/main" uri="{8CF416AD-EC4C-4aba-99F5-12A058AE0983}">
          <x14:cacheHierarchy ignore="1"/>
        </ext>
      </extLst>
    </cacheHierarchy>
    <cacheHierarchy uniqueName="Unsupported10" caption="Bộ phận bán hàng" measure="1" count="0">
      <extLst>
        <ext xmlns:x14="http://schemas.microsoft.com/office/spreadsheetml/2009/9/main" uri="{8CF416AD-EC4C-4aba-99F5-12A058AE0983}">
          <x14:cacheHierarchy ignore="1"/>
        </ext>
      </extLst>
    </cacheHierarchy>
    <cacheHierarchy uniqueName="Unsupported11" caption="Bộ phận bán hàng" measure="1" count="0">
      <extLst>
        <ext xmlns:x14="http://schemas.microsoft.com/office/spreadsheetml/2009/9/main" uri="{8CF416AD-EC4C-4aba-99F5-12A058AE0983}">
          <x14:cacheHierarchy ignore="1"/>
        </ext>
      </extLst>
    </cacheHierarchy>
    <cacheHierarchy uniqueName="Unsupported12" caption="Bộ phận bán hàng" measure="1" count="0">
      <extLst>
        <ext xmlns:x14="http://schemas.microsoft.com/office/spreadsheetml/2009/9/main" uri="{8CF416AD-EC4C-4aba-99F5-12A058AE0983}">
          <x14:cacheHierarchy ignore="1"/>
        </ext>
      </extLst>
    </cacheHierarchy>
    <cacheHierarchy uniqueName="Unsupported13" caption="Bộ phận bán hàng" measure="1" count="0">
      <extLst>
        <ext xmlns:x14="http://schemas.microsoft.com/office/spreadsheetml/2009/9/main" uri="{8CF416AD-EC4C-4aba-99F5-12A058AE0983}">
          <x14:cacheHierarchy ignore="1"/>
        </ext>
      </extLst>
    </cacheHierarchy>
    <cacheHierarchy uniqueName="Unsupported14" caption="Bộ phận bán hàng" measure="1" count="0">
      <extLst>
        <ext xmlns:x14="http://schemas.microsoft.com/office/spreadsheetml/2009/9/main" uri="{8CF416AD-EC4C-4aba-99F5-12A058AE0983}">
          <x14:cacheHierarchy ignore="1"/>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16.369169907404" backgroundQuery="1" createdVersion="8" refreshedVersion="8" minRefreshableVersion="3" recordCount="0" supportSubquery="1" supportAdvancedDrill="1" xr:uid="{B071655C-7CD8-4529-85A9-D20CD1FFD8C3}">
  <cacheSource type="external" connectionId="45"/>
  <cacheFields count="2">
    <cacheField name="[dim_date_01].[Year | Month].[Year | Month]" caption="Year | Month" numFmtId="0" hierarchy="179" level="1">
      <sharedItems count="1">
        <s v="2026 | 01"/>
      </sharedItems>
    </cacheField>
    <cacheField name="[dim_date_02].[Year | Month].[Year | Month]" caption="Year | Month" numFmtId="0" hierarchy="190" level="1">
      <sharedItems count="1">
        <s v="2025 | 12"/>
      </sharedItems>
    </cacheField>
  </cacheFields>
  <cacheHierarchies count="719">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0"/>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2" memberValueDatatype="130" unbalanced="0">
      <fieldsUsage count="2">
        <fieldUsage x="-1"/>
        <fieldUsage x="1"/>
      </fieldsUsage>
    </cacheHierarchy>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16.369171412036" backgroundQuery="1" createdVersion="8" refreshedVersion="8" minRefreshableVersion="3" recordCount="0" supportSubquery="1" supportAdvancedDrill="1" xr:uid="{CA0AC576-9DFE-44EB-A3CF-7BCC00F4BED9}">
  <cacheSource type="external" connectionId="45"/>
  <cacheFields count="2">
    <cacheField name="[dim_date_01].[Year | Month].[Year | Month]" caption="Year | Month" numFmtId="0" hierarchy="179" level="1">
      <sharedItems count="1">
        <s v="2026 | 01"/>
      </sharedItems>
    </cacheField>
    <cacheField name="[dim_date_02].[Year | Month].[Year | Month]" caption="Year | Month" numFmtId="0" hierarchy="190" level="1">
      <sharedItems count="1">
        <s v="2025 | 12"/>
      </sharedItems>
    </cacheField>
  </cacheFields>
  <cacheHierarchies count="719">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0"/>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2" memberValueDatatype="130" unbalanced="0">
      <fieldsUsage count="2">
        <fieldUsage x="-1"/>
        <fieldUsage x="1"/>
      </fieldsUsage>
    </cacheHierarchy>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16.369215509258" backgroundQuery="1" createdVersion="8" refreshedVersion="8" minRefreshableVersion="3" recordCount="0" supportSubquery="1" supportAdvancedDrill="1" xr:uid="{2653AE2B-8B1C-4B37-99C5-243FB799FAD1}">
  <cacheSource type="external" connectionId="45"/>
  <cacheFields count="2">
    <cacheField name="[dim_date_01].[Year | Month].[Year | Month]" caption="Year | Month" numFmtId="0" hierarchy="179" level="1">
      <sharedItems containsSemiMixedTypes="0" containsNonDate="0" containsString="0"/>
    </cacheField>
    <cacheField name="[dim_date_03].[Year | Month].[Year | Month]" caption="Year | Month" numFmtId="0" hierarchy="201" level="1">
      <sharedItems containsSemiMixedTypes="0" containsNonDate="0" containsString="0"/>
    </cacheField>
  </cacheFields>
  <cacheHierarchies count="719">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0"/>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2" memberValueDatatype="130" unbalanced="0">
      <fieldsUsage count="2">
        <fieldUsage x="-1"/>
        <fieldUsage x="1"/>
      </fieldsUsage>
    </cacheHierarchy>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16.369234606478" backgroundQuery="1" createdVersion="8" refreshedVersion="8" minRefreshableVersion="3" recordCount="0" supportSubquery="1" supportAdvancedDrill="1" xr:uid="{78FE946F-CB03-4860-AB85-354F34AB658E}">
  <cacheSource type="external" connectionId="45"/>
  <cacheFields count="71">
    <cacheField name="[dim_date_01].[Year | Month].[Year | Month]" caption="Year | Month" numFmtId="0" hierarchy="179" level="1">
      <sharedItems containsSemiMixedTypes="0" containsNonDate="0" containsString="0"/>
    </cacheField>
    <cacheField name="[dim_date_03].[Year | Month].[Year | Month]" caption="Year | Month" numFmtId="0" hierarchy="201" level="1">
      <sharedItems containsSemiMixedTypes="0" containsNonDate="0" containsString="0"/>
    </cacheField>
    <cacheField name="[dim_nhom_sp].[Nhóm SP 2].[Nhóm SP 2]" caption="Nhóm SP 2" numFmtId="0" hierarchy="208" level="1">
      <sharedItems count="8">
        <s v="rPET"/>
        <s v="rHDPE thổi"/>
        <s v="rHDPE ép"/>
        <s v="rPP"/>
        <s v="Xơ sợi"/>
        <s v="GC"/>
        <s v="Phó sản"/>
        <s v="Khác"/>
      </sharedItems>
    </cacheField>
    <cacheField name="[dim_SKU].[Mã SKU | Tên SKU].[Mã SKU | Tên SKU]" caption="Mã SKU | Tên SKU" numFmtId="0" hierarchy="216" level="1">
      <sharedItems count="55">
        <s v="110000329 | WSS01"/>
        <s v="110000332 | iSS01084G"/>
        <s v="110000354 | WSS01G 1"/>
        <s v="110000355 | iSS01G 1"/>
        <s v="110000359 | WSS03G"/>
        <s v="110000499 | WSS01L"/>
        <s v="110000339 | rHDPE MBF01"/>
        <s v="110000341 | rHDB04B01"/>
        <s v="110000374 | rHDB03N02"/>
        <s v="110000425 | HCBF-Whi-U"/>
        <s v="110000426 | HCBF-Yel-U"/>
        <s v="110000443 | rHDA03N01"/>
        <s v="110000481 | rHDPE PCF01"/>
        <s v="110000495 | rHDA03W01"/>
        <s v="110000360 | rHDI4L01"/>
        <s v="110000361 | rHDI3R01"/>
        <s v="110000363 | rHDI3Gy01"/>
        <s v="110000364 | rHDI3Y01"/>
        <s v="110000365 | rHDI3W01"/>
        <s v="110000366 | rHDI3G01"/>
        <s v="110000407 | Vảy HD Ép Đỏ"/>
        <s v="110000408 | Vảy HD Ép Trắng"/>
        <s v="110000409 | Vảy HD Ép Vàng"/>
        <s v="110000410 | Vảy HD Ép Lá"/>
        <s v="110000389 | rPP20R02"/>
        <s v="110000392 | rPP20B01"/>
        <s v="110000393 | Hạt nhựa rPP20Be01"/>
        <s v="110000421 | Vảy PP Đỏ Nhạt"/>
        <s v="110000471 | rPP20L05"/>
        <s v="110000472 | rPP20Gy01"/>
        <s v="110000482 | rPP20W01"/>
        <s v="110000508 | rPP20W02"/>
        <s v="110000381 | WSS04SD"/>
        <s v="110000436 | WSS05SB"/>
        <s v="110000428 | Dây đai PET"/>
        <s v="160012334 | Bụi cám PET sau sàn sung"/>
        <s v="160012611 | Phó Sản HD Ép Hỗn Hợp Cuối ST"/>
        <s v="160012726 | Phó Sản PET Bụi Tank A"/>
        <s v="160012727 | Phó Sản PET Bụi Tank B"/>
        <s v="160012729 | Phó Sản PET Bụi Tank D"/>
        <s v="160012801 | Vảy PET GC Dây Đai"/>
        <s v="160012951 | Phó Sản HD Ép Hỗn Hợp Cuối SSR"/>
        <s v="160012956 | Vảy PET Tomra SLR"/>
        <s v="150000113 | Chai PET B1 Không Phân Loại"/>
        <s v="DIEUCHINH-| Điều chỉnh nhóm rPET"/>
        <s v="DIEUCHINH-rHDPE thổi | Điều chỉnh nhóm rHDPE thổi"/>
        <s v="DIEUCHINH-rPP | Điều chỉnh nhóm rPP"/>
        <s v="KCKHONGPB | Chi phí giá thành không phân bổ được"/>
        <s v="KKHTK | Kiểm kê HTK"/>
        <s v="OTHERS | Khác"/>
        <s v="TAITRO | Tài trợ"/>
        <s v="THUEMAY | Thuê máy"/>
        <s v="THUEXM-2025 | Điều chỉnh thuê xưởng, thuê máy năm 2025"/>
        <s v="VATKKT | VAT không khấu trừ"/>
        <s v="XUATSUDUNG | Chênh lệch MM60 và giá trị tồn khi xuất HTK đi sử dụng"/>
      </sharedItems>
    </cacheField>
    <cacheField name="[Measures].[ ]" caption=" " numFmtId="0" hierarchy="360" level="32767"/>
    <cacheField name="[Measures].[GP EXW Mth Compared (VND)]" caption="GP EXW Mth Compared (VND)" numFmtId="0" hierarchy="518" level="32767"/>
    <cacheField name="[Measures].[GP EXW Mth Bud. (VND)]" caption="GP EXW Mth Bud. (VND)" numFmtId="0" hierarchy="520" level="32767"/>
    <cacheField name="[Measures].[∆ GP EXW MoM Bud. (VND)]" caption="∆ GP EXW MoM Bud. (VND)" numFmtId="0" hierarchy="521" level="32767"/>
    <cacheField name="[Measures].[QuantityImpact GP MoM Bud. (VND)]" caption="QuantityImpact GP MoM Bud. (VND)" numFmtId="0" hierarchy="544" level="32767"/>
    <cacheField name="[Measures].[MixImpact GP MoM Bud. (VND)]" caption="MixImpact GP MoM Bud. (VND)" numFmtId="0" hierarchy="545" level="32767"/>
    <cacheField name="[Measures].[PriceImpact GP MoM Bud. (VND)]" caption="PriceImpact GP MoM Bud. (VND)" numFmtId="0" hierarchy="546" level="32767"/>
    <cacheField name="[Measures].[EXRImpact GP MoM Bud. (VND)]" caption="EXRImpact GP MoM Bud. (VND)" numFmtId="0" hierarchy="547" level="32767"/>
    <cacheField name="[Measures].[PlasticImpact GP MoM Bud. (VND)]" caption="PlasticImpact GP MoM Bud. (VND)" numFmtId="0" hierarchy="548" level="32767"/>
    <cacheField name="[Measures].[DyingChemicalImpact GP MoM Bud. (VND)]" caption="DyingChemicalImpact GP MoM Bud. (VND)" numFmtId="0" hierarchy="549" level="32767"/>
    <cacheField name="[Measures].[2RM_PackagingImpact GP MoM Bud. (VND)]" caption="2RM_PackagingImpact GP MoM Bud. (VND)" numFmtId="0" hierarchy="550" level="32767"/>
    <cacheField name="[Measures].[DirectLabourImpact GP MoM Bud. (VND)]" caption="DirectLabourImpact GP MoM Bud. (VND)" numFmtId="0" hierarchy="551" level="32767"/>
    <cacheField name="[Measures].[IndirectLabourImpact GP MoM Bud. (VND)]" caption="IndirectLabourImpact GP MoM Bud. (VND)" numFmtId="0" hierarchy="552" level="32767"/>
    <cacheField name="[Measures].[GeneralProductionImpact GP MoM Bud. (VND)]" caption="GeneralProductionImpact GP MoM Bud. (VND)" numFmtId="0" hierarchy="553" level="32767"/>
    <cacheField name="[Measures].[ElectricImpact GP MoM Bud. (VND)]" caption="ElectricImpact GP MoM Bud. (VND)" numFmtId="0" hierarchy="554" level="32767"/>
    <cacheField name="[Measures].[ProductionDepreciationImpact GP MoM Bud. (VND)]" caption="ProductionDepreciationImpact GP MoM Bud. (VND)" numFmtId="0" hierarchy="555" level="32767"/>
    <cacheField name="[Measures].[ProcessingImpact GP MoM Bud. (VND)]" caption="ProcessingImpact GP MoM Bud. (VND)" numFmtId="0" hierarchy="556" level="32767"/>
    <cacheField name="[Measures].[NewImpact GP MoM Bud. (VND)]" caption="NewImpact GP MoM Bud. (VND)" numFmtId="0" hierarchy="542" level="32767"/>
    <cacheField name="[Measures].[Disc.Impact GP MoM Bud. (VND)]" caption="Disc.Impact GP MoM Bud. (VND)" numFmtId="0" hierarchy="543" level="32767"/>
    <cacheField name="[Measures].[OtherImpact GP MoM Bud. (VND)]" caption="OtherImpact GP MoM Bud. (VND)" numFmtId="0" hierarchy="557" level="32767"/>
    <cacheField name="[Measures].[GP EXW per Unit (VND/kg)]" caption="GP EXW per Unit (VND/kg)" numFmtId="0" hierarchy="525" level="32767"/>
    <cacheField name="[Measures].[GP EXW per Unit Bud. (VND/kg)]" caption="GP EXW per Unit Bud. (VND/kg)" numFmtId="0" hierarchy="527" level="32767"/>
    <cacheField name="[Measures].[Volume Mth Compared]" caption="Volume Mth Compared" numFmtId="0" hierarchy="442" level="32767"/>
    <cacheField name="[Measures].[Volume Mth Budget]" caption="Volume Mth Budget" numFmtId="0" hierarchy="466" level="32767"/>
    <cacheField name="[Measures].[∆ Volume MoM Budget]" caption="∆ Volume MoM Budget" numFmtId="0" hierarchy="474" level="32767"/>
    <cacheField name="[Measures].[Plastic Cost per Unit (VND/kg)]" caption="Plastic Cost per Unit (VND/kg)" numFmtId="0" hierarchy="488" level="32767"/>
    <cacheField name="[Measures].[Plastic Cost per Unit Bud. (VND/kg)]" caption="Plastic Cost per Unit Bud. (VND/kg)" numFmtId="0" hierarchy="502" level="32767"/>
    <cacheField name="[Measures].[Dying, Chemical per Unit (VND/kg)]" caption="Dying, Chemical per Unit (VND/kg)" numFmtId="0" hierarchy="489" level="32767"/>
    <cacheField name="[Measures].[Dying, Chemical per Unit Bud. (VND/kg)]" caption="Dying, Chemical per Unit Bud. (VND/kg)" numFmtId="0" hierarchy="509" level="32767"/>
    <cacheField name="[Measures].[2nd RM and Packaging per Unit (VND/kg)]" caption="2nd RM and Packaging per Unit (VND/kg)" numFmtId="0" hierarchy="490" level="32767"/>
    <cacheField name="[Measures].[2nd RM and Packaging per Unit Bud. (VND/kg)]" caption="2nd RM and Packaging per Unit Bud. (VND/kg)" numFmtId="0" hierarchy="510" level="32767"/>
    <cacheField name="[Measures].[Direct Labor Cost per Unit (VND/kg)]" caption="Direct Labor Cost per Unit (VND/kg)" numFmtId="0" hierarchy="491" level="32767"/>
    <cacheField name="[Measures].[Direct Labor Cost per Unit Bud. (VND/kg)]" caption="Direct Labor Cost per Unit Bud. (VND/kg)" numFmtId="0" hierarchy="511" level="32767"/>
    <cacheField name="[Measures].[Indirect Labor Cost per Unit (VND/kg)]" caption="Indirect Labor Cost per Unit (VND/kg)" numFmtId="0" hierarchy="492" level="32767"/>
    <cacheField name="[Measures].[Indirect Labor Cost per Unit Bud. (VND/kg)]" caption="Indirect Labor Cost per Unit Bud. (VND/kg)" numFmtId="0" hierarchy="512" level="32767"/>
    <cacheField name="[Measures].[General Production Cost per Unit (VND/kg)]" caption="General Production Cost per Unit (VND/kg)" numFmtId="0" hierarchy="493" level="32767"/>
    <cacheField name="[Measures].[General Production Cost per Unit Bud. (VND/kg)]" caption="General Production Cost per Unit Bud. (VND/kg)" numFmtId="0" hierarchy="513" level="32767"/>
    <cacheField name="[Measures].[Electric Cost per Unit (VND/kg)]" caption="Electric Cost per Unit (VND/kg)" numFmtId="0" hierarchy="494" level="32767"/>
    <cacheField name="[Measures].[Electric Cost per Unit Bud. (VND/kg)]" caption="Electric Cost per Unit Bud. (VND/kg)" numFmtId="0" hierarchy="514" level="32767"/>
    <cacheField name="[Measures].[Production Depreciation per Unit (VND/kg)]" caption="Production Depreciation per Unit (VND/kg)" numFmtId="0" hierarchy="495" level="32767"/>
    <cacheField name="[Measures].[Production Depreciation per Unit Bud. (VND/kg)]" caption="Production Depreciation per Unit Bud. (VND/kg)" numFmtId="0" hierarchy="515" level="32767"/>
    <cacheField name="[Measures].[Processing Cost per Unit (VND/kg)]" caption="Processing Cost per Unit (VND/kg)" numFmtId="0" hierarchy="496" level="32767"/>
    <cacheField name="[Measures].[Processing Cost per Unit Bud. (VND/kg)]" caption="Processing Cost per Unit Bud. (VND/kg)" numFmtId="0" hierarchy="516" level="32767"/>
    <cacheField name="[Measures].[Price EXW Mth Compared (USD/ton)]" caption="Price EXW Mth Compared (USD/ton)" numFmtId="0" hierarchy="444" level="32767"/>
    <cacheField name="[Measures].[Price EXW Mth Budget (USD/ton)]" caption="Price EXW Mth Budget (USD/ton)" numFmtId="0" hierarchy="467" level="32767"/>
    <cacheField name="[Measures].[%GP EXW Compared]" caption="%GP EXW Compared" numFmtId="0" hierarchy="610" level="32767"/>
    <cacheField name="[Measures].[%GP EXW Bud.]" caption="%GP EXW Bud." numFmtId="0" hierarchy="611" level="32767"/>
    <cacheField name="[Measures].[Rev EXW Mth Compared (VND)]" caption="Rev EXW Mth Compared (VND)" numFmtId="0" hierarchy="452" level="32767"/>
    <cacheField name="[Measures].[Rev EXW Mth Budget (VND)]" caption="Rev EXW Mth Budget (VND)" numFmtId="0" hierarchy="471" level="32767"/>
    <cacheField name="[Measures].[Production Cost per Unit (VND/kg)]" caption="Production Cost per Unit (VND/kg)" numFmtId="0" hierarchy="593" level="32767"/>
    <cacheField name="[Measures].[Production Cost per Unit Bud. (VND/kg)]" caption="Production Cost per Unit Bud. (VND/kg)" numFmtId="0" hierarchy="609" level="32767"/>
    <cacheField name="Unsupported0" numFmtId="0" hierarchy="719" level="32767">
      <extLst>
        <ext xmlns:x14="http://schemas.microsoft.com/office/spreadsheetml/2009/9/main" uri="{63CAB8AC-B538-458d-9737-405883B0398D}">
          <x14:cacheField ignore="1"/>
        </ext>
      </extLst>
    </cacheField>
    <cacheField name="Unsupported1" numFmtId="0" hierarchy="720" level="32767">
      <extLst>
        <ext xmlns:x14="http://schemas.microsoft.com/office/spreadsheetml/2009/9/main" uri="{63CAB8AC-B538-458d-9737-405883B0398D}">
          <x14:cacheField ignore="1"/>
        </ext>
      </extLst>
    </cacheField>
    <cacheField name="Unsupported2" numFmtId="0" hierarchy="721" level="32767">
      <extLst>
        <ext xmlns:x14="http://schemas.microsoft.com/office/spreadsheetml/2009/9/main" uri="{63CAB8AC-B538-458d-9737-405883B0398D}">
          <x14:cacheField ignore="1"/>
        </ext>
      </extLst>
    </cacheField>
    <cacheField name="Unsupported3" numFmtId="0" hierarchy="722" level="32767">
      <extLst>
        <ext xmlns:x14="http://schemas.microsoft.com/office/spreadsheetml/2009/9/main" uri="{63CAB8AC-B538-458d-9737-405883B0398D}">
          <x14:cacheField ignore="1"/>
        </ext>
      </extLst>
    </cacheField>
    <cacheField name="Unsupported4" numFmtId="0" hierarchy="723" level="32767">
      <extLst>
        <ext xmlns:x14="http://schemas.microsoft.com/office/spreadsheetml/2009/9/main" uri="{63CAB8AC-B538-458d-9737-405883B0398D}">
          <x14:cacheField ignore="1"/>
        </ext>
      </extLst>
    </cacheField>
    <cacheField name="Unsupported5" numFmtId="0" hierarchy="724" level="32767">
      <extLst>
        <ext xmlns:x14="http://schemas.microsoft.com/office/spreadsheetml/2009/9/main" uri="{63CAB8AC-B538-458d-9737-405883B0398D}">
          <x14:cacheField ignore="1"/>
        </ext>
      </extLst>
    </cacheField>
    <cacheField name="Unsupported6" numFmtId="0" hierarchy="725" level="32767">
      <extLst>
        <ext xmlns:x14="http://schemas.microsoft.com/office/spreadsheetml/2009/9/main" uri="{63CAB8AC-B538-458d-9737-405883B0398D}">
          <x14:cacheField ignore="1"/>
        </ext>
      </extLst>
    </cacheField>
    <cacheField name="Unsupported7" numFmtId="0" hierarchy="726" level="32767">
      <extLst>
        <ext xmlns:x14="http://schemas.microsoft.com/office/spreadsheetml/2009/9/main" uri="{63CAB8AC-B538-458d-9737-405883B0398D}">
          <x14:cacheField ignore="1"/>
        </ext>
      </extLst>
    </cacheField>
    <cacheField name="Unsupported8" numFmtId="0" hierarchy="727" level="32767">
      <extLst>
        <ext xmlns:x14="http://schemas.microsoft.com/office/spreadsheetml/2009/9/main" uri="{63CAB8AC-B538-458d-9737-405883B0398D}">
          <x14:cacheField ignore="1"/>
        </ext>
      </extLst>
    </cacheField>
    <cacheField name="Unsupported9" numFmtId="0" hierarchy="728" level="32767">
      <extLst>
        <ext xmlns:x14="http://schemas.microsoft.com/office/spreadsheetml/2009/9/main" uri="{63CAB8AC-B538-458d-9737-405883B0398D}">
          <x14:cacheField ignore="1"/>
        </ext>
      </extLst>
    </cacheField>
    <cacheField name="Unsupported10" numFmtId="0" hierarchy="729" level="32767">
      <extLst>
        <ext xmlns:x14="http://schemas.microsoft.com/office/spreadsheetml/2009/9/main" uri="{63CAB8AC-B538-458d-9737-405883B0398D}">
          <x14:cacheField ignore="1"/>
        </ext>
      </extLst>
    </cacheField>
    <cacheField name="Unsupported11" numFmtId="0" hierarchy="730" level="32767">
      <extLst>
        <ext xmlns:x14="http://schemas.microsoft.com/office/spreadsheetml/2009/9/main" uri="{63CAB8AC-B538-458d-9737-405883B0398D}">
          <x14:cacheField ignore="1"/>
        </ext>
      </extLst>
    </cacheField>
    <cacheField name="Unsupported12" numFmtId="0" hierarchy="731" level="32767">
      <extLst>
        <ext xmlns:x14="http://schemas.microsoft.com/office/spreadsheetml/2009/9/main" uri="{63CAB8AC-B538-458d-9737-405883B0398D}">
          <x14:cacheField ignore="1"/>
        </ext>
      </extLst>
    </cacheField>
    <cacheField name="Unsupported13" numFmtId="0" hierarchy="732" level="32767">
      <extLst>
        <ext xmlns:x14="http://schemas.microsoft.com/office/spreadsheetml/2009/9/main" uri="{63CAB8AC-B538-458d-9737-405883B0398D}">
          <x14:cacheField ignore="1"/>
        </ext>
      </extLst>
    </cacheField>
    <cacheField name="Unsupported14" numFmtId="0" hierarchy="733" level="32767">
      <extLst>
        <ext xmlns:x14="http://schemas.microsoft.com/office/spreadsheetml/2009/9/main" uri="{63CAB8AC-B538-458d-9737-405883B0398D}">
          <x14:cacheField ignore="1"/>
        </ext>
      </extLst>
    </cacheField>
    <cacheField name="Unsupported15" numFmtId="0" hierarchy="734" level="32767">
      <extLst>
        <ext xmlns:x14="http://schemas.microsoft.com/office/spreadsheetml/2009/9/main" uri="{63CAB8AC-B538-458d-9737-405883B0398D}">
          <x14:cacheField ignore="1"/>
        </ext>
      </extLst>
    </cacheField>
  </cacheFields>
  <cacheHierarchies count="735">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0"/>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2" memberValueDatatype="130" unbalanced="0">
      <fieldsUsage count="2">
        <fieldUsage x="-1"/>
        <fieldUsage x="1"/>
      </fieldsUsage>
    </cacheHierarchy>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2" memberValueDatatype="130" unbalanced="0">
      <fieldsUsage count="2">
        <fieldUsage x="-1"/>
        <fieldUsage x="2"/>
      </fieldsUsage>
    </cacheHierarchy>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2" memberValueDatatype="130" unbalanced="0">
      <fieldsUsage count="2">
        <fieldUsage x="-1"/>
        <fieldUsage x="3"/>
      </fieldsUsage>
    </cacheHierarchy>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oneField="1">
      <fieldsUsage count="1">
        <fieldUsage x="4"/>
      </fieldsUsage>
    </cacheHierarchy>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oneField="1">
      <fieldsUsage count="1">
        <fieldUsage x="26"/>
      </fieldsUsage>
    </cacheHierarchy>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oneField="1">
      <fieldsUsage count="1">
        <fieldUsage x="47"/>
      </fieldsUsage>
    </cacheHierarchy>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oneField="1">
      <fieldsUsage count="1">
        <fieldUsage x="51"/>
      </fieldsUsage>
    </cacheHierarchy>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oneField="1">
      <fieldsUsage count="1">
        <fieldUsage x="27"/>
      </fieldsUsage>
    </cacheHierarchy>
    <cacheHierarchy uniqueName="[Measures].[Price EXW Mth Budget (USD/ton)]" caption="Price EXW Mth Budget (USD/ton)" measure="1" displayFolder="" measureGroup="PVM Rev Anlysis MoM Budget" count="0" oneField="1">
      <fieldsUsage count="1">
        <fieldUsage x="48"/>
      </fieldsUsage>
    </cacheHierarchy>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oneField="1">
      <fieldsUsage count="1">
        <fieldUsage x="52"/>
      </fieldsUsage>
    </cacheHierarchy>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oneField="1">
      <fieldsUsage count="1">
        <fieldUsage x="28"/>
      </fieldsUsage>
    </cacheHierarchy>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oneField="1">
      <fieldsUsage count="1">
        <fieldUsage x="29"/>
      </fieldsUsage>
    </cacheHierarchy>
    <cacheHierarchy uniqueName="[Measures].[Dying, Chemical per Unit (VND/kg)]" caption="Dying, Chemical per Unit (VND/kg)" measure="1" displayFolder="" measureGroup="PVM GP Analysis MoM" count="0" oneField="1">
      <fieldsUsage count="1">
        <fieldUsage x="31"/>
      </fieldsUsage>
    </cacheHierarchy>
    <cacheHierarchy uniqueName="[Measures].[2nd RM and Packaging per Unit (VND/kg)]" caption="2nd RM and Packaging per Unit (VND/kg)" measure="1" displayFolder="" measureGroup="PVM GP Analysis MoM" count="0" oneField="1">
      <fieldsUsage count="1">
        <fieldUsage x="33"/>
      </fieldsUsage>
    </cacheHierarchy>
    <cacheHierarchy uniqueName="[Measures].[Direct Labor Cost per Unit (VND/kg)]" caption="Direct Labor Cost per Unit (VND/kg)" measure="1" displayFolder="" measureGroup="PVM GP Analysis MoM" count="0" oneField="1">
      <fieldsUsage count="1">
        <fieldUsage x="35"/>
      </fieldsUsage>
    </cacheHierarchy>
    <cacheHierarchy uniqueName="[Measures].[Indirect Labor Cost per Unit (VND/kg)]" caption="Indirect Labor Cost per Unit (VND/kg)" measure="1" displayFolder="" measureGroup="PVM GP Analysis MoM" count="0" oneField="1">
      <fieldsUsage count="1">
        <fieldUsage x="37"/>
      </fieldsUsage>
    </cacheHierarchy>
    <cacheHierarchy uniqueName="[Measures].[General Production Cost per Unit (VND/kg)]" caption="General Production Cost per Unit (VND/kg)" measure="1" displayFolder="" measureGroup="PVM GP Analysis MoM" count="0" oneField="1">
      <fieldsUsage count="1">
        <fieldUsage x="39"/>
      </fieldsUsage>
    </cacheHierarchy>
    <cacheHierarchy uniqueName="[Measures].[Electric Cost per Unit (VND/kg)]" caption="Electric Cost per Unit (VND/kg)" measure="1" displayFolder="" measureGroup="PVM GP Analysis MoM" count="0" oneField="1">
      <fieldsUsage count="1">
        <fieldUsage x="41"/>
      </fieldsUsage>
    </cacheHierarchy>
    <cacheHierarchy uniqueName="[Measures].[Production Depreciation per Unit (VND/kg)]" caption="Production Depreciation per Unit (VND/kg)" measure="1" displayFolder="" measureGroup="PVM GP Analysis MoM" count="0" oneField="1">
      <fieldsUsage count="1">
        <fieldUsage x="43"/>
      </fieldsUsage>
    </cacheHierarchy>
    <cacheHierarchy uniqueName="[Measures].[Processing Cost per Unit (VND/kg)]" caption="Processing Cost per Unit (VND/kg)" measure="1" displayFolder="" measureGroup="PVM GP Analysis MoM" count="0" oneField="1">
      <fieldsUsage count="1">
        <fieldUsage x="45"/>
      </fieldsUsage>
    </cacheHierarchy>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oneField="1">
      <fieldsUsage count="1">
        <fieldUsage x="30"/>
      </fieldsUsage>
    </cacheHierarchy>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oneField="1">
      <fieldsUsage count="1">
        <fieldUsage x="32"/>
      </fieldsUsage>
    </cacheHierarchy>
    <cacheHierarchy uniqueName="[Measures].[2nd RM and Packaging per Unit Bud. (VND/kg)]" caption="2nd RM and Packaging per Unit Bud. (VND/kg)" measure="1" displayFolder="" measureGroup="PVM GP Analysis MoM Budget" count="0" oneField="1">
      <fieldsUsage count="1">
        <fieldUsage x="34"/>
      </fieldsUsage>
    </cacheHierarchy>
    <cacheHierarchy uniqueName="[Measures].[Direct Labor Cost per Unit Bud. (VND/kg)]" caption="Direct Labor Cost per Unit Bud. (VND/kg)" measure="1" displayFolder="" measureGroup="PVM GP Analysis MoM Budget" count="0" oneField="1">
      <fieldsUsage count="1">
        <fieldUsage x="36"/>
      </fieldsUsage>
    </cacheHierarchy>
    <cacheHierarchy uniqueName="[Measures].[Indirect Labor Cost per Unit Bud. (VND/kg)]" caption="Indirect Labor Cost per Unit Bud. (VND/kg)" measure="1" displayFolder="" measureGroup="PVM GP Analysis MoM Budget" count="0" oneField="1">
      <fieldsUsage count="1">
        <fieldUsage x="38"/>
      </fieldsUsage>
    </cacheHierarchy>
    <cacheHierarchy uniqueName="[Measures].[General Production Cost per Unit Bud. (VND/kg)]" caption="General Production Cost per Unit Bud. (VND/kg)" measure="1" displayFolder="" measureGroup="PVM GP Analysis MoM Budget" count="0" oneField="1">
      <fieldsUsage count="1">
        <fieldUsage x="40"/>
      </fieldsUsage>
    </cacheHierarchy>
    <cacheHierarchy uniqueName="[Measures].[Electric Cost per Unit Bud. (VND/kg)]" caption="Electric Cost per Unit Bud. (VND/kg)" measure="1" displayFolder="" measureGroup="PVM GP Analysis MoM Budget" count="0" oneField="1">
      <fieldsUsage count="1">
        <fieldUsage x="42"/>
      </fieldsUsage>
    </cacheHierarchy>
    <cacheHierarchy uniqueName="[Measures].[Production Depreciation per Unit Bud. (VND/kg)]" caption="Production Depreciation per Unit Bud. (VND/kg)" measure="1" displayFolder="" measureGroup="PVM GP Analysis MoM Budget" count="0" oneField="1">
      <fieldsUsage count="1">
        <fieldUsage x="44"/>
      </fieldsUsage>
    </cacheHierarchy>
    <cacheHierarchy uniqueName="[Measures].[Processing Cost per Unit Bud. (VND/kg)]" caption="Processing Cost per Unit Bud. (VND/kg)" measure="1" displayFolder="" measureGroup="PVM GP Analysis MoM Budget" count="0" oneField="1">
      <fieldsUsage count="1">
        <fieldUsage x="46"/>
      </fieldsUsage>
    </cacheHierarchy>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oneField="1">
      <fieldsUsage count="1">
        <fieldUsage x="5"/>
      </fieldsUsage>
    </cacheHierarchy>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oneField="1">
      <fieldsUsage count="1">
        <fieldUsage x="6"/>
      </fieldsUsage>
    </cacheHierarchy>
    <cacheHierarchy uniqueName="[Measures].[∆ GP EXW MoM Bud. (VND)]" caption="∆ GP EXW MoM Bud. (VND)" measure="1" displayFolder="" measureGroup="PVM GP Analysis MoM Budget" count="0" oneField="1">
      <fieldsUsage count="1">
        <fieldUsage x="7"/>
      </fieldsUsage>
    </cacheHierarchy>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oneField="1">
      <fieldsUsage count="1">
        <fieldUsage x="24"/>
      </fieldsUsage>
    </cacheHierarchy>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oneField="1">
      <fieldsUsage count="1">
        <fieldUsage x="25"/>
      </fieldsUsage>
    </cacheHierarchy>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oneField="1">
      <fieldsUsage count="1">
        <fieldUsage x="21"/>
      </fieldsUsage>
    </cacheHierarchy>
    <cacheHierarchy uniqueName="[Measures].[Disc.Impact GP MoM Bud. (VND)]" caption="Disc.Impact GP MoM Bud. (VND)" measure="1" displayFolder="" measureGroup="PVM GP Analysis MoM Budget" count="0" oneField="1">
      <fieldsUsage count="1">
        <fieldUsage x="22"/>
      </fieldsUsage>
    </cacheHierarchy>
    <cacheHierarchy uniqueName="[Measures].[QuantityImpact GP MoM Bud. (VND)]" caption="QuantityImpact GP MoM Bud. (VND)" measure="1" displayFolder="" measureGroup="PVM GP Analysis MoM Budget" count="0" oneField="1">
      <fieldsUsage count="1">
        <fieldUsage x="8"/>
      </fieldsUsage>
    </cacheHierarchy>
    <cacheHierarchy uniqueName="[Measures].[MixImpact GP MoM Bud. (VND)]" caption="MixImpact GP MoM Bud. (VND)" measure="1" displayFolder="" measureGroup="PVM GP Analysis MoM Budget" count="0" oneField="1">
      <fieldsUsage count="1">
        <fieldUsage x="9"/>
      </fieldsUsage>
    </cacheHierarchy>
    <cacheHierarchy uniqueName="[Measures].[PriceImpact GP MoM Bud. (VND)]" caption="PriceImpact GP MoM Bud. (VND)" measure="1" displayFolder="" measureGroup="PVM GP Analysis MoM Budget" count="0" oneField="1">
      <fieldsUsage count="1">
        <fieldUsage x="10"/>
      </fieldsUsage>
    </cacheHierarchy>
    <cacheHierarchy uniqueName="[Measures].[EXRImpact GP MoM Bud. (VND)]" caption="EXRImpact GP MoM Bud. (VND)" measure="1" displayFolder="" measureGroup="PVM GP Analysis MoM Budget" count="0" oneField="1">
      <fieldsUsage count="1">
        <fieldUsage x="11"/>
      </fieldsUsage>
    </cacheHierarchy>
    <cacheHierarchy uniqueName="[Measures].[PlasticImpact GP MoM Bud. (VND)]" caption="PlasticImpact GP MoM Bud. (VND)" measure="1" displayFolder="" measureGroup="PVM GP Analysis MoM Budget" count="0" oneField="1">
      <fieldsUsage count="1">
        <fieldUsage x="12"/>
      </fieldsUsage>
    </cacheHierarchy>
    <cacheHierarchy uniqueName="[Measures].[DyingChemicalImpact GP MoM Bud. (VND)]" caption="DyingChemicalImpact GP MoM Bud. (VND)" measure="1" displayFolder="" measureGroup="PVM GP Analysis MoM Budget" count="0" oneField="1">
      <fieldsUsage count="1">
        <fieldUsage x="13"/>
      </fieldsUsage>
    </cacheHierarchy>
    <cacheHierarchy uniqueName="[Measures].[2RM_PackagingImpact GP MoM Bud. (VND)]" caption="2RM_PackagingImpact GP MoM Bud. (VND)" measure="1" displayFolder="" measureGroup="PVM GP Analysis MoM Budget" count="0" oneField="1">
      <fieldsUsage count="1">
        <fieldUsage x="14"/>
      </fieldsUsage>
    </cacheHierarchy>
    <cacheHierarchy uniqueName="[Measures].[DirectLabourImpact GP MoM Bud. (VND)]" caption="DirectLabourImpact GP MoM Bud. (VND)" measure="1" displayFolder="" measureGroup="PVM GP Analysis MoM Budget" count="0" oneField="1">
      <fieldsUsage count="1">
        <fieldUsage x="15"/>
      </fieldsUsage>
    </cacheHierarchy>
    <cacheHierarchy uniqueName="[Measures].[IndirectLabourImpact GP MoM Bud. (VND)]" caption="IndirectLabourImpact GP MoM Bud. (VND)" measure="1" displayFolder="" measureGroup="PVM GP Analysis MoM Budget" count="0" oneField="1">
      <fieldsUsage count="1">
        <fieldUsage x="16"/>
      </fieldsUsage>
    </cacheHierarchy>
    <cacheHierarchy uniqueName="[Measures].[GeneralProductionImpact GP MoM Bud. (VND)]" caption="GeneralProductionImpact GP MoM Bud. (VND)" measure="1" displayFolder="" measureGroup="PVM GP Analysis MoM Budget" count="0" oneField="1">
      <fieldsUsage count="1">
        <fieldUsage x="17"/>
      </fieldsUsage>
    </cacheHierarchy>
    <cacheHierarchy uniqueName="[Measures].[ElectricImpact GP MoM Bud. (VND)]" caption="ElectricImpact GP MoM Bud. (VND)" measure="1" displayFolder="" measureGroup="PVM GP Analysis MoM Budget" count="0" oneField="1">
      <fieldsUsage count="1">
        <fieldUsage x="18"/>
      </fieldsUsage>
    </cacheHierarchy>
    <cacheHierarchy uniqueName="[Measures].[ProductionDepreciationImpact GP MoM Bud. (VND)]" caption="ProductionDepreciationImpact GP MoM Bud. (VND)" measure="1" displayFolder="" measureGroup="PVM GP Analysis MoM Budget" count="0" oneField="1">
      <fieldsUsage count="1">
        <fieldUsage x="19"/>
      </fieldsUsage>
    </cacheHierarchy>
    <cacheHierarchy uniqueName="[Measures].[ProcessingImpact GP MoM Bud. (VND)]" caption="ProcessingImpact GP MoM Bud. (VND)" measure="1" displayFolder="" measureGroup="PVM GP Analysis MoM Budget" count="0" oneField="1">
      <fieldsUsage count="1">
        <fieldUsage x="20"/>
      </fieldsUsage>
    </cacheHierarchy>
    <cacheHierarchy uniqueName="[Measures].[OtherImpact GP MoM Bud. (VND)]" caption="OtherImpact GP MoM Bud. (VND)" measure="1" displayFolder="" measureGroup="PVM GP Analysis MoM Budget" count="0" oneField="1">
      <fieldsUsage count="1">
        <fieldUsage x="23"/>
      </fieldsUsage>
    </cacheHierarchy>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oneField="1">
      <fieldsUsage count="1">
        <fieldUsage x="53"/>
      </fieldsUsage>
    </cacheHierarchy>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oneField="1">
      <fieldsUsage count="1">
        <fieldUsage x="54"/>
      </fieldsUsage>
    </cacheHierarchy>
    <cacheHierarchy uniqueName="[Measures].[%GP EXW Compared]" caption="%GP EXW Compared" measure="1" displayFolder="" measureGroup="PVM GP Analysis MoM" count="0" oneField="1">
      <fieldsUsage count="1">
        <fieldUsage x="49"/>
      </fieldsUsage>
    </cacheHierarchy>
    <cacheHierarchy uniqueName="[Measures].[%GP EXW Bud.]" caption="%GP EXW Bud." measure="1" displayFolder="" measureGroup="PVM GP Analysis MoM Budget" count="0" oneField="1">
      <fieldsUsage count="1">
        <fieldUsage x="50"/>
      </fieldsUsage>
    </cacheHierarchy>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Unsupported0" caption="Bộ phận bán hàng" measure="1" count="0">
      <extLst>
        <ext xmlns:x14="http://schemas.microsoft.com/office/spreadsheetml/2009/9/main" uri="{8CF416AD-EC4C-4aba-99F5-12A058AE0983}">
          <x14:cacheHierarchy ignore="1"/>
        </ext>
      </extLst>
    </cacheHierarchy>
    <cacheHierarchy uniqueName="Unsupported1" caption="Bộ phận bán hàng" measure="1" count="0">
      <extLst>
        <ext xmlns:x14="http://schemas.microsoft.com/office/spreadsheetml/2009/9/main" uri="{8CF416AD-EC4C-4aba-99F5-12A058AE0983}">
          <x14:cacheHierarchy ignore="1"/>
        </ext>
      </extLst>
    </cacheHierarchy>
    <cacheHierarchy uniqueName="Unsupported2" caption="Bộ phận bán hàng" measure="1" count="0">
      <extLst>
        <ext xmlns:x14="http://schemas.microsoft.com/office/spreadsheetml/2009/9/main" uri="{8CF416AD-EC4C-4aba-99F5-12A058AE0983}">
          <x14:cacheHierarchy ignore="1"/>
        </ext>
      </extLst>
    </cacheHierarchy>
    <cacheHierarchy uniqueName="Unsupported3" caption="Bộ phận bán hàng" measure="1" count="0">
      <extLst>
        <ext xmlns:x14="http://schemas.microsoft.com/office/spreadsheetml/2009/9/main" uri="{8CF416AD-EC4C-4aba-99F5-12A058AE0983}">
          <x14:cacheHierarchy ignore="1"/>
        </ext>
      </extLst>
    </cacheHierarchy>
    <cacheHierarchy uniqueName="Unsupported4" caption="Bộ phận bán hàng" measure="1" count="0">
      <extLst>
        <ext xmlns:x14="http://schemas.microsoft.com/office/spreadsheetml/2009/9/main" uri="{8CF416AD-EC4C-4aba-99F5-12A058AE0983}">
          <x14:cacheHierarchy ignore="1"/>
        </ext>
      </extLst>
    </cacheHierarchy>
    <cacheHierarchy uniqueName="Unsupported5" caption="Bộ phận bán hàng" measure="1" count="0">
      <extLst>
        <ext xmlns:x14="http://schemas.microsoft.com/office/spreadsheetml/2009/9/main" uri="{8CF416AD-EC4C-4aba-99F5-12A058AE0983}">
          <x14:cacheHierarchy ignore="1"/>
        </ext>
      </extLst>
    </cacheHierarchy>
    <cacheHierarchy uniqueName="Unsupported6" caption="Bộ phận bán hàng" measure="1" count="0">
      <extLst>
        <ext xmlns:x14="http://schemas.microsoft.com/office/spreadsheetml/2009/9/main" uri="{8CF416AD-EC4C-4aba-99F5-12A058AE0983}">
          <x14:cacheHierarchy ignore="1"/>
        </ext>
      </extLst>
    </cacheHierarchy>
    <cacheHierarchy uniqueName="Unsupported7" caption="Bộ phận bán hàng" measure="1" count="0">
      <extLst>
        <ext xmlns:x14="http://schemas.microsoft.com/office/spreadsheetml/2009/9/main" uri="{8CF416AD-EC4C-4aba-99F5-12A058AE0983}">
          <x14:cacheHierarchy ignore="1"/>
        </ext>
      </extLst>
    </cacheHierarchy>
    <cacheHierarchy uniqueName="Unsupported8" caption="Bộ phận bán hàng" measure="1" count="0">
      <extLst>
        <ext xmlns:x14="http://schemas.microsoft.com/office/spreadsheetml/2009/9/main" uri="{8CF416AD-EC4C-4aba-99F5-12A058AE0983}">
          <x14:cacheHierarchy ignore="1"/>
        </ext>
      </extLst>
    </cacheHierarchy>
    <cacheHierarchy uniqueName="Unsupported9" caption="Bộ phận bán hàng" measure="1" count="0">
      <extLst>
        <ext xmlns:x14="http://schemas.microsoft.com/office/spreadsheetml/2009/9/main" uri="{8CF416AD-EC4C-4aba-99F5-12A058AE0983}">
          <x14:cacheHierarchy ignore="1"/>
        </ext>
      </extLst>
    </cacheHierarchy>
    <cacheHierarchy uniqueName="Unsupported10" caption="Bộ phận bán hàng" measure="1" count="0">
      <extLst>
        <ext xmlns:x14="http://schemas.microsoft.com/office/spreadsheetml/2009/9/main" uri="{8CF416AD-EC4C-4aba-99F5-12A058AE0983}">
          <x14:cacheHierarchy ignore="1"/>
        </ext>
      </extLst>
    </cacheHierarchy>
    <cacheHierarchy uniqueName="Unsupported11" caption="Bộ phận bán hàng" measure="1" count="0">
      <extLst>
        <ext xmlns:x14="http://schemas.microsoft.com/office/spreadsheetml/2009/9/main" uri="{8CF416AD-EC4C-4aba-99F5-12A058AE0983}">
          <x14:cacheHierarchy ignore="1"/>
        </ext>
      </extLst>
    </cacheHierarchy>
    <cacheHierarchy uniqueName="Unsupported12" caption="Bộ phận bán hàng" measure="1" count="0">
      <extLst>
        <ext xmlns:x14="http://schemas.microsoft.com/office/spreadsheetml/2009/9/main" uri="{8CF416AD-EC4C-4aba-99F5-12A058AE0983}">
          <x14:cacheHierarchy ignore="1"/>
        </ext>
      </extLst>
    </cacheHierarchy>
    <cacheHierarchy uniqueName="Unsupported13" caption="Bộ phận bán hàng" measure="1" count="0">
      <extLst>
        <ext xmlns:x14="http://schemas.microsoft.com/office/spreadsheetml/2009/9/main" uri="{8CF416AD-EC4C-4aba-99F5-12A058AE0983}">
          <x14:cacheHierarchy ignore="1"/>
        </ext>
      </extLst>
    </cacheHierarchy>
    <cacheHierarchy uniqueName="Unsupported14" caption="Bộ phận bán hàng" measure="1" count="0">
      <extLst>
        <ext xmlns:x14="http://schemas.microsoft.com/office/spreadsheetml/2009/9/main" uri="{8CF416AD-EC4C-4aba-99F5-12A058AE0983}">
          <x14:cacheHierarchy ignore="1"/>
        </ext>
      </extLst>
    </cacheHierarchy>
    <cacheHierarchy uniqueName="Unsupported15" caption="Bộ phận bán hàng" measure="1" count="0">
      <extLst>
        <ext xmlns:x14="http://schemas.microsoft.com/office/spreadsheetml/2009/9/main" uri="{8CF416AD-EC4C-4aba-99F5-12A058AE0983}">
          <x14:cacheHierarchy ignore="1"/>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16.36923611111" backgroundQuery="1" createdVersion="8" refreshedVersion="8" minRefreshableVersion="3" recordCount="0" supportSubquery="1" supportAdvancedDrill="1" xr:uid="{E335663C-8078-4F4A-888E-1AA818947434}">
  <cacheSource type="external" connectionId="45"/>
  <cacheFields count="2">
    <cacheField name="[dim_date_01].[Year | Month].[Year | Month]" caption="Year | Month" numFmtId="0" hierarchy="179" level="1">
      <sharedItems containsSemiMixedTypes="0" containsNonDate="0" containsString="0"/>
    </cacheField>
    <cacheField name="[dim_date_03].[Year | Month].[Year | Month]" caption="Year | Month" numFmtId="0" hierarchy="201" level="1">
      <sharedItems containsSemiMixedTypes="0" containsNonDate="0" containsString="0"/>
    </cacheField>
  </cacheFields>
  <cacheHierarchies count="719">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0"/>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2" memberValueDatatype="130" unbalanced="0">
      <fieldsUsage count="2">
        <fieldUsage x="-1"/>
        <fieldUsage x="1"/>
      </fieldsUsage>
    </cacheHierarchy>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16.369249189818" backgroundQuery="1" createdVersion="8" refreshedVersion="8" minRefreshableVersion="3" recordCount="0" supportSubquery="1" supportAdvancedDrill="1" xr:uid="{C22FA4FE-87CE-411C-906A-608F0B165A32}">
  <cacheSource type="external" connectionId="45"/>
  <cacheFields count="35">
    <cacheField name="[dim_nhom_sp].[Nhóm SP 2].[Nhóm SP 2]" caption="Nhóm SP 2" numFmtId="0" hierarchy="208" level="1">
      <sharedItems count="8">
        <s v="rPET"/>
        <s v="rHDPE thổi"/>
        <s v="rHDPE ép"/>
        <s v="rPP"/>
        <s v="Xơ sợi"/>
        <s v="GC"/>
        <s v="Phó sản"/>
        <s v="Khác"/>
      </sharedItems>
    </cacheField>
    <cacheField name="[dim_SKU].[Mã SKU | Tên SKU].[Mã SKU | Tên SKU]" caption="Mã SKU | Tên SKU" numFmtId="0" hierarchy="216" level="1">
      <sharedItems count="55">
        <s v="110000329 | WSS01"/>
        <s v="110000332 | iSS01084G"/>
        <s v="110000354 | WSS01G 1"/>
        <s v="110000355 | iSS01G 1"/>
        <s v="110000359 | WSS03G"/>
        <s v="110000499 | WSS01L"/>
        <s v="110000339 | rHDPE MBF01"/>
        <s v="110000341 | rHDB04B01"/>
        <s v="110000374 | rHDB03N02"/>
        <s v="110000425 | HCBF-Whi-U"/>
        <s v="110000426 | HCBF-Yel-U"/>
        <s v="110000443 | rHDA03N01"/>
        <s v="110000481 | rHDPE PCF01"/>
        <s v="110000495 | rHDA03W01"/>
        <s v="110000360 | rHDI4L01"/>
        <s v="110000361 | rHDI3R01"/>
        <s v="110000363 | rHDI3Gy01"/>
        <s v="110000364 | rHDI3Y01"/>
        <s v="110000365 | rHDI3W01"/>
        <s v="110000366 | rHDI3G01"/>
        <s v="110000407 | Vảy HD Ép Đỏ"/>
        <s v="110000408 | Vảy HD Ép Trắng"/>
        <s v="110000409 | Vảy HD Ép Vàng"/>
        <s v="110000410 | Vảy HD Ép Lá"/>
        <s v="110000389 | rPP20R02"/>
        <s v="110000392 | rPP20B01"/>
        <s v="110000393 | Hạt nhựa rPP20Be01"/>
        <s v="110000421 | Vảy PP Đỏ Nhạt"/>
        <s v="110000471 | rPP20L05"/>
        <s v="110000472 | rPP20Gy01"/>
        <s v="110000482 | rPP20W01"/>
        <s v="110000508 | rPP20W02"/>
        <s v="110000381 | WSS04SD"/>
        <s v="110000436 | WSS05SB"/>
        <s v="110000428 | Dây đai PET"/>
        <s v="160012334 | Bụi cám PET sau sàn sung"/>
        <s v="160012611 | Phó Sản HD Ép Hỗn Hợp Cuối ST"/>
        <s v="160012726 | Phó Sản PET Bụi Tank A"/>
        <s v="160012727 | Phó Sản PET Bụi Tank B"/>
        <s v="160012729 | Phó Sản PET Bụi Tank D"/>
        <s v="160012801 | Vảy PET GC Dây Đai"/>
        <s v="160012951 | Phó Sản HD Ép Hỗn Hợp Cuối SSR"/>
        <s v="160012956 | Vảy PET Tomra SLR"/>
        <s v="150000113 | Chai PET B1 Không Phân Loại"/>
        <s v="DIEUCHINH-| Điều chỉnh nhóm rPET"/>
        <s v="DIEUCHINH-rHDPE thổi | Điều chỉnh nhóm rHDPE thổi"/>
        <s v="DIEUCHINH-rPP | Điều chỉnh nhóm rPP"/>
        <s v="KCKHONGPB | Chi phí giá thành không phân bổ được"/>
        <s v="KKHTK | Kiểm kê HTK"/>
        <s v="OTHERS | Khác"/>
        <s v="TAITRO | Tài trợ"/>
        <s v="THUEMAY | Thuê máy"/>
        <s v="THUEXM-2025 | Điều chỉnh thuê xưởng, thuê máy năm 2025"/>
        <s v="VATKKT | VAT không khấu trừ"/>
        <s v="XUATSUDUNG | Chênh lệch MM60 và giá trị tồn khi xuất HTK đi sử dụng"/>
      </sharedItems>
    </cacheField>
    <cacheField name="[Measures].[Rev EXW Mth Compared (VND)]" caption="Rev EXW Mth Compared (VND)" numFmtId="0" hierarchy="452" level="32767"/>
    <cacheField name="[Measures].[Rev EXW Mth Budget (VND)]" caption="Rev EXW Mth Budget (VND)" numFmtId="0" hierarchy="471" level="32767"/>
    <cacheField name="[Measures].[ ]" caption=" " numFmtId="0" hierarchy="360" level="32767"/>
    <cacheField name="[dim_date_01].[Year | Month].[Year | Month]" caption="Year | Month" numFmtId="0" hierarchy="179" level="1">
      <sharedItems containsSemiMixedTypes="0" containsNonDate="0" containsString="0"/>
    </cacheField>
    <cacheField name="[dim_date_03].[Year | Month].[Year | Month]" caption="Year | Month" numFmtId="0" hierarchy="201" level="1">
      <sharedItems containsSemiMixedTypes="0" containsNonDate="0" containsString="0"/>
    </cacheField>
    <cacheField name="[Measures].[QuantityImpact MoM Budget (VND)]" caption="QuantityImpact MoM Budget (VND)" numFmtId="0" hierarchy="475" level="32767"/>
    <cacheField name="[Measures].[MixImpact MoM Budget (VND)]" caption="MixImpact MoM Budget (VND)" numFmtId="0" hierarchy="476" level="32767"/>
    <cacheField name="[Measures].[PriceImpact MoM Budget (VND)]" caption="PriceImpact MoM Budget (VND)" numFmtId="0" hierarchy="477" level="32767"/>
    <cacheField name="[Measures].[EXRImpact MoM Budget (VND)]" caption="EXRImpact MoM Budget (VND)" numFmtId="0" hierarchy="478" level="32767"/>
    <cacheField name="[Measures].[NewImpact MoM Budget (VND)]" caption="NewImpact MoM Budget (VND)" numFmtId="0" hierarchy="479" level="32767"/>
    <cacheField name="[Measures].[Disc.Impact MoM Budget (VND)]" caption="Disc.Impact MoM Budget (VND)" numFmtId="0" hierarchy="480" level="32767"/>
    <cacheField name="[Measures].[OtherImpact MoM Budget (VND)]" caption="OtherImpact MoM Budget (VND)" numFmtId="0" hierarchy="481" level="32767"/>
    <cacheField name="[Measures].[Volume Mth Compared]" caption="Volume Mth Compared" numFmtId="0" hierarchy="442" level="32767"/>
    <cacheField name="[Measures].[Volume Mth Budget]" caption="Volume Mth Budget" numFmtId="0" hierarchy="466" level="32767"/>
    <cacheField name="[Measures].[∆ Volume MoM Budget]" caption="∆ Volume MoM Budget" numFmtId="0" hierarchy="474" level="32767"/>
    <cacheField name="[Measures].[Price EXW Mth Compared (USD/ton)]" caption="Price EXW Mth Compared (USD/ton)" numFmtId="0" hierarchy="444" level="32767"/>
    <cacheField name="[Measures].[Price EXW Mth Budget (USD/ton)]" caption="Price EXW Mth Budget (USD/ton)" numFmtId="0" hierarchy="467" level="32767"/>
    <cacheField name="[Measures].[∆ Price EXW MoM Budget (USD/ton)]" caption="∆ Price EXW MoM Budget (USD/ton)" numFmtId="0" hierarchy="483" level="32767"/>
    <cacheField name="[Measures].[Rev EXW Mth Compared (USD)]" caption="Rev EXW Mth Compared (USD)" numFmtId="0" hierarchy="450" level="32767"/>
    <cacheField name="[Measures].[Rev EXW Mth Budget (USD)]" caption="Rev EXW Mth Budget (USD)" numFmtId="0" hierarchy="470" level="32767"/>
    <cacheField name="[Measures].[∆ Rev EXW MoM Budget (USD)]" caption="∆ Rev EXW MoM Budget (USD)" numFmtId="0" hierarchy="472" level="32767"/>
    <cacheField name="[Measures].[Average EXR Mth Compared]" caption="Average EXR Mth Compared" numFmtId="0" hierarchy="446" level="32767"/>
    <cacheField name="[Measures].[Average EXR Mth Budget]" caption="Average EXR Mth Budget" numFmtId="0" hierarchy="468" level="32767"/>
    <cacheField name="[Measures].[Price Acct. Mth (USD/ton)]" caption="Price Acct. Mth (USD/ton)" numFmtId="0" hierarchy="573" level="32767"/>
    <cacheField name="[Measures].[Price Acct. Mth Budget (USD/ton)]" caption="Price Acct. Mth Budget (USD/ton)" numFmtId="0" hierarchy="568" level="32767"/>
    <cacheField name="[Measures].[∆ Price Acct. MoM Budget (USD/ton)]" caption="∆ Price Acct. MoM Budget (USD/ton)" numFmtId="0" hierarchy="574" level="32767"/>
    <cacheField name="[Measures].[∆ Rev EXW MoM Budget (VND)]" caption="∆ Rev EXW MoM Budget (VND)" numFmtId="0" hierarchy="473" level="32767"/>
    <cacheField name="Unsupported0" numFmtId="0" hierarchy="719" level="32767">
      <extLst>
        <ext xmlns:x14="http://schemas.microsoft.com/office/spreadsheetml/2009/9/main" uri="{63CAB8AC-B538-458d-9737-405883B0398D}">
          <x14:cacheField ignore="1"/>
        </ext>
      </extLst>
    </cacheField>
    <cacheField name="Unsupported1" numFmtId="0" hierarchy="720" level="32767">
      <extLst>
        <ext xmlns:x14="http://schemas.microsoft.com/office/spreadsheetml/2009/9/main" uri="{63CAB8AC-B538-458d-9737-405883B0398D}">
          <x14:cacheField ignore="1"/>
        </ext>
      </extLst>
    </cacheField>
    <cacheField name="Unsupported2" numFmtId="0" hierarchy="721" level="32767">
      <extLst>
        <ext xmlns:x14="http://schemas.microsoft.com/office/spreadsheetml/2009/9/main" uri="{63CAB8AC-B538-458d-9737-405883B0398D}">
          <x14:cacheField ignore="1"/>
        </ext>
      </extLst>
    </cacheField>
    <cacheField name="Unsupported3" numFmtId="0" hierarchy="722" level="32767">
      <extLst>
        <ext xmlns:x14="http://schemas.microsoft.com/office/spreadsheetml/2009/9/main" uri="{63CAB8AC-B538-458d-9737-405883B0398D}">
          <x14:cacheField ignore="1"/>
        </ext>
      </extLst>
    </cacheField>
    <cacheField name="Unsupported4" numFmtId="0" hierarchy="723" level="32767">
      <extLst>
        <ext xmlns:x14="http://schemas.microsoft.com/office/spreadsheetml/2009/9/main" uri="{63CAB8AC-B538-458d-9737-405883B0398D}">
          <x14:cacheField ignore="1"/>
        </ext>
      </extLst>
    </cacheField>
    <cacheField name="Unsupported5" numFmtId="0" hierarchy="724" level="32767">
      <extLst>
        <ext xmlns:x14="http://schemas.microsoft.com/office/spreadsheetml/2009/9/main" uri="{63CAB8AC-B538-458d-9737-405883B0398D}">
          <x14:cacheField ignore="1"/>
        </ext>
      </extLst>
    </cacheField>
  </cacheFields>
  <cacheHierarchies count="725">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5"/>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2" memberValueDatatype="130" unbalanced="0">
      <fieldsUsage count="2">
        <fieldUsage x="-1"/>
        <fieldUsage x="6"/>
      </fieldsUsage>
    </cacheHierarchy>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2" memberValueDatatype="130" unbalanced="0">
      <fieldsUsage count="2">
        <fieldUsage x="-1"/>
        <fieldUsage x="0"/>
      </fieldsUsage>
    </cacheHierarchy>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2" memberValueDatatype="130" unbalanced="0">
      <fieldsUsage count="2">
        <fieldUsage x="-1"/>
        <fieldUsage x="1"/>
      </fieldsUsage>
    </cacheHierarchy>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oneField="1">
      <fieldsUsage count="1">
        <fieldUsage x="4"/>
      </fieldsUsage>
    </cacheHierarchy>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oneField="1">
      <fieldsUsage count="1">
        <fieldUsage x="14"/>
      </fieldsUsage>
    </cacheHierarchy>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oneField="1">
      <fieldsUsage count="1">
        <fieldUsage x="17"/>
      </fieldsUsage>
    </cacheHierarchy>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oneField="1">
      <fieldsUsage count="1">
        <fieldUsage x="23"/>
      </fieldsUsage>
    </cacheHierarchy>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oneField="1">
      <fieldsUsage count="1">
        <fieldUsage x="20"/>
      </fieldsUsage>
    </cacheHierarchy>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oneField="1">
      <fieldsUsage count="1">
        <fieldUsage x="2"/>
      </fieldsUsage>
    </cacheHierarchy>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oneField="1">
      <fieldsUsage count="1">
        <fieldUsage x="15"/>
      </fieldsUsage>
    </cacheHierarchy>
    <cacheHierarchy uniqueName="[Measures].[Price EXW Mth Budget (USD/ton)]" caption="Price EXW Mth Budget (USD/ton)" measure="1" displayFolder="" measureGroup="PVM Rev Anlysis MoM Budget" count="0" oneField="1">
      <fieldsUsage count="1">
        <fieldUsage x="18"/>
      </fieldsUsage>
    </cacheHierarchy>
    <cacheHierarchy uniqueName="[Measures].[Average EXR Mth Budget]" caption="Average EXR Mth Budget" measure="1" displayFolder="" measureGroup="PVM Rev Anlysis MoM Budget" count="0" oneField="1">
      <fieldsUsage count="1">
        <fieldUsage x="24"/>
      </fieldsUsage>
    </cacheHierarchy>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oneField="1">
      <fieldsUsage count="1">
        <fieldUsage x="21"/>
      </fieldsUsage>
    </cacheHierarchy>
    <cacheHierarchy uniqueName="[Measures].[Rev EXW Mth Budget (VND)]" caption="Rev EXW Mth Budget (VND)" measure="1" displayFolder="" measureGroup="PVM Rev Anlysis MoM Budget" count="0" oneField="1">
      <fieldsUsage count="1">
        <fieldUsage x="3"/>
      </fieldsUsage>
    </cacheHierarchy>
    <cacheHierarchy uniqueName="[Measures].[∆ Rev EXW MoM Budget (USD)]" caption="∆ Rev EXW MoM Budget (USD)" measure="1" displayFolder="" measureGroup="PVM Rev Anlysis MoM Budget" count="0" oneField="1">
      <fieldsUsage count="1">
        <fieldUsage x="22"/>
      </fieldsUsage>
    </cacheHierarchy>
    <cacheHierarchy uniqueName="[Measures].[∆ Rev EXW MoM Budget (VND)]" caption="∆ Rev EXW MoM Budget (VND)" measure="1" displayFolder="" measureGroup="PVM Rev Anlysis MoM Budget" count="0" oneField="1">
      <fieldsUsage count="1">
        <fieldUsage x="28"/>
      </fieldsUsage>
    </cacheHierarchy>
    <cacheHierarchy uniqueName="[Measures].[∆ Volume MoM Budget]" caption="∆ Volume MoM Budget" measure="1" displayFolder="" measureGroup="PVM Rev Anlysis MoM Budget" count="0" oneField="1">
      <fieldsUsage count="1">
        <fieldUsage x="16"/>
      </fieldsUsage>
    </cacheHierarchy>
    <cacheHierarchy uniqueName="[Measures].[QuantityImpact MoM Budget (VND)]" caption="QuantityImpact MoM Budget (VND)" measure="1" displayFolder="" measureGroup="PVM Rev Anlysis MoM Budget" count="0" oneField="1">
      <fieldsUsage count="1">
        <fieldUsage x="7"/>
      </fieldsUsage>
    </cacheHierarchy>
    <cacheHierarchy uniqueName="[Measures].[MixImpact MoM Budget (VND)]" caption="MixImpact MoM Budget (VND)" measure="1" displayFolder="" measureGroup="PVM Rev Anlysis MoM Budget" count="0" oneField="1">
      <fieldsUsage count="1">
        <fieldUsage x="8"/>
      </fieldsUsage>
    </cacheHierarchy>
    <cacheHierarchy uniqueName="[Measures].[PriceImpact MoM Budget (VND)]" caption="PriceImpact MoM Budget (VND)" measure="1" displayFolder="" measureGroup="PVM Rev Anlysis MoM Budget" count="0" oneField="1">
      <fieldsUsage count="1">
        <fieldUsage x="9"/>
      </fieldsUsage>
    </cacheHierarchy>
    <cacheHierarchy uniqueName="[Measures].[EXRImpact MoM Budget (VND)]" caption="EXRImpact MoM Budget (VND)" measure="1" displayFolder="" measureGroup="PVM Rev Anlysis MoM Budget" count="0" oneField="1">
      <fieldsUsage count="1">
        <fieldUsage x="10"/>
      </fieldsUsage>
    </cacheHierarchy>
    <cacheHierarchy uniqueName="[Measures].[NewImpact MoM Budget (VND)]" caption="NewImpact MoM Budget (VND)" measure="1" displayFolder="" measureGroup="PVM Rev Anlysis MoM Budget" count="0" oneField="1">
      <fieldsUsage count="1">
        <fieldUsage x="11"/>
      </fieldsUsage>
    </cacheHierarchy>
    <cacheHierarchy uniqueName="[Measures].[Disc.Impact MoM Budget (VND)]" caption="Disc.Impact MoM Budget (VND)" measure="1" displayFolder="" measureGroup="PVM Rev Anlysis MoM Budget" count="0" oneField="1">
      <fieldsUsage count="1">
        <fieldUsage x="12"/>
      </fieldsUsage>
    </cacheHierarchy>
    <cacheHierarchy uniqueName="[Measures].[OtherImpact MoM Budget (VND)]" caption="OtherImpact MoM Budget (VND)" measure="1" displayFolder="" measureGroup="PVM Rev Anlysis MoM Budget" count="0" oneField="1">
      <fieldsUsage count="1">
        <fieldUsage x="13"/>
      </fieldsUsage>
    </cacheHierarchy>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oneField="1">
      <fieldsUsage count="1">
        <fieldUsage x="19"/>
      </fieldsUsage>
    </cacheHierarchy>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oneField="1">
      <fieldsUsage count="1">
        <fieldUsage x="26"/>
      </fieldsUsage>
    </cacheHierarchy>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oneField="1">
      <fieldsUsage count="1">
        <fieldUsage x="25"/>
      </fieldsUsage>
    </cacheHierarchy>
    <cacheHierarchy uniqueName="[Measures].[∆ Price Acct. MoM Budget (USD/ton)]" caption="∆ Price Acct. MoM Budget (USD/ton)" measure="1" displayFolder="" measureGroup="PVM GP Analysis MoM" count="0" oneField="1">
      <fieldsUsage count="1">
        <fieldUsage x="27"/>
      </fieldsUsage>
    </cacheHierarchy>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Unsupported0" caption="Bộ phận bán hàng" measure="1" count="0">
      <extLst>
        <ext xmlns:x14="http://schemas.microsoft.com/office/spreadsheetml/2009/9/main" uri="{8CF416AD-EC4C-4aba-99F5-12A058AE0983}">
          <x14:cacheHierarchy ignore="1"/>
        </ext>
      </extLst>
    </cacheHierarchy>
    <cacheHierarchy uniqueName="Unsupported1" caption="Bộ phận bán hàng" measure="1" count="0">
      <extLst>
        <ext xmlns:x14="http://schemas.microsoft.com/office/spreadsheetml/2009/9/main" uri="{8CF416AD-EC4C-4aba-99F5-12A058AE0983}">
          <x14:cacheHierarchy ignore="1"/>
        </ext>
      </extLst>
    </cacheHierarchy>
    <cacheHierarchy uniqueName="Unsupported2" caption="Bộ phận bán hàng" measure="1" count="0">
      <extLst>
        <ext xmlns:x14="http://schemas.microsoft.com/office/spreadsheetml/2009/9/main" uri="{8CF416AD-EC4C-4aba-99F5-12A058AE0983}">
          <x14:cacheHierarchy ignore="1"/>
        </ext>
      </extLst>
    </cacheHierarchy>
    <cacheHierarchy uniqueName="Unsupported3" caption="Bộ phận bán hàng" measure="1" count="0">
      <extLst>
        <ext xmlns:x14="http://schemas.microsoft.com/office/spreadsheetml/2009/9/main" uri="{8CF416AD-EC4C-4aba-99F5-12A058AE0983}">
          <x14:cacheHierarchy ignore="1"/>
        </ext>
      </extLst>
    </cacheHierarchy>
    <cacheHierarchy uniqueName="Unsupported4" caption="Bộ phận bán hàng" measure="1" count="0">
      <extLst>
        <ext xmlns:x14="http://schemas.microsoft.com/office/spreadsheetml/2009/9/main" uri="{8CF416AD-EC4C-4aba-99F5-12A058AE0983}">
          <x14:cacheHierarchy ignore="1"/>
        </ext>
      </extLst>
    </cacheHierarchy>
    <cacheHierarchy uniqueName="Unsupported5" caption="Bộ phận bán hàng" measure="1" count="0">
      <extLst>
        <ext xmlns:x14="http://schemas.microsoft.com/office/spreadsheetml/2009/9/main" uri="{8CF416AD-EC4C-4aba-99F5-12A058AE0983}">
          <x14:cacheHierarchy ignore="1"/>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ư, Lê Hoành" refreshedDate="46116.396431828703" backgroundQuery="1" createdVersion="8" refreshedVersion="8" minRefreshableVersion="3" recordCount="0" supportSubquery="1" supportAdvancedDrill="1" xr:uid="{8F553D9E-4D90-49C7-8FF6-A41287DDFF42}">
  <cacheSource type="external" connectionId="45"/>
  <cacheFields count="23">
    <cacheField name="[dim_date_01].[Year | Month].[Year | Month]" caption="Year | Month" numFmtId="0" hierarchy="179" level="1">
      <sharedItems containsSemiMixedTypes="0" containsNonDate="0" containsString="0"/>
    </cacheField>
    <cacheField name="[dim_date_02].[Year | Month].[Year | Month]" caption="Year | Month" numFmtId="0" hierarchy="190" level="1">
      <sharedItems containsSemiMixedTypes="0" containsNonDate="0" containsString="0"/>
    </cacheField>
    <cacheField name="[dim_nhom_sp].[Nhóm SP 3].[Nhóm SP 3]" caption="Nhóm SP 3" numFmtId="0" hierarchy="209" level="1">
      <sharedItems count="12">
        <s v="rPET"/>
        <s v="rHDPE thổi"/>
        <s v="rHDPE ép"/>
        <s v="rPP"/>
        <s v="Xơ sợi"/>
        <s v="GC"/>
        <s v="Phó sản"/>
        <s v="Khác-rPET"/>
        <s v="Khác-rHDPE thổi"/>
        <s v="Khác-rHDPE ép"/>
        <s v="Khác-rPP"/>
        <s v="Khác"/>
      </sharedItems>
    </cacheField>
    <cacheField name="[Measures].[ ]" caption=" " numFmtId="0" hierarchy="360" level="32767"/>
    <cacheField name="[Measures].[Rev EXW Mth Compared (VND)]" caption="Rev EXW Mth Compared (VND)" numFmtId="0" hierarchy="452" level="32767"/>
    <cacheField name="[Measures].[Rev EXW Mth Comparing (VND)]" caption="Rev EXW Mth Comparing (VND)" numFmtId="0" hierarchy="453" level="32767"/>
    <cacheField name="[Measures].[∆ Rev EXW MoM (VND)]" caption="∆ Rev EXW MoM (VND)" numFmtId="0" hierarchy="456" level="32767"/>
    <cacheField name="[Measures].[QuantityImpact Rev MoM_GROUP (VND)]" caption="QuantityImpact Rev MoM_GROUP (VND)" numFmtId="0" hierarchy="617" level="32767"/>
    <cacheField name="[Measures].[MixImpact Rev MoM_GROUP (VND)]" caption="MixImpact Rev MoM_GROUP (VND)" numFmtId="0" hierarchy="618" level="32767"/>
    <cacheField name="[Measures].[PriceImpact Rev MoM_Group (VND)]" caption="PriceImpact Rev MoM_Group (VND)" numFmtId="0" hierarchy="619" level="32767"/>
    <cacheField name="[Measures].[EXRImpact Rev MoM_GROUP (VND)]" caption="EXRImpact Rev MoM_GROUP (VND)" numFmtId="0" hierarchy="620" level="32767"/>
    <cacheField name="[Measures].[OtherImpact Rev MoM_GROUP (VND)]" caption="OtherImpact Rev MoM_GROUP (VND)" numFmtId="0" hierarchy="621" level="32767"/>
    <cacheField name="[Measures].[Volume Mth Compared]" caption="Volume Mth Compared" numFmtId="0" hierarchy="442" level="32767"/>
    <cacheField name="[Measures].[Volume Mth Comparing]" caption="Volume Mth Comparing" numFmtId="0" hierarchy="443" level="32767"/>
    <cacheField name="[Measures].[∆ Volume MoM]" caption="∆ Volume MoM" numFmtId="0" hierarchy="457" level="32767"/>
    <cacheField name="[Measures].[Price EXW Mth Compared (USD/ton)]" caption="Price EXW Mth Compared (USD/ton)" numFmtId="0" hierarchy="444" level="32767"/>
    <cacheField name="[Measures].[Price EXW Mth Comparing (USD/ton)]" caption="Price EXW Mth Comparing (USD/ton)" numFmtId="0" hierarchy="445" level="32767"/>
    <cacheField name="[Measures].[∆ Price EXW MoM (USD/ton)]" caption="∆ Price EXW MoM (USD/ton)" numFmtId="0" hierarchy="482" level="32767"/>
    <cacheField name="[Measures].[%∆ Volume MoM]" caption="%∆ Volume MoM" numFmtId="0" hierarchy="571" level="32767"/>
    <cacheField name="[Measures].[%∆ Price EXW MoM]" caption="%∆ Price EXW MoM" numFmtId="0" hierarchy="627" level="32767"/>
    <cacheField name="Unsupported0" numFmtId="0" hierarchy="719" level="32767">
      <extLst>
        <ext xmlns:x14="http://schemas.microsoft.com/office/spreadsheetml/2009/9/main" uri="{63CAB8AC-B538-458d-9737-405883B0398D}">
          <x14:cacheField ignore="1"/>
        </ext>
      </extLst>
    </cacheField>
    <cacheField name="Unsupported1" numFmtId="0" hierarchy="720" level="32767">
      <extLst>
        <ext xmlns:x14="http://schemas.microsoft.com/office/spreadsheetml/2009/9/main" uri="{63CAB8AC-B538-458d-9737-405883B0398D}">
          <x14:cacheField ignore="1"/>
        </ext>
      </extLst>
    </cacheField>
    <cacheField name="Unsupported2" numFmtId="0" hierarchy="721" level="32767">
      <extLst>
        <ext xmlns:x14="http://schemas.microsoft.com/office/spreadsheetml/2009/9/main" uri="{63CAB8AC-B538-458d-9737-405883B0398D}">
          <x14:cacheField ignore="1"/>
        </ext>
      </extLst>
    </cacheField>
  </cacheFields>
  <cacheHierarchies count="722">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0"/>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2" memberValueDatatype="130" unbalanced="0">
      <fieldsUsage count="2">
        <fieldUsage x="-1"/>
        <fieldUsage x="1"/>
      </fieldsUsage>
    </cacheHierarchy>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2" memberValueDatatype="130" unbalanced="0">
      <fieldsUsage count="2">
        <fieldUsage x="-1"/>
        <fieldUsage x="2"/>
      </fieldsUsage>
    </cacheHierarchy>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oneField="1">
      <fieldsUsage count="1">
        <fieldUsage x="3"/>
      </fieldsUsage>
    </cacheHierarchy>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oneField="1">
      <fieldsUsage count="1">
        <fieldUsage x="12"/>
      </fieldsUsage>
    </cacheHierarchy>
    <cacheHierarchy uniqueName="[Measures].[Volume Mth Comparing]" caption="Volume Mth Comparing" measure="1" displayFolder="" measureGroup="PVM Rev Anlysis MoM Comparing" count="0" oneField="1">
      <fieldsUsage count="1">
        <fieldUsage x="13"/>
      </fieldsUsage>
    </cacheHierarchy>
    <cacheHierarchy uniqueName="[Measures].[Price EXW Mth Compared (USD/ton)]" caption="Price EXW Mth Compared (USD/ton)" measure="1" displayFolder="" measureGroup="PVM Rev Anlysis MoM" count="0" oneField="1">
      <fieldsUsage count="1">
        <fieldUsage x="15"/>
      </fieldsUsage>
    </cacheHierarchy>
    <cacheHierarchy uniqueName="[Measures].[Price EXW Mth Comparing (USD/ton)]" caption="Price EXW Mth Comparing (USD/ton)" measure="1" displayFolder="" measureGroup="PVM Rev Anlysis MoM Comparing" count="0" oneField="1">
      <fieldsUsage count="1">
        <fieldUsage x="16"/>
      </fieldsUsage>
    </cacheHierarchy>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oneField="1">
      <fieldsUsage count="1">
        <fieldUsage x="4"/>
      </fieldsUsage>
    </cacheHierarchy>
    <cacheHierarchy uniqueName="[Measures].[Rev EXW Mth Comparing (VND)]" caption="Rev EXW Mth Comparing (VND)" measure="1" displayFolder="" measureGroup="PVM Rev Anlysis MoM Comparing" count="0" oneField="1">
      <fieldsUsage count="1">
        <fieldUsage x="5"/>
      </fieldsUsage>
    </cacheHierarchy>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oneField="1">
      <fieldsUsage count="1">
        <fieldUsage x="6"/>
      </fieldsUsage>
    </cacheHierarchy>
    <cacheHierarchy uniqueName="[Measures].[∆ Volume MoM]" caption="∆ Volume MoM" measure="1" displayFolder="" measureGroup="PVM Rev Anlysis MoM Comparing" count="0" oneField="1">
      <fieldsUsage count="1">
        <fieldUsage x="14"/>
      </fieldsUsage>
    </cacheHierarchy>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oneField="1">
      <fieldsUsage count="1">
        <fieldUsage x="17"/>
      </fieldsUsage>
    </cacheHierarchy>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oneField="1">
      <fieldsUsage count="1">
        <fieldUsage x="18"/>
      </fieldsUsage>
    </cacheHierarchy>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oneField="1">
      <fieldsUsage count="1">
        <fieldUsage x="7"/>
      </fieldsUsage>
    </cacheHierarchy>
    <cacheHierarchy uniqueName="[Measures].[MixImpact Rev MoM_GROUP (VND)]" caption="MixImpact Rev MoM_GROUP (VND)" measure="1" displayFolder="" measureGroup="PVM Rev Analysis Comparing_GROUP" count="0" oneField="1">
      <fieldsUsage count="1">
        <fieldUsage x="8"/>
      </fieldsUsage>
    </cacheHierarchy>
    <cacheHierarchy uniqueName="[Measures].[PriceImpact Rev MoM_Group (VND)]" caption="PriceImpact Rev MoM_Group (VND)" measure="1" displayFolder="" measureGroup="PVM Rev Analysis Comparing_GROUP" count="0" oneField="1">
      <fieldsUsage count="1">
        <fieldUsage x="9"/>
      </fieldsUsage>
    </cacheHierarchy>
    <cacheHierarchy uniqueName="[Measures].[EXRImpact Rev MoM_GROUP (VND)]" caption="EXRImpact Rev MoM_GROUP (VND)" measure="1" displayFolder="" measureGroup="PVM Rev Analysis Comparing_GROUP" count="0" oneField="1">
      <fieldsUsage count="1">
        <fieldUsage x="10"/>
      </fieldsUsage>
    </cacheHierarchy>
    <cacheHierarchy uniqueName="[Measures].[OtherImpact Rev MoM_GROUP (VND)]" caption="OtherImpact Rev MoM_GROUP (VND)" measure="1" displayFolder="" measureGroup="PVM Rev Analysis Comparing_GROUP" count="0" oneField="1">
      <fieldsUsage count="1">
        <fieldUsage x="11"/>
      </fieldsUsage>
    </cacheHierarchy>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oneField="1">
      <fieldsUsage count="1">
        <fieldUsage x="19"/>
      </fieldsUsage>
    </cacheHierarchy>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Unsupported0" caption="Bộ phận bán hàng" measure="1" count="0">
      <extLst>
        <ext xmlns:x14="http://schemas.microsoft.com/office/spreadsheetml/2009/9/main" uri="{8CF416AD-EC4C-4aba-99F5-12A058AE0983}">
          <x14:cacheHierarchy ignore="1"/>
        </ext>
      </extLst>
    </cacheHierarchy>
    <cacheHierarchy uniqueName="Unsupported1" caption="Bộ phận bán hàng" measure="1" count="0">
      <extLst>
        <ext xmlns:x14="http://schemas.microsoft.com/office/spreadsheetml/2009/9/main" uri="{8CF416AD-EC4C-4aba-99F5-12A058AE0983}">
          <x14:cacheHierarchy ignore="1"/>
        </ext>
      </extLst>
    </cacheHierarchy>
    <cacheHierarchy uniqueName="Unsupported2" caption="Bộ phận bán hàng" measure="1" count="0">
      <extLst>
        <ext xmlns:x14="http://schemas.microsoft.com/office/spreadsheetml/2009/9/main" uri="{8CF416AD-EC4C-4aba-99F5-12A058AE0983}">
          <x14:cacheHierarchy ignore="1"/>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ư, Lê Hoành" refreshedDate="46116.396432060188" backgroundQuery="1" createdVersion="8" refreshedVersion="8" minRefreshableVersion="3" recordCount="0" supportSubquery="1" supportAdvancedDrill="1" xr:uid="{C08E0FF4-9DDB-48BE-976E-F217DB948A81}">
  <cacheSource type="external" connectionId="45"/>
  <cacheFields count="2">
    <cacheField name="[dim_date_01].[Year | Month].[Year | Month]" caption="Year | Month" numFmtId="0" hierarchy="179" level="1">
      <sharedItems containsSemiMixedTypes="0" containsNonDate="0" containsString="0"/>
    </cacheField>
    <cacheField name="[dim_date_02].[Year | Month].[Year | Month]" caption="Year | Month" numFmtId="0" hierarchy="190" level="1">
      <sharedItems containsSemiMixedTypes="0" containsNonDate="0" containsString="0"/>
    </cacheField>
  </cacheFields>
  <cacheHierarchies count="719">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0"/>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2" memberValueDatatype="130" unbalanced="0">
      <fieldsUsage count="2">
        <fieldUsage x="-1"/>
        <fieldUsage x="1"/>
      </fieldsUsage>
    </cacheHierarchy>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ư, Lê Hoành" refreshedDate="46116.396432060188" backgroundQuery="1" createdVersion="8" refreshedVersion="8" minRefreshableVersion="3" recordCount="0" supportSubquery="1" supportAdvancedDrill="1" xr:uid="{28CC4C86-7A43-4718-80BE-8CABABD36F0F}">
  <cacheSource type="external" connectionId="45"/>
  <cacheFields count="2">
    <cacheField name="[dim_date_01].[Year | Month].[Year | Month]" caption="Year | Month" numFmtId="0" hierarchy="179" level="1">
      <sharedItems containsSemiMixedTypes="0" containsNonDate="0" containsString="0"/>
    </cacheField>
    <cacheField name="[dim_date_02].[Year | Month].[Year | Month]" caption="Year | Month" numFmtId="0" hierarchy="190" level="1">
      <sharedItems containsSemiMixedTypes="0" containsNonDate="0" containsString="0"/>
    </cacheField>
  </cacheFields>
  <cacheHierarchies count="719">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0"/>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2" memberValueDatatype="130" unbalanced="0">
      <fieldsUsage count="2">
        <fieldUsage x="-1"/>
        <fieldUsage x="1"/>
      </fieldsUsage>
    </cacheHierarchy>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ư, Lê Hoành" refreshedDate="46116.396444907405" backgroundQuery="1" createdVersion="8" refreshedVersion="8" minRefreshableVersion="3" recordCount="0" supportSubquery="1" supportAdvancedDrill="1" xr:uid="{EDEE16E4-2CF7-41E6-B822-351D25C80D05}">
  <cacheSource type="external" connectionId="45"/>
  <cacheFields count="63">
    <cacheField name="[dim_date_01].[Year | Month].[Year | Month]" caption="Year | Month" numFmtId="0" hierarchy="179" level="1">
      <sharedItems containsSemiMixedTypes="0" containsNonDate="0" containsString="0"/>
    </cacheField>
    <cacheField name="[dim_date_02].[Year | Month].[Year | Month]" caption="Year | Month" numFmtId="0" hierarchy="190" level="1">
      <sharedItems containsSemiMixedTypes="0" containsNonDate="0" containsString="0"/>
    </cacheField>
    <cacheField name="[dim_nhom_sp].[Nhóm SP 3].[Nhóm SP 3]" caption="Nhóm SP 3" numFmtId="0" hierarchy="209" level="1">
      <sharedItems count="12">
        <s v="rPET"/>
        <s v="rHDPE thổi"/>
        <s v="rHDPE ép"/>
        <s v="rPP"/>
        <s v="Xơ sợi"/>
        <s v="GC"/>
        <s v="Phó sản"/>
        <s v="Khác-rPET"/>
        <s v="Khác-rHDPE thổi"/>
        <s v="Khác-rHDPE ép"/>
        <s v="Khác-rPP"/>
        <s v="Khác"/>
      </sharedItems>
    </cacheField>
    <cacheField name="[Measures].[ ]" caption=" " numFmtId="0" hierarchy="360" level="32767"/>
    <cacheField name="[Measures].[Volume Mth Compared]" caption="Volume Mth Compared" numFmtId="0" hierarchy="442" level="32767"/>
    <cacheField name="[Measures].[Volume Mth Comparing]" caption="Volume Mth Comparing" numFmtId="0" hierarchy="443" level="32767"/>
    <cacheField name="[Measures].[∆ Volume MoM]" caption="∆ Volume MoM" numFmtId="0" hierarchy="457" level="32767"/>
    <cacheField name="[Measures].[Price EXW Mth Compared (USD/ton)]" caption="Price EXW Mth Compared (USD/ton)" numFmtId="0" hierarchy="444" level="32767"/>
    <cacheField name="[Measures].[Price EXW Mth Comparing (USD/ton)]" caption="Price EXW Mth Comparing (USD/ton)" numFmtId="0" hierarchy="445" level="32767"/>
    <cacheField name="[Measures].[∆ Price EXW MoM (USD/ton)]" caption="∆ Price EXW MoM (USD/ton)" numFmtId="0" hierarchy="482" level="32767"/>
    <cacheField name="[Measures].[%∆ Volume MoM]" caption="%∆ Volume MoM" numFmtId="0" hierarchy="571" level="32767"/>
    <cacheField name="[Measures].[%∆ Price EXW MoM]" caption="%∆ Price EXW MoM" numFmtId="0" hierarchy="627" level="32767"/>
    <cacheField name="[Measures].[GP EXW Mth Compared (VND)]" caption="GP EXW Mth Compared (VND)" numFmtId="0" hierarchy="518" level="32767"/>
    <cacheField name="[Measures].[GP EXW Mth Comparing (VND)]" caption="GP EXW Mth Comparing (VND)" numFmtId="0" hierarchy="519" level="32767"/>
    <cacheField name="[Measures].[∆ GP EXW MoM Comparing (VND)]" caption="∆ GP EXW MoM Comparing (VND)" numFmtId="0" hierarchy="522" level="32767"/>
    <cacheField name="[Measures].[QuantityImpact GP_GROUP (VND)]" caption="QuantityImpact GP_GROUP (VND)" numFmtId="0" hierarchy="644" level="32767"/>
    <cacheField name="[Measures].[MixImpact GP_GROUP (VND)]" caption="MixImpact GP_GROUP (VND)" numFmtId="0" hierarchy="645" level="32767"/>
    <cacheField name="[Measures].[PriceImpact GP_Group (VND)]" caption="PriceImpact GP_Group (VND)" numFmtId="0" hierarchy="646" level="32767"/>
    <cacheField name="[Measures].[EXRImpact GP_Group (VND)]" caption="EXRImpact GP_Group (VND)" numFmtId="0" hierarchy="647" level="32767"/>
    <cacheField name="[Measures].[PlasticImpact GP_Group (VND)]" caption="PlasticImpact GP_Group (VND)" numFmtId="0" hierarchy="648" level="32767"/>
    <cacheField name="[Measures].[DyingChemicalImpact GP_Group (VND)]" caption="DyingChemicalImpact GP_Group (VND)" numFmtId="0" hierarchy="649" level="32767"/>
    <cacheField name="[Measures].[2RM_PackagingImpact_Group (VND)]" caption="2RM_PackagingImpact_Group (VND)" numFmtId="0" hierarchy="650" level="32767"/>
    <cacheField name="[Measures].[DirectLabourImpact GP_Group (VND)]" caption="DirectLabourImpact GP_Group (VND)" numFmtId="0" hierarchy="651" level="32767"/>
    <cacheField name="[Measures].[IndirectLabourImpact GP_Group (VND)]" caption="IndirectLabourImpact GP_Group (VND)" numFmtId="0" hierarchy="652" level="32767"/>
    <cacheField name="[Measures].[GeneralProductionImpact GP_Group (VND)]" caption="GeneralProductionImpact GP_Group (VND)" numFmtId="0" hierarchy="653" level="32767"/>
    <cacheField name="[Measures].[ElectricImpact GP_Group (VND)]" caption="ElectricImpact GP_Group (VND)" numFmtId="0" hierarchy="654" level="32767"/>
    <cacheField name="[Measures].[ProductionDepreciationImpact GP_Group (VND)]" caption="ProductionDepreciationImpact GP_Group (VND)" numFmtId="0" hierarchy="655" level="32767"/>
    <cacheField name="[Measures].[ProcessingImpact GP_Group (VND)]" caption="ProcessingImpact GP_Group (VND)" numFmtId="0" hierarchy="656" level="32767"/>
    <cacheField name="[Measures].[OtherImpact GP_GROUP (VND)]" caption="OtherImpact GP_GROUP (VND)" numFmtId="0" hierarchy="657" level="32767"/>
    <cacheField name="[Measures].[GP EXW per Unit (VND/kg)]" caption="GP EXW per Unit (VND/kg)" numFmtId="0" hierarchy="525" level="32767"/>
    <cacheField name="[Measures].[GP EXW per Unit Comparing (VND/kg)]" caption="GP EXW per Unit Comparing (VND/kg)" numFmtId="0" hierarchy="526" level="32767"/>
    <cacheField name="[Measures].[Plastic Cost per Unit (VND/kg)]" caption="Plastic Cost per Unit (VND/kg)" numFmtId="0" hierarchy="488" level="32767"/>
    <cacheField name="[Measures].[Plastic Cost per Unit Comparing (VND/kg)]" caption="Plastic Cost per Unit Comparing (VND/kg)" numFmtId="0" hierarchy="498" level="32767"/>
    <cacheField name="[Measures].[Dying, Chemical per Unit (VND/kg)]" caption="Dying, Chemical per Unit (VND/kg)" numFmtId="0" hierarchy="489" level="32767"/>
    <cacheField name="[Measures].[Dying, Chemical per Unit Comparing (VND/kg)]" caption="Dying, Chemical per Unit Comparing (VND/kg)" numFmtId="0" hierarchy="499" level="32767"/>
    <cacheField name="[Measures].[2nd RM and Packaging per Unit (VND/kg)]" caption="2nd RM and Packaging per Unit (VND/kg)" numFmtId="0" hierarchy="490" level="32767"/>
    <cacheField name="[Measures].[2nd RM and Packaging per Unit Comparing (VND/kg)]" caption="2nd RM and Packaging per Unit Comparing (VND/kg)" numFmtId="0" hierarchy="500" level="32767"/>
    <cacheField name="[Measures].[Direct Labor Cost per Unit (VND/kg)]" caption="Direct Labor Cost per Unit (VND/kg)" numFmtId="0" hierarchy="491" level="32767"/>
    <cacheField name="[Measures].[Direct Labor Cost per Unit Comparing (VND/kg)]" caption="Direct Labor Cost per Unit Comparing (VND/kg)" numFmtId="0" hierarchy="501" level="32767"/>
    <cacheField name="[Measures].[Indirect Labor Cost per Unit (VND/kg)]" caption="Indirect Labor Cost per Unit (VND/kg)" numFmtId="0" hierarchy="492" level="32767"/>
    <cacheField name="[Measures].[Indirect Labor Cost per Unit Comparing (VND/kg)]" caption="Indirect Labor Cost per Unit Comparing (VND/kg)" numFmtId="0" hierarchy="503" level="32767"/>
    <cacheField name="[Measures].[General Production Cost per Unit (VND/kg)]" caption="General Production Cost per Unit (VND/kg)" numFmtId="0" hierarchy="493" level="32767"/>
    <cacheField name="[Measures].[General Production Cost per Unit Comparing (VND/kg)]" caption="General Production Cost per Unit Comparing (VND/kg)" numFmtId="0" hierarchy="504" level="32767"/>
    <cacheField name="[Measures].[Production Depreciation per Unit (VND/kg)]" caption="Production Depreciation per Unit (VND/kg)" numFmtId="0" hierarchy="495" level="32767"/>
    <cacheField name="[Measures].[Production Depreciation per Unit Comparing (VND/kg)]" caption="Production Depreciation per Unit Comparing (VND/kg)" numFmtId="0" hierarchy="506" level="32767"/>
    <cacheField name="[Measures].[Processing Cost per Unit (VND/kg)]" caption="Processing Cost per Unit (VND/kg)" numFmtId="0" hierarchy="496" level="32767"/>
    <cacheField name="[Measures].[Processing Cost per Unit Comparing (VND/kg)]" caption="Processing Cost per Unit Comparing (VND/kg)" numFmtId="0" hierarchy="507" level="32767"/>
    <cacheField name="[Measures].[%GP EXW Compared]" caption="%GP EXW Compared" numFmtId="0" hierarchy="610" level="32767"/>
    <cacheField name="[Measures].[%GP EXW Comparing]" caption="%GP EXW Comparing" numFmtId="0" hierarchy="658" level="32767"/>
    <cacheField name="Unsupported0" numFmtId="0" hierarchy="719" level="32767">
      <extLst>
        <ext xmlns:x14="http://schemas.microsoft.com/office/spreadsheetml/2009/9/main" uri="{63CAB8AC-B538-458d-9737-405883B0398D}">
          <x14:cacheField ignore="1"/>
        </ext>
      </extLst>
    </cacheField>
    <cacheField name="Unsupported1" numFmtId="0" hierarchy="720" level="32767">
      <extLst>
        <ext xmlns:x14="http://schemas.microsoft.com/office/spreadsheetml/2009/9/main" uri="{63CAB8AC-B538-458d-9737-405883B0398D}">
          <x14:cacheField ignore="1"/>
        </ext>
      </extLst>
    </cacheField>
    <cacheField name="Unsupported2" numFmtId="0" hierarchy="721" level="32767">
      <extLst>
        <ext xmlns:x14="http://schemas.microsoft.com/office/spreadsheetml/2009/9/main" uri="{63CAB8AC-B538-458d-9737-405883B0398D}">
          <x14:cacheField ignore="1"/>
        </ext>
      </extLst>
    </cacheField>
    <cacheField name="Unsupported3" numFmtId="0" hierarchy="722" level="32767">
      <extLst>
        <ext xmlns:x14="http://schemas.microsoft.com/office/spreadsheetml/2009/9/main" uri="{63CAB8AC-B538-458d-9737-405883B0398D}">
          <x14:cacheField ignore="1"/>
        </ext>
      </extLst>
    </cacheField>
    <cacheField name="Unsupported4" numFmtId="0" hierarchy="723" level="32767">
      <extLst>
        <ext xmlns:x14="http://schemas.microsoft.com/office/spreadsheetml/2009/9/main" uri="{63CAB8AC-B538-458d-9737-405883B0398D}">
          <x14:cacheField ignore="1"/>
        </ext>
      </extLst>
    </cacheField>
    <cacheField name="Unsupported5" numFmtId="0" hierarchy="724" level="32767">
      <extLst>
        <ext xmlns:x14="http://schemas.microsoft.com/office/spreadsheetml/2009/9/main" uri="{63CAB8AC-B538-458d-9737-405883B0398D}">
          <x14:cacheField ignore="1"/>
        </ext>
      </extLst>
    </cacheField>
    <cacheField name="Unsupported6" numFmtId="0" hierarchy="725" level="32767">
      <extLst>
        <ext xmlns:x14="http://schemas.microsoft.com/office/spreadsheetml/2009/9/main" uri="{63CAB8AC-B538-458d-9737-405883B0398D}">
          <x14:cacheField ignore="1"/>
        </ext>
      </extLst>
    </cacheField>
    <cacheField name="Unsupported7" numFmtId="0" hierarchy="726" level="32767">
      <extLst>
        <ext xmlns:x14="http://schemas.microsoft.com/office/spreadsheetml/2009/9/main" uri="{63CAB8AC-B538-458d-9737-405883B0398D}">
          <x14:cacheField ignore="1"/>
        </ext>
      </extLst>
    </cacheField>
    <cacheField name="Unsupported8" numFmtId="0" hierarchy="727" level="32767">
      <extLst>
        <ext xmlns:x14="http://schemas.microsoft.com/office/spreadsheetml/2009/9/main" uri="{63CAB8AC-B538-458d-9737-405883B0398D}">
          <x14:cacheField ignore="1"/>
        </ext>
      </extLst>
    </cacheField>
    <cacheField name="Unsupported9" numFmtId="0" hierarchy="728" level="32767">
      <extLst>
        <ext xmlns:x14="http://schemas.microsoft.com/office/spreadsheetml/2009/9/main" uri="{63CAB8AC-B538-458d-9737-405883B0398D}">
          <x14:cacheField ignore="1"/>
        </ext>
      </extLst>
    </cacheField>
    <cacheField name="Unsupported10" numFmtId="0" hierarchy="729" level="32767">
      <extLst>
        <ext xmlns:x14="http://schemas.microsoft.com/office/spreadsheetml/2009/9/main" uri="{63CAB8AC-B538-458d-9737-405883B0398D}">
          <x14:cacheField ignore="1"/>
        </ext>
      </extLst>
    </cacheField>
    <cacheField name="Unsupported11" numFmtId="0" hierarchy="730" level="32767">
      <extLst>
        <ext xmlns:x14="http://schemas.microsoft.com/office/spreadsheetml/2009/9/main" uri="{63CAB8AC-B538-458d-9737-405883B0398D}">
          <x14:cacheField ignore="1"/>
        </ext>
      </extLst>
    </cacheField>
    <cacheField name="Unsupported12" numFmtId="0" hierarchy="731" level="32767">
      <extLst>
        <ext xmlns:x14="http://schemas.microsoft.com/office/spreadsheetml/2009/9/main" uri="{63CAB8AC-B538-458d-9737-405883B0398D}">
          <x14:cacheField ignore="1"/>
        </ext>
      </extLst>
    </cacheField>
    <cacheField name="Unsupported13" numFmtId="0" hierarchy="732" level="32767">
      <extLst>
        <ext xmlns:x14="http://schemas.microsoft.com/office/spreadsheetml/2009/9/main" uri="{63CAB8AC-B538-458d-9737-405883B0398D}">
          <x14:cacheField ignore="1"/>
        </ext>
      </extLst>
    </cacheField>
  </cacheFields>
  <cacheHierarchies count="733">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0"/>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2" memberValueDatatype="130" unbalanced="0">
      <fieldsUsage count="2">
        <fieldUsage x="-1"/>
        <fieldUsage x="1"/>
      </fieldsUsage>
    </cacheHierarchy>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2" memberValueDatatype="130" unbalanced="0">
      <fieldsUsage count="2">
        <fieldUsage x="-1"/>
        <fieldUsage x="2"/>
      </fieldsUsage>
    </cacheHierarchy>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oneField="1">
      <fieldsUsage count="1">
        <fieldUsage x="3"/>
      </fieldsUsage>
    </cacheHierarchy>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oneField="1">
      <fieldsUsage count="1">
        <fieldUsage x="4"/>
      </fieldsUsage>
    </cacheHierarchy>
    <cacheHierarchy uniqueName="[Measures].[Volume Mth Comparing]" caption="Volume Mth Comparing" measure="1" displayFolder="" measureGroup="PVM Rev Anlysis MoM Comparing" count="0" oneField="1">
      <fieldsUsage count="1">
        <fieldUsage x="5"/>
      </fieldsUsage>
    </cacheHierarchy>
    <cacheHierarchy uniqueName="[Measures].[Price EXW Mth Compared (USD/ton)]" caption="Price EXW Mth Compared (USD/ton)" measure="1" displayFolder="" measureGroup="PVM Rev Anlysis MoM" count="0" oneField="1">
      <fieldsUsage count="1">
        <fieldUsage x="7"/>
      </fieldsUsage>
    </cacheHierarchy>
    <cacheHierarchy uniqueName="[Measures].[Price EXW Mth Comparing (USD/ton)]" caption="Price EXW Mth Comparing (USD/ton)" measure="1" displayFolder="" measureGroup="PVM Rev Anlysis MoM Comparing" count="0" oneField="1">
      <fieldsUsage count="1">
        <fieldUsage x="8"/>
      </fieldsUsage>
    </cacheHierarchy>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oneField="1">
      <fieldsUsage count="1">
        <fieldUsage x="6"/>
      </fieldsUsage>
    </cacheHierarchy>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oneField="1">
      <fieldsUsage count="1">
        <fieldUsage x="9"/>
      </fieldsUsage>
    </cacheHierarchy>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oneField="1">
      <fieldsUsage count="1">
        <fieldUsage x="31"/>
      </fieldsUsage>
    </cacheHierarchy>
    <cacheHierarchy uniqueName="[Measures].[Dying, Chemical per Unit (VND/kg)]" caption="Dying, Chemical per Unit (VND/kg)" measure="1" displayFolder="" measureGroup="PVM GP Analysis MoM" count="0" oneField="1">
      <fieldsUsage count="1">
        <fieldUsage x="33"/>
      </fieldsUsage>
    </cacheHierarchy>
    <cacheHierarchy uniqueName="[Measures].[2nd RM and Packaging per Unit (VND/kg)]" caption="2nd RM and Packaging per Unit (VND/kg)" measure="1" displayFolder="" measureGroup="PVM GP Analysis MoM" count="0" oneField="1">
      <fieldsUsage count="1">
        <fieldUsage x="35"/>
      </fieldsUsage>
    </cacheHierarchy>
    <cacheHierarchy uniqueName="[Measures].[Direct Labor Cost per Unit (VND/kg)]" caption="Direct Labor Cost per Unit (VND/kg)" measure="1" displayFolder="" measureGroup="PVM GP Analysis MoM" count="0" oneField="1">
      <fieldsUsage count="1">
        <fieldUsage x="37"/>
      </fieldsUsage>
    </cacheHierarchy>
    <cacheHierarchy uniqueName="[Measures].[Indirect Labor Cost per Unit (VND/kg)]" caption="Indirect Labor Cost per Unit (VND/kg)" measure="1" displayFolder="" measureGroup="PVM GP Analysis MoM" count="0" oneField="1">
      <fieldsUsage count="1">
        <fieldUsage x="39"/>
      </fieldsUsage>
    </cacheHierarchy>
    <cacheHierarchy uniqueName="[Measures].[General Production Cost per Unit (VND/kg)]" caption="General Production Cost per Unit (VND/kg)" measure="1" displayFolder="" measureGroup="PVM GP Analysis MoM" count="0" oneField="1">
      <fieldsUsage count="1">
        <fieldUsage x="41"/>
      </fieldsUsage>
    </cacheHierarchy>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oneField="1">
      <fieldsUsage count="1">
        <fieldUsage x="43"/>
      </fieldsUsage>
    </cacheHierarchy>
    <cacheHierarchy uniqueName="[Measures].[Processing Cost per Unit (VND/kg)]" caption="Processing Cost per Unit (VND/kg)" measure="1" displayFolder="" measureGroup="PVM GP Analysis MoM" count="0" oneField="1">
      <fieldsUsage count="1">
        <fieldUsage x="45"/>
      </fieldsUsage>
    </cacheHierarchy>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oneField="1">
      <fieldsUsage count="1">
        <fieldUsage x="32"/>
      </fieldsUsage>
    </cacheHierarchy>
    <cacheHierarchy uniqueName="[Measures].[Dying, Chemical per Unit Comparing (VND/kg)]" caption="Dying, Chemical per Unit Comparing (VND/kg)" measure="1" displayFolder="" measureGroup="PVM GP Analysis MoM Comparing" count="0" oneField="1">
      <fieldsUsage count="1">
        <fieldUsage x="34"/>
      </fieldsUsage>
    </cacheHierarchy>
    <cacheHierarchy uniqueName="[Measures].[2nd RM and Packaging per Unit Comparing (VND/kg)]" caption="2nd RM and Packaging per Unit Comparing (VND/kg)" measure="1" displayFolder="" measureGroup="PVM GP Analysis MoM Comparing" count="0" oneField="1">
      <fieldsUsage count="1">
        <fieldUsage x="36"/>
      </fieldsUsage>
    </cacheHierarchy>
    <cacheHierarchy uniqueName="[Measures].[Direct Labor Cost per Unit Comparing (VND/kg)]" caption="Direct Labor Cost per Unit Comparing (VND/kg)" measure="1" displayFolder="" measureGroup="PVM GP Analysis MoM Comparing" count="0" oneField="1">
      <fieldsUsage count="1">
        <fieldUsage x="38"/>
      </fieldsUsage>
    </cacheHierarchy>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oneField="1">
      <fieldsUsage count="1">
        <fieldUsage x="40"/>
      </fieldsUsage>
    </cacheHierarchy>
    <cacheHierarchy uniqueName="[Measures].[General Production Cost per Unit Comparing (VND/kg)]" caption="General Production Cost per Unit Comparing (VND/kg)" measure="1" displayFolder="" measureGroup="PVM GP Analysis MoM Comparing" count="0" oneField="1">
      <fieldsUsage count="1">
        <fieldUsage x="42"/>
      </fieldsUsage>
    </cacheHierarchy>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oneField="1">
      <fieldsUsage count="1">
        <fieldUsage x="44"/>
      </fieldsUsage>
    </cacheHierarchy>
    <cacheHierarchy uniqueName="[Measures].[Processing Cost per Unit Comparing (VND/kg)]" caption="Processing Cost per Unit Comparing (VND/kg)" measure="1" displayFolder="" measureGroup="PVM GP Analysis MoM Comparing" count="0" oneField="1">
      <fieldsUsage count="1">
        <fieldUsage x="46"/>
      </fieldsUsage>
    </cacheHierarchy>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oneField="1">
      <fieldsUsage count="1">
        <fieldUsage x="12"/>
      </fieldsUsage>
    </cacheHierarchy>
    <cacheHierarchy uniqueName="[Measures].[GP EXW Mth Comparing (VND)]" caption="GP EXW Mth Comparing (VND)" measure="1" displayFolder="" measureGroup="PVM GP Analysis MoM Comparing" count="0" oneField="1">
      <fieldsUsage count="1">
        <fieldUsage x="13"/>
      </fieldsUsage>
    </cacheHierarchy>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oneField="1">
      <fieldsUsage count="1">
        <fieldUsage x="14"/>
      </fieldsUsage>
    </cacheHierarchy>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oneField="1">
      <fieldsUsage count="1">
        <fieldUsage x="29"/>
      </fieldsUsage>
    </cacheHierarchy>
    <cacheHierarchy uniqueName="[Measures].[GP EXW per Unit Comparing (VND/kg)]" caption="GP EXW per Unit Comparing (VND/kg)" measure="1" displayFolder="" measureGroup="PVM GP Analysis MoM Comparing" count="0" oneField="1">
      <fieldsUsage count="1">
        <fieldUsage x="30"/>
      </fieldsUsage>
    </cacheHierarchy>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oneField="1">
      <fieldsUsage count="1">
        <fieldUsage x="10"/>
      </fieldsUsage>
    </cacheHierarchy>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oneField="1">
      <fieldsUsage count="1">
        <fieldUsage x="47"/>
      </fieldsUsage>
    </cacheHierarchy>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oneField="1">
      <fieldsUsage count="1">
        <fieldUsage x="11"/>
      </fieldsUsage>
    </cacheHierarchy>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oneField="1">
      <fieldsUsage count="1">
        <fieldUsage x="15"/>
      </fieldsUsage>
    </cacheHierarchy>
    <cacheHierarchy uniqueName="[Measures].[MixImpact GP_GROUP (VND)]" caption="MixImpact GP_GROUP (VND)" measure="1" displayFolder="" measureGroup="PVM GP Analysis Comparing_GROUP" count="0" oneField="1">
      <fieldsUsage count="1">
        <fieldUsage x="16"/>
      </fieldsUsage>
    </cacheHierarchy>
    <cacheHierarchy uniqueName="[Measures].[PriceImpact GP_Group (VND)]" caption="PriceImpact GP_Group (VND)" measure="1" displayFolder="" measureGroup="PVM GP Analysis Comparing_GROUP" count="0" oneField="1">
      <fieldsUsage count="1">
        <fieldUsage x="17"/>
      </fieldsUsage>
    </cacheHierarchy>
    <cacheHierarchy uniqueName="[Measures].[EXRImpact GP_Group (VND)]" caption="EXRImpact GP_Group (VND)" measure="1" displayFolder="" measureGroup="PVM GP Analysis Comparing_GROUP" count="0" oneField="1">
      <fieldsUsage count="1">
        <fieldUsage x="18"/>
      </fieldsUsage>
    </cacheHierarchy>
    <cacheHierarchy uniqueName="[Measures].[PlasticImpact GP_Group (VND)]" caption="PlasticImpact GP_Group (VND)" measure="1" displayFolder="" measureGroup="PVM GP Analysis Comparing_GROUP" count="0" oneField="1">
      <fieldsUsage count="1">
        <fieldUsage x="19"/>
      </fieldsUsage>
    </cacheHierarchy>
    <cacheHierarchy uniqueName="[Measures].[DyingChemicalImpact GP_Group (VND)]" caption="DyingChemicalImpact GP_Group (VND)" measure="1" displayFolder="" measureGroup="PVM GP Analysis Comparing_GROUP" count="0" oneField="1">
      <fieldsUsage count="1">
        <fieldUsage x="20"/>
      </fieldsUsage>
    </cacheHierarchy>
    <cacheHierarchy uniqueName="[Measures].[2RM_PackagingImpact_Group (VND)]" caption="2RM_PackagingImpact_Group (VND)" measure="1" displayFolder="" measureGroup="PVM GP Analysis Comparing_GROUP" count="0" oneField="1">
      <fieldsUsage count="1">
        <fieldUsage x="21"/>
      </fieldsUsage>
    </cacheHierarchy>
    <cacheHierarchy uniqueName="[Measures].[DirectLabourImpact GP_Group (VND)]" caption="DirectLabourImpact GP_Group (VND)" measure="1" displayFolder="" measureGroup="PVM GP Analysis Comparing_GROUP" count="0" oneField="1">
      <fieldsUsage count="1">
        <fieldUsage x="22"/>
      </fieldsUsage>
    </cacheHierarchy>
    <cacheHierarchy uniqueName="[Measures].[IndirectLabourImpact GP_Group (VND)]" caption="IndirectLabourImpact GP_Group (VND)" measure="1" displayFolder="" measureGroup="PVM GP Analysis Comparing_GROUP" count="0" oneField="1">
      <fieldsUsage count="1">
        <fieldUsage x="23"/>
      </fieldsUsage>
    </cacheHierarchy>
    <cacheHierarchy uniqueName="[Measures].[GeneralProductionImpact GP_Group (VND)]" caption="GeneralProductionImpact GP_Group (VND)" measure="1" displayFolder="" measureGroup="PVM GP Analysis Comparing_GROUP" count="0" oneField="1">
      <fieldsUsage count="1">
        <fieldUsage x="24"/>
      </fieldsUsage>
    </cacheHierarchy>
    <cacheHierarchy uniqueName="[Measures].[ElectricImpact GP_Group (VND)]" caption="ElectricImpact GP_Group (VND)" measure="1" displayFolder="" measureGroup="PVM GP Analysis Comparing_GROUP" count="0" oneField="1">
      <fieldsUsage count="1">
        <fieldUsage x="25"/>
      </fieldsUsage>
    </cacheHierarchy>
    <cacheHierarchy uniqueName="[Measures].[ProductionDepreciationImpact GP_Group (VND)]" caption="ProductionDepreciationImpact GP_Group (VND)" measure="1" displayFolder="" measureGroup="PVM GP Analysis Comparing_GROUP" count="0" oneField="1">
      <fieldsUsage count="1">
        <fieldUsage x="26"/>
      </fieldsUsage>
    </cacheHierarchy>
    <cacheHierarchy uniqueName="[Measures].[ProcessingImpact GP_Group (VND)]" caption="ProcessingImpact GP_Group (VND)" measure="1" displayFolder="" measureGroup="PVM GP Analysis Comparing_GROUP" count="0" oneField="1">
      <fieldsUsage count="1">
        <fieldUsage x="27"/>
      </fieldsUsage>
    </cacheHierarchy>
    <cacheHierarchy uniqueName="[Measures].[OtherImpact GP_GROUP (VND)]" caption="OtherImpact GP_GROUP (VND)" measure="1" displayFolder="" measureGroup="PVM GP Analysis Comparing_GROUP" count="0" oneField="1">
      <fieldsUsage count="1">
        <fieldUsage x="28"/>
      </fieldsUsage>
    </cacheHierarchy>
    <cacheHierarchy uniqueName="[Measures].[%GP EXW Comparing]" caption="%GP EXW Comparing" measure="1" displayFolder="" measureGroup="PVM GP Analysis MoM Comparing" count="0" oneField="1">
      <fieldsUsage count="1">
        <fieldUsage x="48"/>
      </fieldsUsage>
    </cacheHierarchy>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Unsupported0" caption="Bộ phận bán hàng" measure="1" count="0">
      <extLst>
        <ext xmlns:x14="http://schemas.microsoft.com/office/spreadsheetml/2009/9/main" uri="{8CF416AD-EC4C-4aba-99F5-12A058AE0983}">
          <x14:cacheHierarchy ignore="1"/>
        </ext>
      </extLst>
    </cacheHierarchy>
    <cacheHierarchy uniqueName="Unsupported1" caption="Bộ phận bán hàng" measure="1" count="0">
      <extLst>
        <ext xmlns:x14="http://schemas.microsoft.com/office/spreadsheetml/2009/9/main" uri="{8CF416AD-EC4C-4aba-99F5-12A058AE0983}">
          <x14:cacheHierarchy ignore="1"/>
        </ext>
      </extLst>
    </cacheHierarchy>
    <cacheHierarchy uniqueName="Unsupported2" caption="Bộ phận bán hàng" measure="1" count="0">
      <extLst>
        <ext xmlns:x14="http://schemas.microsoft.com/office/spreadsheetml/2009/9/main" uri="{8CF416AD-EC4C-4aba-99F5-12A058AE0983}">
          <x14:cacheHierarchy ignore="1"/>
        </ext>
      </extLst>
    </cacheHierarchy>
    <cacheHierarchy uniqueName="Unsupported3" caption="Bộ phận bán hàng" measure="1" count="0">
      <extLst>
        <ext xmlns:x14="http://schemas.microsoft.com/office/spreadsheetml/2009/9/main" uri="{8CF416AD-EC4C-4aba-99F5-12A058AE0983}">
          <x14:cacheHierarchy ignore="1"/>
        </ext>
      </extLst>
    </cacheHierarchy>
    <cacheHierarchy uniqueName="Unsupported4" caption="Bộ phận bán hàng" measure="1" count="0">
      <extLst>
        <ext xmlns:x14="http://schemas.microsoft.com/office/spreadsheetml/2009/9/main" uri="{8CF416AD-EC4C-4aba-99F5-12A058AE0983}">
          <x14:cacheHierarchy ignore="1"/>
        </ext>
      </extLst>
    </cacheHierarchy>
    <cacheHierarchy uniqueName="Unsupported5" caption="Bộ phận bán hàng" measure="1" count="0">
      <extLst>
        <ext xmlns:x14="http://schemas.microsoft.com/office/spreadsheetml/2009/9/main" uri="{8CF416AD-EC4C-4aba-99F5-12A058AE0983}">
          <x14:cacheHierarchy ignore="1"/>
        </ext>
      </extLst>
    </cacheHierarchy>
    <cacheHierarchy uniqueName="Unsupported6" caption="Bộ phận bán hàng" measure="1" count="0">
      <extLst>
        <ext xmlns:x14="http://schemas.microsoft.com/office/spreadsheetml/2009/9/main" uri="{8CF416AD-EC4C-4aba-99F5-12A058AE0983}">
          <x14:cacheHierarchy ignore="1"/>
        </ext>
      </extLst>
    </cacheHierarchy>
    <cacheHierarchy uniqueName="Unsupported7" caption="Bộ phận bán hàng" measure="1" count="0">
      <extLst>
        <ext xmlns:x14="http://schemas.microsoft.com/office/spreadsheetml/2009/9/main" uri="{8CF416AD-EC4C-4aba-99F5-12A058AE0983}">
          <x14:cacheHierarchy ignore="1"/>
        </ext>
      </extLst>
    </cacheHierarchy>
    <cacheHierarchy uniqueName="Unsupported8" caption="Bộ phận bán hàng" measure="1" count="0">
      <extLst>
        <ext xmlns:x14="http://schemas.microsoft.com/office/spreadsheetml/2009/9/main" uri="{8CF416AD-EC4C-4aba-99F5-12A058AE0983}">
          <x14:cacheHierarchy ignore="1"/>
        </ext>
      </extLst>
    </cacheHierarchy>
    <cacheHierarchy uniqueName="Unsupported9" caption="Bộ phận bán hàng" measure="1" count="0">
      <extLst>
        <ext xmlns:x14="http://schemas.microsoft.com/office/spreadsheetml/2009/9/main" uri="{8CF416AD-EC4C-4aba-99F5-12A058AE0983}">
          <x14:cacheHierarchy ignore="1"/>
        </ext>
      </extLst>
    </cacheHierarchy>
    <cacheHierarchy uniqueName="Unsupported10" caption="Bộ phận bán hàng" measure="1" count="0">
      <extLst>
        <ext xmlns:x14="http://schemas.microsoft.com/office/spreadsheetml/2009/9/main" uri="{8CF416AD-EC4C-4aba-99F5-12A058AE0983}">
          <x14:cacheHierarchy ignore="1"/>
        </ext>
      </extLst>
    </cacheHierarchy>
    <cacheHierarchy uniqueName="Unsupported11" caption="Bộ phận bán hàng" measure="1" count="0">
      <extLst>
        <ext xmlns:x14="http://schemas.microsoft.com/office/spreadsheetml/2009/9/main" uri="{8CF416AD-EC4C-4aba-99F5-12A058AE0983}">
          <x14:cacheHierarchy ignore="1"/>
        </ext>
      </extLst>
    </cacheHierarchy>
    <cacheHierarchy uniqueName="Unsupported12" caption="Bộ phận bán hàng" measure="1" count="0">
      <extLst>
        <ext xmlns:x14="http://schemas.microsoft.com/office/spreadsheetml/2009/9/main" uri="{8CF416AD-EC4C-4aba-99F5-12A058AE0983}">
          <x14:cacheHierarchy ignore="1"/>
        </ext>
      </extLst>
    </cacheHierarchy>
    <cacheHierarchy uniqueName="Unsupported13" caption="Bộ phận bán hàng" measure="1" count="0">
      <extLst>
        <ext xmlns:x14="http://schemas.microsoft.com/office/spreadsheetml/2009/9/main" uri="{8CF416AD-EC4C-4aba-99F5-12A058AE0983}">
          <x14:cacheHierarchy ignore="1"/>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ư, Lê Hoành" refreshedDate="46116.396450462962" backgroundQuery="1" createdVersion="8" refreshedVersion="8" minRefreshableVersion="3" recordCount="0" supportSubquery="1" supportAdvancedDrill="1" xr:uid="{72AB5EDA-DB32-4BD6-A6C5-D182D192B9F7}">
  <cacheSource type="external" connectionId="45"/>
  <cacheFields count="24">
    <cacheField name="[dim_xk_nđ].[XK/NĐ].[XK/NĐ]" caption="XK/NĐ" numFmtId="0" hierarchy="229" level="1">
      <sharedItems count="2">
        <s v="NĐ"/>
        <s v="XK"/>
      </sharedItems>
    </cacheField>
    <cacheField name="[Measures].[Volume Mth Compared]" caption="Volume Mth Compared" numFmtId="0" hierarchy="442" level="32767"/>
    <cacheField name="[Measures].[Volume Mth Comparing]" caption="Volume Mth Comparing" numFmtId="0" hierarchy="443" level="32767"/>
    <cacheField name="[Measures].[ ]" caption=" " numFmtId="0" hierarchy="360" level="32767"/>
    <cacheField name="[dim_date_01].[Year | Month].[Year | Month]" caption="Year | Month" numFmtId="0" hierarchy="179" level="1">
      <sharedItems containsSemiMixedTypes="0" containsNonDate="0" containsString="0"/>
    </cacheField>
    <cacheField name="[dim_date_02].[Year | Month].[Year | Month]" caption="Year | Month" numFmtId="0" hierarchy="190" level="1">
      <sharedItems containsSemiMixedTypes="0" containsNonDate="0" containsString="0"/>
    </cacheField>
    <cacheField name="[dim_nhom_sp].[Phân loại PL].[Phân loại PL]" caption="Phân loại PL" numFmtId="0" hierarchy="211" level="1">
      <sharedItems count="3">
        <s v="SP chính"/>
        <s v="SP phụ"/>
        <s v="Khác"/>
      </sharedItems>
    </cacheField>
    <cacheField name="[dim_nhom_sp].[Nhóm SP 3].[Nhóm SP 3]" caption="Nhóm SP 3" numFmtId="0" hierarchy="209" level="1">
      <sharedItems count="12">
        <s v="rPET"/>
        <s v="rHDPE thổi"/>
        <s v="rHDPE ép"/>
        <s v="rPP"/>
        <s v="Xơ sợi"/>
        <s v="GC"/>
        <s v="Phó sản"/>
        <s v="Khác-rPET"/>
        <s v="Khác-rHDPE thổi"/>
        <s v="Khác-rHDPE ép"/>
        <s v="Khác-rPP"/>
        <s v="Khác"/>
      </sharedItems>
    </cacheField>
    <cacheField name="[Measures].[∆ Volume MoM]" caption="∆ Volume MoM" numFmtId="0" hierarchy="457" level="32767"/>
    <cacheField name="[Measures].[%∆ Volume MoM]" caption="%∆ Volume MoM" numFmtId="0" hierarchy="571" level="32767"/>
    <cacheField name="[Measures].[Rev EXW Mth Compared (VND)]" caption="Rev EXW Mth Compared (VND)" numFmtId="0" hierarchy="452" level="32767"/>
    <cacheField name="[Measures].[Rev EXW Mth Comparing (VND)]" caption="Rev EXW Mth Comparing (VND)" numFmtId="0" hierarchy="453" level="32767"/>
    <cacheField name="[Measures].[∆ Rev EXW MoM (VND)]" caption="∆ Rev EXW MoM (VND)" numFmtId="0" hierarchy="456" level="32767"/>
    <cacheField name="[dim_customer].[Nhóm KH-1].[Nhóm KH-1]" caption="Nhóm KH-1" numFmtId="0" hierarchy="157" level="1">
      <sharedItems count="56">
        <s v="Công ty TNHH La Vie"/>
        <s v="MISS PLASTICS INC."/>
        <s v="TRICON"/>
        <s v="Cocacola"/>
        <s v="Suntory"/>
        <s v="Natures Organics - PIA"/>
        <s v="Niagara"/>
        <s v="Plascene, Inc."/>
        <s v="POLYMERS INTERNATIONAL"/>
        <s v="Shepley Spring"/>
        <s v="CTY NGỌC NGHĨA - CỦ CHI"/>
        <s v="CTY NGỌC NGHĨA-TÂY NINH"/>
        <s v="MIDA"/>
        <s v="Olam"/>
        <s v="Unilever"/>
        <s v="KORYFES SA"/>
        <s v="Vinmar International"/>
        <s v="Mondelez"/>
        <s v="PREMIUM WATER"/>
        <s v="IKEA - AN NHẬT"/>
        <s v="Uy Kiệt"/>
        <s v="OUTEIRINHO"/>
        <s v="Việt Thành Plast"/>
        <s v="MHE ENTERPRISE"/>
        <s v="MTVN Plastic"/>
        <s v="VILUBE - DTP"/>
        <s v="Itochu"/>
        <s v="CPSX Nhựa Duy Tân"/>
        <s v="HUY THÀNH"/>
        <s v="NHỰA SÀI GÒN"/>
        <s v="PHƯƠNG VI"/>
        <s v="ĐẠI NHẤT LONG"/>
        <s v="NHỰA TRƯỜNG AN"/>
        <s v="VĂN MINH"/>
        <s v="LƯỚI BẢO NÔNG"/>
        <s v="IKEA"/>
        <s v="Reynera"/>
        <s v="ANTEX"/>
        <s v="HYOSUNG VIỆT NAM"/>
        <s v="CÔNG TY TNHH HƯNG DỤ"/>
        <s v="ĐẠI LỤC"/>
        <s v="Quang Chí Bảo"/>
        <s v="VĨNH MINH PHƯỚC"/>
        <s v="GIA TƯỜNG"/>
        <s v="HOÀNG TẤN"/>
        <s v="CƯỜNG GIA PHÁT"/>
        <s v="VINAFIBER"/>
        <s v="Genesis"/>
        <s v="Otsuka"/>
        <s v="Khác"/>
        <s v="Bán Ngoài"/>
        <s v="CÔNG TY  ĐẠI LỘC"/>
        <s v="Người mua hàng không lấy hóa đơn"/>
        <s v="Tiền VND ngân hàng TMCP á Châu"/>
        <s v="MGREEN-EPR"/>
        <s v="THỰC PHẨM CHÂU Á"/>
      </sharedItems>
    </cacheField>
    <cacheField name="[Measures].[Price EXW Mth Compared (USD/ton)]" caption="Price EXW Mth Compared (USD/ton)" numFmtId="0" hierarchy="444" level="32767"/>
    <cacheField name="[Measures].[Price EXW Mth Comparing (USD/ton)]" caption="Price EXW Mth Comparing (USD/ton)" numFmtId="0" hierarchy="445" level="32767"/>
    <cacheField name="[Measures].[∆ Price EXW MoM (USD/ton)]" caption="∆ Price EXW MoM (USD/ton)" numFmtId="0" hierarchy="482" level="32767"/>
    <cacheField name="[Measures].[%∆ Price EXW MoM]" caption="%∆ Price EXW MoM" numFmtId="0" hierarchy="627" level="32767"/>
    <cacheField name="[dim_SKU].[Mã SKU | Tên SKU].[Mã SKU | Tên SKU]" caption="Mã SKU | Tên SKU" numFmtId="0" hierarchy="216" level="1">
      <sharedItems count="54">
        <s v="110000329 | WSS01"/>
        <s v="110000332 | iSS01084G"/>
        <s v="110000354 | WSS01G 1"/>
        <s v="110000355 | iSS01G 1"/>
        <s v="110000359 | WSS03G"/>
        <s v="110000377 | WSS01G 2"/>
        <s v="110000499 | WSS01L"/>
        <s v="110000339 | rHDPE MBF01"/>
        <s v="110000341 | rHDB04B01"/>
        <s v="110000374 | rHDB03N02"/>
        <s v="110000425 | HCBF-Whi-U"/>
        <s v="110000443 | rHDA03N01"/>
        <s v="110000481 | rHDPE PCF01"/>
        <s v="110000360 | rHDI4L01"/>
        <s v="110000361 | rHDI3R01"/>
        <s v="110000363 | rHDI3Gy01"/>
        <s v="110000364 | rHDI3Y01"/>
        <s v="110000365 | rHDI3W01"/>
        <s v="110000366 | rHDI3G01"/>
        <s v="110000407 | Vảy HD Ép Đỏ"/>
        <s v="110000408 | Vảy HD Ép Trắng"/>
        <s v="110000409 | Vảy HD Ép Vàng"/>
        <s v="110000410 | Vảy HD Ép Lá"/>
        <s v="110000389 | rPP20R02"/>
        <s v="110000393 | Hạt nhựa rPP20Be01"/>
        <s v="110000421 | Vảy PP Đỏ Nhạt"/>
        <s v="110000435 | rPP20L03"/>
        <s v="110000482 | rPP20W01"/>
        <s v="110000381 | WSS04SD"/>
        <s v="110000382 | WSS04SB"/>
        <s v="110000436 | WSS05SB"/>
        <s v="110000428 | Dây đai PET"/>
        <s v="160012334 | Bụi cám PET sau sàn sung"/>
        <s v="160012611 | Phó Sản HD Ép Hỗn Hợp Cuối ST"/>
        <s v="160012726 | Phó Sản PET Bụi Tank A"/>
        <s v="160012727 | Phó Sản PET Bụi Tank B"/>
        <s v="160012729 | Phó Sản PET Bụi Tank D"/>
        <s v="160012801 | Vảy PET GC Dây Đai"/>
        <s v="160012951 | Phó Sản HD Ép Hỗn Hợp Cuối SSR"/>
        <s v="160012956 | Vảy PET Tomra SLR"/>
        <s v="160012974 | Vảy HD Ép Hỗn Hợp Cuối Sau Sấy"/>
        <s v="DIEUCHINH-| Điều chỉnh nhóm rPET"/>
        <s v="DIEUCHINH-rHDPE thổi | Điều chỉnh nhóm rHDPE thổi"/>
        <s v="DIEUCHINH-rHDPE ép | Điều chỉnh nhóm rHDPE ép"/>
        <s v="DIEUCHINH-rPP | Điều chỉnh nhóm rPP"/>
        <s v="150000113 | Chai PET B1 Không Phân Loại"/>
        <s v="KCKHONGPB | Chi phí giá thành không phân bổ được"/>
        <s v="KKHTK | Kiểm kê HTK"/>
        <s v="OTHERS | Khác"/>
        <s v="TAITRO | Tài trợ"/>
        <s v="THUEMAY | Thuê máy"/>
        <s v="THUEXM-2025 | Điều chỉnh thuê xưởng, thuê máy năm 2025"/>
        <s v="VATKKT | VAT không khấu trừ"/>
        <s v="XUATSUDUNG | Chênh lệch MM60 và giá trị tồn khi xuất HTK đi sử dụng"/>
      </sharedItems>
    </cacheField>
    <cacheField name="[Measures].[Plastic Cost per Unit (VND/kg)]" caption="Plastic Cost per Unit (VND/kg)" numFmtId="0" hierarchy="488" level="32767"/>
    <cacheField name="[Measures].[Plastic Cost per Unit Comparing (VND/kg)]" caption="Plastic Cost per Unit Comparing (VND/kg)" numFmtId="0" hierarchy="498" level="32767"/>
    <cacheField name="Unsupported0" numFmtId="0" hierarchy="719" level="32767">
      <extLst>
        <ext xmlns:x14="http://schemas.microsoft.com/office/spreadsheetml/2009/9/main" uri="{63CAB8AC-B538-458d-9737-405883B0398D}">
          <x14:cacheField ignore="1"/>
        </ext>
      </extLst>
    </cacheField>
    <cacheField name="Unsupported1" numFmtId="0" hierarchy="720" level="32767">
      <extLst>
        <ext xmlns:x14="http://schemas.microsoft.com/office/spreadsheetml/2009/9/main" uri="{63CAB8AC-B538-458d-9737-405883B0398D}">
          <x14:cacheField ignore="1"/>
        </ext>
      </extLst>
    </cacheField>
    <cacheField name="Unsupported2" numFmtId="0" hierarchy="721" level="32767">
      <extLst>
        <ext xmlns:x14="http://schemas.microsoft.com/office/spreadsheetml/2009/9/main" uri="{63CAB8AC-B538-458d-9737-405883B0398D}">
          <x14:cacheField ignore="1"/>
        </ext>
      </extLst>
    </cacheField>
  </cacheFields>
  <cacheHierarchies count="722">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2" memberValueDatatype="130" unbalanced="0">
      <fieldsUsage count="2">
        <fieldUsage x="-1"/>
        <fieldUsage x="13"/>
      </fieldsUsage>
    </cacheHierarchy>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4"/>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2" memberValueDatatype="130" unbalanced="0">
      <fieldsUsage count="2">
        <fieldUsage x="-1"/>
        <fieldUsage x="5"/>
      </fieldsUsage>
    </cacheHierarchy>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2" memberValueDatatype="130" unbalanced="0">
      <fieldsUsage count="2">
        <fieldUsage x="-1"/>
        <fieldUsage x="7"/>
      </fieldsUsage>
    </cacheHierarchy>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2" memberValueDatatype="130" unbalanced="0">
      <fieldsUsage count="2">
        <fieldUsage x="-1"/>
        <fieldUsage x="6"/>
      </fieldsUsage>
    </cacheHierarchy>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2" memberValueDatatype="130" unbalanced="0">
      <fieldsUsage count="2">
        <fieldUsage x="-1"/>
        <fieldUsage x="18"/>
      </fieldsUsage>
    </cacheHierarchy>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2" memberValueDatatype="130" unbalanced="0">
      <fieldsUsage count="2">
        <fieldUsage x="-1"/>
        <fieldUsage x="0"/>
      </fieldsUsage>
    </cacheHierarchy>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oneField="1">
      <fieldsUsage count="1">
        <fieldUsage x="3"/>
      </fieldsUsage>
    </cacheHierarchy>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oneField="1">
      <fieldsUsage count="1">
        <fieldUsage x="1"/>
      </fieldsUsage>
    </cacheHierarchy>
    <cacheHierarchy uniqueName="[Measures].[Volume Mth Comparing]" caption="Volume Mth Comparing" measure="1" displayFolder="" measureGroup="PVM Rev Anlysis MoM Comparing" count="0" oneField="1">
      <fieldsUsage count="1">
        <fieldUsage x="2"/>
      </fieldsUsage>
    </cacheHierarchy>
    <cacheHierarchy uniqueName="[Measures].[Price EXW Mth Compared (USD/ton)]" caption="Price EXW Mth Compared (USD/ton)" measure="1" displayFolder="" measureGroup="PVM Rev Anlysis MoM" count="0" oneField="1">
      <fieldsUsage count="1">
        <fieldUsage x="14"/>
      </fieldsUsage>
    </cacheHierarchy>
    <cacheHierarchy uniqueName="[Measures].[Price EXW Mth Comparing (USD/ton)]" caption="Price EXW Mth Comparing (USD/ton)" measure="1" displayFolder="" measureGroup="PVM Rev Anlysis MoM Comparing" count="0" oneField="1">
      <fieldsUsage count="1">
        <fieldUsage x="15"/>
      </fieldsUsage>
    </cacheHierarchy>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oneField="1">
      <fieldsUsage count="1">
        <fieldUsage x="10"/>
      </fieldsUsage>
    </cacheHierarchy>
    <cacheHierarchy uniqueName="[Measures].[Rev EXW Mth Comparing (VND)]" caption="Rev EXW Mth Comparing (VND)" measure="1" displayFolder="" measureGroup="PVM Rev Anlysis MoM Comparing" count="0" oneField="1">
      <fieldsUsage count="1">
        <fieldUsage x="11"/>
      </fieldsUsage>
    </cacheHierarchy>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oneField="1">
      <fieldsUsage count="1">
        <fieldUsage x="12"/>
      </fieldsUsage>
    </cacheHierarchy>
    <cacheHierarchy uniqueName="[Measures].[∆ Volume MoM]" caption="∆ Volume MoM" measure="1" displayFolder="" measureGroup="PVM Rev Anlysis MoM Comparing" count="0" oneField="1">
      <fieldsUsage count="1">
        <fieldUsage x="8"/>
      </fieldsUsage>
    </cacheHierarchy>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oneField="1">
      <fieldsUsage count="1">
        <fieldUsage x="16"/>
      </fieldsUsage>
    </cacheHierarchy>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oneField="1">
      <fieldsUsage count="1">
        <fieldUsage x="19"/>
      </fieldsUsage>
    </cacheHierarchy>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oneField="1">
      <fieldsUsage count="1">
        <fieldUsage x="20"/>
      </fieldsUsage>
    </cacheHierarchy>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oneField="1">
      <fieldsUsage count="1">
        <fieldUsage x="9"/>
      </fieldsUsage>
    </cacheHierarchy>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oneField="1">
      <fieldsUsage count="1">
        <fieldUsage x="17"/>
      </fieldsUsage>
    </cacheHierarchy>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Unsupported0" caption="Bộ phận bán hàng" measure="1" count="0">
      <extLst>
        <ext xmlns:x14="http://schemas.microsoft.com/office/spreadsheetml/2009/9/main" uri="{8CF416AD-EC4C-4aba-99F5-12A058AE0983}">
          <x14:cacheHierarchy ignore="1"/>
        </ext>
      </extLst>
    </cacheHierarchy>
    <cacheHierarchy uniqueName="Unsupported1" caption="Bộ phận bán hàng" measure="1" count="0">
      <extLst>
        <ext xmlns:x14="http://schemas.microsoft.com/office/spreadsheetml/2009/9/main" uri="{8CF416AD-EC4C-4aba-99F5-12A058AE0983}">
          <x14:cacheHierarchy ignore="1"/>
        </ext>
      </extLst>
    </cacheHierarchy>
    <cacheHierarchy uniqueName="Unsupported2" caption="Bộ phận bán hàng" measure="1" count="0">
      <extLst>
        <ext xmlns:x14="http://schemas.microsoft.com/office/spreadsheetml/2009/9/main" uri="{8CF416AD-EC4C-4aba-99F5-12A058AE0983}">
          <x14:cacheHierarchy ignore="1"/>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ư, Lê Hoành" refreshedDate="46116.396537615743" backgroundQuery="1" createdVersion="8" refreshedVersion="8" minRefreshableVersion="3" recordCount="0" supportSubquery="1" supportAdvancedDrill="1" xr:uid="{D054EF9C-F669-43F7-AD07-BD785E2F0D3B}">
  <cacheSource type="external" connectionId="45"/>
  <cacheFields count="21">
    <cacheField name="[dim_date].[Year].[Year]" caption="Year" numFmtId="0" hierarchy="160" level="1">
      <sharedItems containsSemiMixedTypes="0" containsNonDate="0" containsString="0"/>
    </cacheField>
    <cacheField name="[Measures].[SL]" caption="SL" numFmtId="0" hierarchy="316" level="32767"/>
    <cacheField name="[dim_customer].[Nhóm KH-QT].[Nhóm KH-QT]" caption="Nhóm KH-QT" numFmtId="0" hierarchy="156" level="1">
      <sharedItems containsSemiMixedTypes="0" containsNonDate="0" containsString="0"/>
    </cacheField>
    <cacheField name="[dim_date].[Month].[Month]" caption="Month" numFmtId="0" hierarchy="162" level="1">
      <sharedItems containsSemiMixedTypes="0" containsString="0" containsNumber="1" containsInteger="1" minValue="1" maxValue="6" count="6">
        <n v="1"/>
        <n v="2"/>
        <n v="3"/>
        <n v="4"/>
        <n v="5"/>
        <n v="6"/>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 index="5" name="[dim_date].[Month].&amp;[6]"/>
          </x15:cachedUniqueNames>
        </ext>
      </extLst>
    </cacheField>
    <cacheField name="[dim_nhom_sp].[Nhóm SP 1].[Nhóm SP 1]" caption="Nhóm SP 1" numFmtId="0" hierarchy="207" level="1">
      <sharedItems containsSemiMixedTypes="0" containsNonDate="0" containsString="0"/>
    </cacheField>
    <cacheField name="[Measures].[GV KT (VND)]" caption="GV KT (VND)" numFmtId="0" hierarchy="366" level="32767"/>
    <cacheField name="[dim_nhom_sp].[Nhóm SP 4].[Nhóm SP 4]" caption="Nhóm SP 4" numFmtId="0" hierarchy="210" level="1">
      <sharedItems count="16">
        <s v="Hạt rPET"/>
        <s v="Vảy rPET"/>
        <s v="Hạt rHDPE thổi"/>
        <s v="Hạt rHDPE ép"/>
        <s v="Vảy rHDPE ép"/>
        <s v="Hạt rPP"/>
        <s v="Vảy rPP"/>
        <s v="Hạt Xơ sợi"/>
        <s v="Dây đai PET"/>
        <s v="Phó sản"/>
        <s v="Khác-rPET"/>
        <s v="Khác-rHDPE thổi"/>
        <s v="Khác-rHDPE ép"/>
        <s v="Khác-rPP"/>
        <s v="Chai PET"/>
        <s v="Khác"/>
      </sharedItems>
    </cacheField>
    <cacheField name="[Measures].[GV (VND)]" caption="GV (VND)" numFmtId="0" hierarchy="315" level="32767"/>
    <cacheField name="[Measures].[Cp chai/vảy nhựa phế (VND)]" caption="Cp chai/vảy nhựa phế (VND)" numFmtId="0" hierarchy="344" level="32767"/>
    <cacheField name="[Measures].[Cp màu, hóa chất (VND)]" caption="Cp màu, hóa chất (VND)" numFmtId="0" hierarchy="345" level="32767"/>
    <cacheField name="[Measures].[Cp NVL phụ, bao  bì (VND)]" caption="Cp NVL phụ, bao  bì (VND)" numFmtId="0" hierarchy="346" level="32767"/>
    <cacheField name="[Measures].[Cp NC TT (VND)]" caption="Cp NC TT (VND)" numFmtId="0" hierarchy="347" level="32767"/>
    <cacheField name="[Measures].[Cp NC GT (VND)]" caption="Cp NC GT (VND)" numFmtId="0" hierarchy="348" level="32767"/>
    <cacheField name="[Measures].[Cp điện (VND)]" caption="Cp điện (VND)" numFmtId="0" hierarchy="351" level="32767"/>
    <cacheField name="[Measures].[Cp KH SX (VND)]" caption="Cp KH SX (VND)" numFmtId="0" hierarchy="354" level="32767"/>
    <cacheField name="[Measures].[Cp gia công (VND)]" caption="Cp gia công (VND)" numFmtId="0" hierarchy="367" level="32767"/>
    <cacheField name="[Measures].[CPSX chung (VND)]" caption="CPSX chung (VND)" numFmtId="0" hierarchy="349" level="32767"/>
    <cacheField name="[Measures].[GV Khác (VND)]" caption="GV Khác (VND)" numFmtId="0" hierarchy="350" level="32767"/>
    <cacheField name="[Measures].[Cp Pallet (VND)]" caption="Cp Pallet (VND)" numFmtId="0" hierarchy="352" level="32767"/>
    <cacheField name="[Measures].[Chi phí NC đứng máy]" caption="Chi phí NC đứng máy" numFmtId="0" hierarchy="335" level="32767"/>
    <cacheField name="[Measures].[Chi phí NC đóng gói]" caption="Chi phí NC đóng gói" numFmtId="0" hierarchy="336" level="32767"/>
  </cacheFields>
  <cacheHierarchies count="719">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2"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2" memberValueDatatype="130" unbalanced="0">
      <fieldsUsage count="2">
        <fieldUsage x="-1"/>
        <fieldUsage x="2"/>
      </fieldsUsage>
    </cacheHierarchy>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3"/>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0"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2" memberValueDatatype="130" unbalanced="0">
      <fieldsUsage count="2">
        <fieldUsage x="-1"/>
        <fieldUsage x="4"/>
      </fieldsUsage>
    </cacheHierarchy>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2" memberValueDatatype="130" unbalanced="0">
      <fieldsUsage count="2">
        <fieldUsage x="-1"/>
        <fieldUsage x="6"/>
      </fieldsUsage>
    </cacheHierarchy>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cacheHierarchy uniqueName="[Measures].[GV (VND)]" caption="GV (VND)" measure="1" displayFolder="" measureGroup="01_Formulas_TT" count="0" oneField="1">
      <fieldsUsage count="1">
        <fieldUsage x="7"/>
      </fieldsUsage>
    </cacheHierarchy>
    <cacheHierarchy uniqueName="[Measures].[SL]" caption="SL" measure="1" displayFolder="" measureGroup="01_Formulas_TT" count="0" oneField="1">
      <fieldsUsage count="1">
        <fieldUsage x="1"/>
      </fieldsUsage>
    </cacheHierarchy>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oneField="1">
      <fieldsUsage count="1">
        <fieldUsage x="19"/>
      </fieldsUsage>
    </cacheHierarchy>
    <cacheHierarchy uniqueName="[Measures].[Chi phí NC đóng gói]" caption="Chi phí NC đóng gói" measure="1" displayFolder="" measureGroup="04_Formulas_TT_GV" count="0" oneField="1">
      <fieldsUsage count="1">
        <fieldUsage x="20"/>
      </fieldsUsage>
    </cacheHierarchy>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oneField="1">
      <fieldsUsage count="1">
        <fieldUsage x="8"/>
      </fieldsUsage>
    </cacheHierarchy>
    <cacheHierarchy uniqueName="[Measures].[Cp màu, hóa chất (VND)]" caption="Cp màu, hóa chất (VND)" measure="1" displayFolder="" measureGroup="01_Formulas_TT" count="0" oneField="1">
      <fieldsUsage count="1">
        <fieldUsage x="9"/>
      </fieldsUsage>
    </cacheHierarchy>
    <cacheHierarchy uniqueName="[Measures].[Cp NVL phụ, bao  bì (VND)]" caption="Cp NVL phụ, bao  bì (VND)" measure="1" displayFolder="" measureGroup="01_Formulas_TT" count="0" oneField="1">
      <fieldsUsage count="1">
        <fieldUsage x="10"/>
      </fieldsUsage>
    </cacheHierarchy>
    <cacheHierarchy uniqueName="[Measures].[Cp NC TT (VND)]" caption="Cp NC TT (VND)" measure="1" displayFolder="" measureGroup="01_Formulas_TT" count="0" oneField="1">
      <fieldsUsage count="1">
        <fieldUsage x="11"/>
      </fieldsUsage>
    </cacheHierarchy>
    <cacheHierarchy uniqueName="[Measures].[Cp NC GT (VND)]" caption="Cp NC GT (VND)" measure="1" displayFolder="" measureGroup="01_Formulas_TT" count="0" oneField="1">
      <fieldsUsage count="1">
        <fieldUsage x="12"/>
      </fieldsUsage>
    </cacheHierarchy>
    <cacheHierarchy uniqueName="[Measures].[CPSX chung (VND)]" caption="CPSX chung (VND)" measure="1" displayFolder="" measureGroup="01_Formulas_TT" count="0" oneField="1">
      <fieldsUsage count="1">
        <fieldUsage x="16"/>
      </fieldsUsage>
    </cacheHierarchy>
    <cacheHierarchy uniqueName="[Measures].[GV Khác (VND)]" caption="GV Khác (VND)" measure="1" displayFolder="" measureGroup="01_Formulas_TT" count="0" oneField="1">
      <fieldsUsage count="1">
        <fieldUsage x="17"/>
      </fieldsUsage>
    </cacheHierarchy>
    <cacheHierarchy uniqueName="[Measures].[Cp điện (VND)]" caption="Cp điện (VND)" measure="1" displayFolder="" measureGroup="01_Formulas_TT" count="0" oneField="1">
      <fieldsUsage count="1">
        <fieldUsage x="13"/>
      </fieldsUsage>
    </cacheHierarchy>
    <cacheHierarchy uniqueName="[Measures].[Cp Pallet (VND)]" caption="Cp Pallet (VND)" measure="1" displayFolder="" measureGroup="01_Formulas_TT" count="0" oneField="1">
      <fieldsUsage count="1">
        <fieldUsage x="18"/>
      </fieldsUsage>
    </cacheHierarchy>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oneField="1">
      <fieldsUsage count="1">
        <fieldUsage x="14"/>
      </fieldsUsage>
    </cacheHierarchy>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oneField="1">
      <fieldsUsage count="1">
        <fieldUsage x="5"/>
      </fieldsUsage>
    </cacheHierarchy>
    <cacheHierarchy uniqueName="[Measures].[Cp gia công (VND)]" caption="Cp gia công (VND)" measure="1" displayFolder="" measureGroup="01_Formulas_TT" count="0" oneField="1">
      <fieldsUsage count="1">
        <fieldUsage x="15"/>
      </fieldsUsage>
    </cacheHierarchy>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ư, Lê Hoành" refreshedDate="46116.396550810183" backgroundQuery="1" createdVersion="8" refreshedVersion="8" minRefreshableVersion="3" recordCount="0" supportSubquery="1" supportAdvancedDrill="1" xr:uid="{A423D361-3988-4935-85F0-E80CC83A6730}">
  <cacheSource type="external" connectionId="45"/>
  <cacheFields count="4">
    <cacheField name="[dim_date].[Year].[Year]" caption="Year" numFmtId="0" hierarchy="160" level="1">
      <sharedItems containsSemiMixedTypes="0" containsNonDate="0" containsString="0"/>
    </cacheField>
    <cacheField name="[Measures].[Doanh thu EXW (VND)]" caption="Doanh thu EXW (VND)" numFmtId="0" hierarchy="317" level="32767"/>
    <cacheField name="[dim_date].[Month].[Month]" caption="Month" numFmtId="0" hierarchy="162" level="1">
      <sharedItems containsSemiMixedTypes="0" containsString="0" containsNumber="1" containsInteger="1" minValue="1" maxValue="6" count="6">
        <n v="1"/>
        <n v="2"/>
        <n v="3"/>
        <n v="4"/>
        <n v="5"/>
        <n v="6"/>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 index="5" name="[dim_date].[Month].&amp;[6]"/>
          </x15:cachedUniqueNames>
        </ext>
      </extLst>
    </cacheField>
    <cacheField name="[dim_xk_nđ].[XK/NĐ].[XK/NĐ]" caption="XK/NĐ" numFmtId="0" hierarchy="229" level="1">
      <sharedItems count="2">
        <s v="XK"/>
        <s v="NĐ"/>
      </sharedItems>
    </cacheField>
  </cacheFields>
  <cacheHierarchies count="719">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2"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2"/>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0"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2" memberValueDatatype="130" unbalanced="0">
      <fieldsUsage count="2">
        <fieldUsage x="-1"/>
        <fieldUsage x="3"/>
      </fieldsUsage>
    </cacheHierarchy>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oneField="1">
      <fieldsUsage count="1">
        <fieldUsage x="1"/>
      </fieldsUsage>
    </cacheHierarchy>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ư, Lê Hoành" refreshedDate="46116.396554976855" backgroundQuery="1" createdVersion="8" refreshedVersion="8" minRefreshableVersion="3" recordCount="0" supportSubquery="1" supportAdvancedDrill="1" xr:uid="{BDE611F3-390E-406A-B664-FB9004E65BEA}">
  <cacheSource type="external" connectionId="45"/>
  <cacheFields count="4">
    <cacheField name="[dim_date].[Year].[Year]" caption="Year" numFmtId="0" hierarchy="160" level="1">
      <sharedItems containsSemiMixedTypes="0" containsNonDate="0" containsString="0"/>
    </cacheField>
    <cacheField name="[Measures].[GV Khác (VND)]" caption="GV Khác (VND)" numFmtId="0" hierarchy="350" level="32767"/>
    <cacheField name="[dim_SKU].[Mã SKU].[Mã SKU]" caption="Mã SKU" numFmtId="0" hierarchy="214" level="1">
      <sharedItems count="8">
        <s v="DIEUCHINH"/>
        <s v="KCKHONGPB"/>
        <s v="KKHTK"/>
        <s v="OTHERS"/>
        <s v="THUEMAY"/>
        <s v="THUEXM-2025"/>
        <s v="VATKKT"/>
        <s v="XUATSUDUNG"/>
      </sharedItems>
    </cacheField>
    <cacheField name="[dim_date].[Month].[Month]" caption="Month" numFmtId="0" hierarchy="162" level="1">
      <sharedItems containsSemiMixedTypes="0" containsString="0" containsNumber="1" containsInteger="1" minValue="1" maxValue="6" count="6">
        <n v="1"/>
        <n v="2"/>
        <n v="3"/>
        <n v="4"/>
        <n v="5"/>
        <n v="6"/>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 index="5" name="[dim_date].[Month].&amp;[6]"/>
          </x15:cachedUniqueNames>
        </ext>
      </extLst>
    </cacheField>
  </cacheFields>
  <cacheHierarchies count="719">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2"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3"/>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0"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2" memberValueDatatype="130" unbalanced="0">
      <fieldsUsage count="2">
        <fieldUsage x="-1"/>
        <fieldUsage x="2"/>
      </fieldsUsage>
    </cacheHierarchy>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oneField="1">
      <fieldsUsage count="1">
        <fieldUsage x="1"/>
      </fieldsUsage>
    </cacheHierarchy>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ư, Lê Hoành" refreshedDate="46116.396559490742" backgroundQuery="1" createdVersion="8" refreshedVersion="8" minRefreshableVersion="3" recordCount="0" supportSubquery="1" supportAdvancedDrill="1" xr:uid="{E4EAB2AC-F486-42E4-AF79-99F79E83B7BC}">
  <cacheSource type="external" connectionId="45"/>
  <cacheFields count="10">
    <cacheField name="[dim_date].[Year].[Year]" caption="Year" numFmtId="0" hierarchy="160" level="1">
      <sharedItems containsSemiMixedTypes="0" containsNonDate="0" containsString="0"/>
    </cacheField>
    <cacheField name="[dim_date].[Month].[Month]" caption="Month" numFmtId="0" hierarchy="16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 index="5" name="[dim_date].[Month].&amp;[6]"/>
            <x15:cachedUniqueName index="6" name="[dim_date].[Month].&amp;[7]"/>
            <x15:cachedUniqueName index="7" name="[dim_date].[Month].&amp;[8]"/>
            <x15:cachedUniqueName index="8" name="[dim_date].[Month].&amp;[9]"/>
            <x15:cachedUniqueName index="9" name="[dim_date].[Month].&amp;[10]"/>
            <x15:cachedUniqueName index="10" name="[dim_date].[Month].&amp;[11]"/>
            <x15:cachedUniqueName index="11" name="[dim_date].[Month].&amp;[12]"/>
          </x15:cachedUniqueNames>
        </ext>
      </extLst>
    </cacheField>
    <cacheField name="[dim_xk_nđ].[XK/NĐ].[XK/NĐ]" caption="XK/NĐ" numFmtId="0" hierarchy="229" level="1">
      <sharedItems count="2">
        <s v="XK"/>
        <s v="NĐ"/>
      </sharedItems>
    </cacheField>
    <cacheField name="[Measures].[SL_NS]" caption="SL_NS" numFmtId="0" hierarchy="383" level="32767"/>
    <cacheField name="[Measures].[SL]" caption="SL" numFmtId="0" hierarchy="316" level="32767"/>
    <cacheField name="[Measures].[Doanh thu KT_NS (VND)]" caption="Doanh thu KT_NS (VND)" numFmtId="0" hierarchy="381" level="32767"/>
    <cacheField name="[Measures].[Doanh thu KT (VND)]" caption="Doanh thu KT (VND)" numFmtId="0" hierarchy="314" level="32767"/>
    <cacheField name="[Measures].[Doanh thu KT (USD)]" caption="Doanh thu KT (USD)" numFmtId="0" hierarchy="318" level="32767"/>
    <cacheField name="[Measures].[Average_EXR]" caption="Average_EXR" numFmtId="0" hierarchy="363" level="32767"/>
    <cacheField name="[dim_nhom_sp].[Nhóm SP 3].[Nhóm SP 3]" caption="Nhóm SP 3" numFmtId="0" hierarchy="209" level="1">
      <sharedItems containsSemiMixedTypes="0" containsNonDate="0" containsString="0"/>
    </cacheField>
  </cacheFields>
  <cacheHierarchies count="719">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2"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1"/>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0"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2" memberValueDatatype="130" unbalanced="0">
      <fieldsUsage count="2">
        <fieldUsage x="-1"/>
        <fieldUsage x="9"/>
      </fieldsUsage>
    </cacheHierarchy>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2" memberValueDatatype="130" unbalanced="0">
      <fieldsUsage count="2">
        <fieldUsage x="-1"/>
        <fieldUsage x="2"/>
      </fieldsUsage>
    </cacheHierarchy>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oneField="1">
      <fieldsUsage count="1">
        <fieldUsage x="6"/>
      </fieldsUsage>
    </cacheHierarchy>
    <cacheHierarchy uniqueName="[Measures].[GV (VND)]" caption="GV (VND)" measure="1" displayFolder="" measureGroup="01_Formulas_TT" count="0"/>
    <cacheHierarchy uniqueName="[Measures].[SL]" caption="SL" measure="1" displayFolder="" measureGroup="01_Formulas_TT" count="0" oneField="1">
      <fieldsUsage count="1">
        <fieldUsage x="4"/>
      </fieldsUsage>
    </cacheHierarchy>
    <cacheHierarchy uniqueName="[Measures].[Doanh thu EXW (VND)]" caption="Doanh thu EXW (VND)" measure="1" displayFolder="" measureGroup="01_Formulas_TT" count="0"/>
    <cacheHierarchy uniqueName="[Measures].[Doanh thu KT (USD)]" caption="Doanh thu KT (USD)" measure="1" displayFolder="" measureGroup="01_Formulas_TT" count="0" oneField="1">
      <fieldsUsage count="1">
        <fieldUsage x="7"/>
      </fieldsUsage>
    </cacheHierarchy>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oneField="1">
      <fieldsUsage count="1">
        <fieldUsage x="8"/>
      </fieldsUsage>
    </cacheHierarchy>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oneField="1">
      <fieldsUsage count="1">
        <fieldUsage x="5"/>
      </fieldsUsage>
    </cacheHierarchy>
    <cacheHierarchy uniqueName="[Measures].[GV_NS (VND)]" caption="GV_NS (VND)" measure="1" displayFolder="" measureGroup="05_Formulas_NS" count="0"/>
    <cacheHierarchy uniqueName="[Measures].[SL_NS]" caption="SL_NS" measure="1" displayFolder="" measureGroup="05_Formulas_NS" count="0" oneField="1">
      <fieldsUsage count="1">
        <fieldUsage x="3"/>
      </fieldsUsage>
    </cacheHierarchy>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ư, Lê Hoành" refreshedDate="46128.590257060183" backgroundQuery="1" createdVersion="8" refreshedVersion="8" minRefreshableVersion="3" recordCount="0" supportSubquery="1" supportAdvancedDrill="1" xr:uid="{4AA06FBD-B98E-4AEA-9DAE-4A8E8C6F9E33}">
  <cacheSource type="external" connectionId="45"/>
  <cacheFields count="27">
    <cacheField name="[dim_date].[Year].[Year]" caption="Year" numFmtId="0" hierarchy="160" level="1">
      <sharedItems containsSemiMixedTypes="0" containsNonDate="0" containsString="0"/>
    </cacheField>
    <cacheField name="[dim_customer].[Nhóm KH].[Nhóm KH]" caption="Nhóm KH" numFmtId="0" hierarchy="155" level="1">
      <sharedItems count="1">
        <s v="BN"/>
      </sharedItems>
    </cacheField>
    <cacheField name="[dim_nhom_sp].[Phân loại PL].[Phân loại PL]" caption="Phân loại PL" numFmtId="0" hierarchy="211" level="1">
      <sharedItems count="3">
        <s v="SP chính"/>
        <s v="SP phụ"/>
        <s v="Khác"/>
      </sharedItems>
    </cacheField>
    <cacheField name="[dim_nhom_sp].[Nhóm SP 3].[Nhóm SP 3]" caption="Nhóm SP 3" numFmtId="0" hierarchy="209" level="1">
      <sharedItems count="6">
        <s v="rPET"/>
        <s v="rHDPE thổi"/>
        <s v="rHDPE ép"/>
        <s v="rPP"/>
        <s v="Xơ sợi"/>
        <s v="Khác" u="1"/>
      </sharedItems>
    </cacheField>
    <cacheField name="[dim_nhom_sp].[Nhóm SP 4].[Nhóm SP 4]" caption="Nhóm SP 4" numFmtId="0" hierarchy="210" level="1">
      <sharedItems count="9">
        <s v="Hạt rPET"/>
        <s v="Vảy rPET"/>
        <s v="Hạt rHDPE thổi"/>
        <s v="Hạt rHDPE ép"/>
        <s v="Vảy rHDPE ép"/>
        <s v="Hạt rPP"/>
        <s v="Vảy rPP"/>
        <s v="Hạt Xơ sợi"/>
        <s v="Khác" u="1"/>
      </sharedItems>
    </cacheField>
    <cacheField name="[dim_SKU].[Mã SKU | Tên SKU].[Mã SKU | Tên SKU]" caption="Mã SKU | Tên SKU" numFmtId="0" hierarchy="216" level="1">
      <sharedItems count="139">
        <s v="110000329 | WSS01"/>
        <s v="110000332 | iSS01084G"/>
        <s v="110000354 | WSS01G 1"/>
        <s v="110000355 | iSS01G 1"/>
        <s v="110000359 | WSS03G"/>
        <s v="110000377 | WSS01G 2"/>
        <s v="110000483 | iSS01G-S"/>
        <s v="110000499 | WSS01L"/>
        <s v="110000523 | WSS04NC"/>
        <s v="110000505 | Vảy PET"/>
        <s v="110000339 | rHDPE MBF01"/>
        <s v="110000341 | rHDB04B01"/>
        <s v="110000374 | rHDB03N02"/>
        <s v="110000425 | HCBF-Whi-U"/>
        <s v="110000443 | rHDA03N01"/>
        <s v="110000481 | rHDPE PCF01"/>
        <s v="110000495 | rHDA03W01"/>
        <s v="110000509 | rHDB01B01"/>
        <s v="110000360 | rHDI4L01"/>
        <s v="110000361 | rHDI3R01"/>
        <s v="110000363 | rHDI3Gy01"/>
        <s v="110000364 | rHDI3Y01"/>
        <s v="110000365 | rHDI3W01"/>
        <s v="110000366 | rHDI3G01"/>
        <s v="110000431 | rHDI3Gy02"/>
        <s v="110000496 | rHDI7DL02"/>
        <s v="110000407 | Vảy HD Ép Đỏ"/>
        <s v="110000408 | Vảy HD Ép Trắng"/>
        <s v="110000409 | Vảy HD Ép Vàng"/>
        <s v="110000410 | Vảy HD Ép Lá"/>
        <s v="110000412 | Vảy HD Ép Đen"/>
        <s v="110000389 | rPP20R02"/>
        <s v="110000391 | rPP20L02"/>
        <s v="110000392 | rPP20B01"/>
        <s v="110000393 | Hạt nhựa rPP20Be01"/>
        <s v="110000435 | rPP20L03"/>
        <s v="110000471 | rPP20L05"/>
        <s v="110000472 | rPP20Gy01"/>
        <s v="110000482 | rPP20W01"/>
        <s v="110000421 | Vảy PP Đỏ Nhạt"/>
        <s v="110000381 | WSS04SD"/>
        <s v="110000382 | WSS04SB"/>
        <s v="110000436 | WSS05SB"/>
        <s v="DIEUCHINH-| Điều chỉnh nhóm rPET" u="1"/>
        <s v="DIEUCHINH-rHDPE thổi | Điều chỉnh nhóm rHDPE thổi" u="1"/>
        <s v="DIEUCHINH-rHDPE ép | Điều chỉnh nhóm rHDPE ép" u="1"/>
        <s v="DIEUCHINH-rPP | Điều chỉnh nhóm rPP" u="1"/>
        <s v="DIEUCHINH | Điều chỉnh" u="1"/>
        <s v="KCKHONGPB | Chi phí giá thành không phân bổ được" u="1"/>
        <s v="KKHTK | Kiểm kê HTK" u="1"/>
        <s v="OTHERS | Khác" u="1"/>
        <s v="TAITRO | Tài trợ" u="1"/>
        <s v="THUEMAY | Thuê máy" u="1"/>
        <s v="THUEXM-2025 | Điều chỉnh thuê xưởng, thuê máy năm 2025" u="1"/>
        <s v="VANCHUYEN | Vận chuyển" u="1"/>
        <s v="VATKKT | VAT không khấu trừ" u="1"/>
        <s v="XUATSUDUNG | Chênh lệch MM60 và giá trị tồn khi xuất HTK đi sử dụng" u="1"/>
        <s v="110000335 | WSS04" u="1"/>
        <s v="110000358 | WSS02G" u="1"/>
        <s v="110000376 | iSS01L" u="1"/>
        <s v="110000497 | WSS01G-L" u="1"/>
        <s v="110000503 | WSS01S" u="1"/>
        <s v="110000506 | WSS01 &amp; WSS01G-L" u="1"/>
        <s v="110000507 | Vảy FPET201" u="1"/>
        <s v="110000426 | HCBF-Yel-U" u="1"/>
        <s v="110000411 | Vảy HD Ép Dương" u="1"/>
        <s v="110000413 | Vảy HD Ép Đồng" u="1"/>
        <s v="110000394 | rPP15Gy02" u="1"/>
        <s v="110000470 | rPP20L04" u="1"/>
        <s v="110000508 | rPP20W02" u="1"/>
        <s v="110000423 | Vảy PP Dương Nhạt" u="1"/>
        <s v="110000387 | WSS03SD" u="1"/>
        <s v="110000466 | WSS05SB-2" u="1"/>
        <s v="110000502 | rLDB2N01" u="1"/>
        <s v="DIEUCHINH-Xơ sợi | Điều chỉnh nhóm Xơ sợi" u="1"/>
        <s v="Chi phí khiếu nại" u="1"/>
        <s v="CHIPHIIO" u="1"/>
        <s v="DANHGIAHTK | Đánh giá lại giá trị hàng tồn kho" u="1"/>
        <s v="DC-PS23 | Điều chỉnh phó sản 2023" u="1"/>
        <s v="Điều chỉnh chi phí hỗ trợ khách hàng" u="1"/>
        <s v="DIEUCHINH-GVHB" u="1"/>
        <s v="KNKH-CPVC | Đền bù khách" u="1"/>
        <s v="LUONGTHUONG | Chi phí tiền lươngT 13 &amp; phép năm phải trả" u="1"/>
        <s v="REBATE" u="1"/>
        <s v="THUEXUONG | Thuê xưởng, kho" u="1"/>
        <s v="TRICHTHUONG" u="1"/>
        <s v="TRUYENTHONG | Tài trợ truyền thông" u="1"/>
        <s v="110000378 | iSS01G 2" u="1"/>
        <s v="110000333 | WSS03" u="1"/>
        <s v="110000353 | WSS01-Mixed" u="1"/>
        <s v="160011808 | Vảy PET B7_A1" u="1"/>
        <s v="160012265 | Vảy PET B8 chưa rửa 1" u="1"/>
        <s v="160012394 | Vảy PET B4_A1" u="1"/>
        <s v="160012396 | Vảy PET B4_A3" u="1"/>
        <s v="160012397 | Vảy PET B4_A3.RN" u="1"/>
        <s v="160012659 | Vảy PET B1_A2.1 DT" u="1"/>
        <s v="110000337 | rHDB03W01" u="1"/>
        <s v="110000345 | rHDB03Y01" u="1"/>
        <s v="110000373 | rHDI4DL01" u="1"/>
        <s v="110000371 | rPP15B01" u="1"/>
        <s v="GIAMGIA-rHDPE thổi | Giảm giá hàng bán rHDPE thổi" u="1"/>
        <s v="GIAMGIA-TAITRO | Giảm giá hàng bán tài trợ" u="1"/>
        <s v="150000006 | Chai PET B0" u="1"/>
        <s v="140006092 | Bao jumbo đựng phế 300 CÁI" u="1"/>
        <s v="CHUYENMA | Chuyển mã" u="1"/>
        <s v="PHANTICHMAU" u="1"/>
        <s v="110000330 | iSS01" u="1"/>
        <s v="160009895 | Vảy PET B1_A1 DT" u="1"/>
        <s v="140005073 | Bao HD Thổi" u="1"/>
        <s v="110000356 | WSS01G" u="1"/>
        <s v="110000357 | iSS01G" u="1"/>
        <s v="110000348 | Hạt nhựa rHDPE thử nghiệm" u="1"/>
        <s v="GIAMGIA-rPET | Giảm giá hàng bán rPET" u="1"/>
        <s v="160012268 | Phó Sản PET Tomra Cổng 2" u="1"/>
        <s v="160012269 | Phó Sản PET Zigzag Quay đầu" u="1"/>
        <s v="160012335 | Phó Sản PET B1/B8 Vảy-Nắp" u="1"/>
        <s v="160012429 | Đầu Keo PET Sau Băm" u="1"/>
        <s v="BUICAM-BUISANRUNG" u="1"/>
        <s v="Đầu Keo" u="1"/>
        <s v="Olefin (Nắp, HDPE…)" u="1"/>
        <s v="160012374 | PS trả NCC HD thổi trong L1 HV01.1_TM" u="1"/>
        <s v="110000428 | Dây đai PET" u="1"/>
        <s v="160012611 | Phó Sản HD Ép Hỗn Hợp Cuối ST" u="1"/>
        <s v="160012726 | Phó Sản PET Bụi Tank A" u="1"/>
        <s v="160012727 | Phó Sản PET Bụi Tank B" u="1"/>
        <s v="160012729 | Phó Sản PET Bụi Tank D" u="1"/>
        <s v="160012801 | Vảy PET GC Dây Đai" u="1"/>
        <s v="160012951 | Phó Sản HD Ép Hỗn Hợp Cuối SSR" u="1"/>
        <s v="160012956 | Vảy PET Tomra SLR" u="1"/>
        <s v="160012974 | Vảy HD Ép Hỗn Hợp Cuối Sau Sấy" u="1"/>
        <s v="160012607 | Phó Sản PET Zigzag Sau Lựa" u="1"/>
        <s v="160012728 | Phó Sản PET Bụi Tank C" u="1"/>
        <s v="160012896 | Phó Sản PET Bụi LB" u="1"/>
        <s v="800006226 | Nhãn, PVC, OPP…" u="1"/>
        <s v="150000186 | Vảy PP Trắng Sữa PV-02_TM" u="1"/>
        <s v="160012743 | Phó Sản Trả NCC HD Thổi Vàng HV-03.1_TM" u="1"/>
        <s v="160012837 | Vảy HD Thổi Trong HV-01.1-TM GC" u="1"/>
        <s v="160012902 | Vảy PP Trắng Sữa PV-02_TM Trả NCC" u="1"/>
        <s v="160012912 | Vảy HD Ép Dương Tách Màu Trả NCC" u="1"/>
      </sharedItems>
    </cacheField>
    <cacheField name="[Measures].[SL]" caption="SL" numFmtId="0" hierarchy="316" level="32767"/>
    <cacheField name="[dim_date].[Month].[Month]" caption="Month" numFmtId="0" hierarchy="162" level="1">
      <sharedItems containsSemiMixedTypes="0" containsString="0" containsNumber="1" containsInteger="1" minValue="1" maxValue="6" count="6">
        <n v="1"/>
        <n v="2"/>
        <n v="3"/>
        <n v="4"/>
        <n v="5"/>
        <n v="6"/>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 index="5" name="[dim_date].[Month].&amp;[6]"/>
          </x15:cachedUniqueNames>
        </ext>
      </extLst>
    </cacheField>
    <cacheField name="[Measures].[Doanh thu EXW (VND)]" caption="Doanh thu EXW (VND)" numFmtId="0" hierarchy="317" level="32767"/>
    <cacheField name="[Measures].[LG EXW (VND)]" caption="LG EXW (VND)" numFmtId="0" hierarchy="355" level="32767"/>
    <cacheField name="[Measures].[%LG_EXW]" caption="%LG_EXW" numFmtId="0" hierarchy="357" level="32767"/>
    <cacheField name="[Measures].[Doanh thu KT (VND)]" caption="Doanh thu KT (VND)" numFmtId="0" hierarchy="314" level="32767"/>
    <cacheField name="[Measures].[LG KT (VND)]" caption="LG KT (VND)" numFmtId="0" hierarchy="364" level="32767"/>
    <cacheField name="[Measures].[%LG_KT]" caption="%LG_KT" numFmtId="0" hierarchy="369" level="32767"/>
    <cacheField name="[Measures].[GV (VND)]" caption="GV (VND)" numFmtId="0" hierarchy="315" level="32767"/>
    <cacheField name="[Measures].[Cp Pallet (VND)]" caption="Cp Pallet (VND)" numFmtId="0" hierarchy="352" level="32767"/>
    <cacheField name="[Measures].[Cp vận chuyển (VND)]" caption="Cp vận chuyển (VND)" numFmtId="0" hierarchy="569" level="32767"/>
    <cacheField name="[Measures].[Cp hoa hồng (VND)]" caption="Cp hoa hồng (VND)" numFmtId="0" hierarchy="368" level="32767"/>
    <cacheField name="[Measures].[Doanh thu KT (USD)]" caption="Doanh thu KT (USD)" numFmtId="0" hierarchy="318" level="32767"/>
    <cacheField name="[Measures].[Doanh thu EXW (USD)]" caption="Doanh thu EXW (USD)" numFmtId="0" hierarchy="319" level="32767"/>
    <cacheField name="[Measures].[Cp hoa hồng (USD)]" caption="Cp hoa hồng (USD)" numFmtId="0" hierarchy="598" level="32767"/>
    <cacheField name="[Measures].[Cp hỗ trợ (VND)]" caption="Cp hỗ trợ (VND)" numFmtId="0" hierarchy="612" level="32767"/>
    <cacheField name="[Measures].[Cp vận chuyển (USD)]" caption="Cp vận chuyển (USD)" numFmtId="0" hierarchy="599" level="32767"/>
    <cacheField name="[Measures].[Cp Pallet (USD)]" caption="Cp Pallet (USD)" numFmtId="0" hierarchy="600" level="32767"/>
    <cacheField name="[Measures].[GBTB EXW (USD/ton)]" caption="GBTB EXW (USD/ton)" numFmtId="0" hierarchy="321" level="32767"/>
    <cacheField name="[dim_customer].[Nhóm KH-1].[Nhóm KH-1]" caption="Nhóm KH-1" numFmtId="0" hierarchy="157" level="1">
      <sharedItems count="13">
        <s v="OUTEIRINHO"/>
        <s v="Plascene, Inc."/>
        <s v="CPSX Nhựa Duy Tân" u="1"/>
        <s v="Suntory" u="1"/>
        <s v="CTY NGỌC NGHĨA-TÂY NINH" u="1"/>
        <s v="Niagara" u="1"/>
        <s v="CÔNG TY  ĐẠI LỘC" u="1"/>
        <s v="Người mua hàng không lấy hóa đơn" u="1"/>
        <s v="Bán Ngoài" u="1"/>
        <s v="Khác" u="1"/>
        <s v="Tiền VND ngân hàng TMCP á Châu" u="1"/>
        <s v="MGREEN-EPR" u="1"/>
        <s v="THỰC PHẨM CHÂU Á" u="1"/>
      </sharedItems>
    </cacheField>
    <cacheField name="[Measures].[GVĐV (VND/kg)]" caption="GVĐV (VND/kg)" numFmtId="0" hierarchy="322" level="32767"/>
  </cacheFields>
  <cacheHierarchies count="719">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2"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2" memberValueDatatype="130" unbalanced="0">
      <fieldsUsage count="2">
        <fieldUsage x="-1"/>
        <fieldUsage x="1"/>
      </fieldsUsage>
    </cacheHierarchy>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2" memberValueDatatype="130" unbalanced="0">
      <fieldsUsage count="2">
        <fieldUsage x="-1"/>
        <fieldUsage x="25"/>
      </fieldsUsage>
    </cacheHierarchy>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7"/>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0"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2" memberValueDatatype="130" unbalanced="0">
      <fieldsUsage count="2">
        <fieldUsage x="-1"/>
        <fieldUsage x="3"/>
      </fieldsUsage>
    </cacheHierarchy>
    <cacheHierarchy uniqueName="[dim_nhom_sp].[Nhóm SP 4]" caption="Nhóm SP 4" attribute="1" defaultMemberUniqueName="[dim_nhom_sp].[Nhóm SP 4].[All]" allUniqueName="[dim_nhom_sp].[Nhóm SP 4].[All]" dimensionUniqueName="[dim_nhom_sp]" displayFolder="" count="2" memberValueDatatype="130" unbalanced="0">
      <fieldsUsage count="2">
        <fieldUsage x="-1"/>
        <fieldUsage x="4"/>
      </fieldsUsage>
    </cacheHierarchy>
    <cacheHierarchy uniqueName="[dim_nhom_sp].[Phân loại PL]" caption="Phân loại PL" attribute="1" defaultMemberUniqueName="[dim_nhom_sp].[Phân loại PL].[All]" allUniqueName="[dim_nhom_sp].[Phân loại PL].[All]" dimensionUniqueName="[dim_nhom_sp]" displayFolder="" count="2" memberValueDatatype="130" unbalanced="0">
      <fieldsUsage count="2">
        <fieldUsage x="-1"/>
        <fieldUsage x="2"/>
      </fieldsUsage>
    </cacheHierarchy>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2" memberValueDatatype="130" unbalanced="0">
      <fieldsUsage count="2">
        <fieldUsage x="-1"/>
        <fieldUsage x="5"/>
      </fieldsUsage>
    </cacheHierarchy>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oneField="1">
      <fieldsUsage count="1">
        <fieldUsage x="11"/>
      </fieldsUsage>
    </cacheHierarchy>
    <cacheHierarchy uniqueName="[Measures].[GV (VND)]" caption="GV (VND)" measure="1" displayFolder="" measureGroup="01_Formulas_TT" count="0" oneField="1">
      <fieldsUsage count="1">
        <fieldUsage x="14"/>
      </fieldsUsage>
    </cacheHierarchy>
    <cacheHierarchy uniqueName="[Measures].[SL]" caption="SL" measure="1" displayFolder="" measureGroup="01_Formulas_TT" count="0" oneField="1">
      <fieldsUsage count="1">
        <fieldUsage x="6"/>
      </fieldsUsage>
    </cacheHierarchy>
    <cacheHierarchy uniqueName="[Measures].[Doanh thu EXW (VND)]" caption="Doanh thu EXW (VND)" measure="1" displayFolder="" measureGroup="01_Formulas_TT" count="0" oneField="1">
      <fieldsUsage count="1">
        <fieldUsage x="8"/>
      </fieldsUsage>
    </cacheHierarchy>
    <cacheHierarchy uniqueName="[Measures].[Doanh thu KT (USD)]" caption="Doanh thu KT (USD)" measure="1" displayFolder="" measureGroup="01_Formulas_TT" count="0" oneField="1">
      <fieldsUsage count="1">
        <fieldUsage x="18"/>
      </fieldsUsage>
    </cacheHierarchy>
    <cacheHierarchy uniqueName="[Measures].[Doanh thu EXW (USD)]" caption="Doanh thu EXW (USD)" measure="1" displayFolder="" measureGroup="01_Formulas_TT" count="0" oneField="1">
      <fieldsUsage count="1">
        <fieldUsage x="19"/>
      </fieldsUsage>
    </cacheHierarchy>
    <cacheHierarchy uniqueName="[Measures].[GBTB EXW (VND/kg)]" caption="GBTB EXW (VND/kg)" measure="1" displayFolder="" measureGroup="02_Formulas_TT_ĐG" count="0"/>
    <cacheHierarchy uniqueName="[Measures].[GBTB EXW (USD/ton)]" caption="GBTB EXW (USD/ton)" measure="1" displayFolder="" measureGroup="02_Formulas_TT_ĐG" count="0" oneField="1">
      <fieldsUsage count="1">
        <fieldUsage x="24"/>
      </fieldsUsage>
    </cacheHierarchy>
    <cacheHierarchy uniqueName="[Measures].[GVĐV (VND/kg)]" caption="GVĐV (VND/kg)" measure="1" displayFolder="" measureGroup="02_Formulas_TT_ĐG" count="0" oneField="1">
      <fieldsUsage count="1">
        <fieldUsage x="26"/>
      </fieldsUsage>
    </cacheHierarchy>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oneField="1">
      <fieldsUsage count="1">
        <fieldUsage x="15"/>
      </fieldsUsage>
    </cacheHierarchy>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oneField="1">
      <fieldsUsage count="1">
        <fieldUsage x="9"/>
      </fieldsUsage>
    </cacheHierarchy>
    <cacheHierarchy uniqueName="[Measures].[LGĐV EXW (VND/kg)]" caption="LGĐV EXW (VND/kg)" measure="1" displayFolder="" measureGroup="02_Formulas_TT_ĐG" count="0"/>
    <cacheHierarchy uniqueName="[Measures].[%LG_EXW]" caption="%LG_EXW" measure="1" displayFolder="" measureGroup="03_Formulas_TT_Biên" count="0" oneField="1">
      <fieldsUsage count="1">
        <fieldUsage x="10"/>
      </fieldsUsage>
    </cacheHierarchy>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oneField="1">
      <fieldsUsage count="1">
        <fieldUsage x="12"/>
      </fieldsUsage>
    </cacheHierarchy>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oneField="1">
      <fieldsUsage count="1">
        <fieldUsage x="17"/>
      </fieldsUsage>
    </cacheHierarchy>
    <cacheHierarchy uniqueName="[Measures].[%LG_KT]" caption="%LG_KT" measure="1" displayFolder="" measureGroup="03_Formulas_TT_Biên" count="0" oneField="1">
      <fieldsUsage count="1">
        <fieldUsage x="13"/>
      </fieldsUsage>
    </cacheHierarchy>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oneField="1">
      <fieldsUsage count="1">
        <fieldUsage x="16"/>
      </fieldsUsage>
    </cacheHierarchy>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oneField="1">
      <fieldsUsage count="1">
        <fieldUsage x="20"/>
      </fieldsUsage>
    </cacheHierarchy>
    <cacheHierarchy uniqueName="[Measures].[Cp vận chuyển (USD)]" caption="Cp vận chuyển (USD)" measure="1" displayFolder="" measureGroup="01_Formulas_TT" count="0" oneField="1">
      <fieldsUsage count="1">
        <fieldUsage x="22"/>
      </fieldsUsage>
    </cacheHierarchy>
    <cacheHierarchy uniqueName="[Measures].[Cp Pallet (USD)]" caption="Cp Pallet (USD)" measure="1" displayFolder="" measureGroup="01_Formulas_TT" count="0" oneField="1">
      <fieldsUsage count="1">
        <fieldUsage x="23"/>
      </fieldsUsage>
    </cacheHierarchy>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oneField="1">
      <fieldsUsage count="1">
        <fieldUsage x="21"/>
      </fieldsUsage>
    </cacheHierarchy>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16.369014583332" backgroundQuery="1" createdVersion="3" refreshedVersion="8" minRefreshableVersion="3" recordCount="0" supportSubquery="1" supportAdvancedDrill="1" xr:uid="{745C0C6B-7EA2-4F01-AD42-FF54109D685F}">
  <cacheSource type="external" connectionId="45">
    <extLst>
      <ext xmlns:x14="http://schemas.microsoft.com/office/spreadsheetml/2009/9/main" uri="{F057638F-6D5F-4e77-A914-E7F072B9BCA8}">
        <x14:sourceConnection name="ThisWorkbookDataModel"/>
      </ext>
    </extLst>
  </cacheSource>
  <cacheFields count="0"/>
  <cacheHierarchies count="719">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2"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ies>
  <kpis count="0"/>
  <extLst>
    <ext xmlns:x14="http://schemas.microsoft.com/office/spreadsheetml/2009/9/main" uri="{725AE2AE-9491-48be-B2B4-4EB974FC3084}">
      <x14:pivotCacheDefinition slicerData="1" pivotCacheId="1356172004"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16.36908877315" backgroundQuery="1" createdVersion="3" refreshedVersion="8" minRefreshableVersion="3" recordCount="0" supportSubquery="1" supportAdvancedDrill="1" xr:uid="{7EC0B160-8DF9-4270-8A6B-D41738FAC3DA}">
  <cacheSource type="external" connectionId="45">
    <extLst>
      <ext xmlns:x14="http://schemas.microsoft.com/office/spreadsheetml/2009/9/main" uri="{F057638F-6D5F-4e77-A914-E7F072B9BCA8}">
        <x14:sourceConnection name="ThisWorkbookDataModel"/>
      </ext>
    </extLst>
  </cacheSource>
  <cacheFields count="0"/>
  <cacheHierarchies count="719">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2"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ies>
  <kpis count="0"/>
  <extLst>
    <ext xmlns:x14="http://schemas.microsoft.com/office/spreadsheetml/2009/9/main" uri="{725AE2AE-9491-48be-B2B4-4EB974FC3084}">
      <x14:pivotCacheDefinition slicerData="1" pivotCacheId="1964131226"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16.369121990741" backgroundQuery="1" createdVersion="3" refreshedVersion="8" minRefreshableVersion="3" recordCount="0" supportSubquery="1" supportAdvancedDrill="1" xr:uid="{F8889A43-6254-4AAE-A524-2FBF66016B4A}">
  <cacheSource type="external" connectionId="45">
    <extLst>
      <ext xmlns:x14="http://schemas.microsoft.com/office/spreadsheetml/2009/9/main" uri="{F057638F-6D5F-4e77-A914-E7F072B9BCA8}">
        <x14:sourceConnection name="ThisWorkbookDataModel"/>
      </ext>
    </extLst>
  </cacheSource>
  <cacheFields count="0"/>
  <cacheHierarchies count="719">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2"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0"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ies>
  <kpis count="0"/>
  <extLst>
    <ext xmlns:x14="http://schemas.microsoft.com/office/spreadsheetml/2009/9/main" uri="{725AE2AE-9491-48be-B2B4-4EB974FC3084}">
      <x14:pivotCacheDefinition slicerData="1" pivotCacheId="731716659"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16.369136111112" backgroundQuery="1" createdVersion="3" refreshedVersion="8" minRefreshableVersion="3" recordCount="0" supportSubquery="1" supportAdvancedDrill="1" xr:uid="{02D06A34-23BD-4D1A-91F1-F3FE1A2A16C4}">
  <cacheSource type="external" connectionId="45">
    <extLst>
      <ext xmlns:x14="http://schemas.microsoft.com/office/spreadsheetml/2009/9/main" uri="{F057638F-6D5F-4e77-A914-E7F072B9BCA8}">
        <x14:sourceConnection name="ThisWorkbookDataModel"/>
      </ext>
    </extLst>
  </cacheSource>
  <cacheFields count="0"/>
  <cacheHierarchies count="719">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2"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ies>
  <kpis count="0"/>
  <extLst>
    <ext xmlns:x14="http://schemas.microsoft.com/office/spreadsheetml/2009/9/main" uri="{725AE2AE-9491-48be-B2B4-4EB974FC3084}">
      <x14:pivotCacheDefinition slicerData="1" pivotCacheId="1857828233"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16.369213773149" backgroundQuery="1" createdVersion="3" refreshedVersion="8" minRefreshableVersion="3" recordCount="0" supportSubquery="1" supportAdvancedDrill="1" xr:uid="{CEA8F372-684D-48B0-A32E-A1F2C115908E}">
  <cacheSource type="external" connectionId="45">
    <extLst>
      <ext xmlns:x14="http://schemas.microsoft.com/office/spreadsheetml/2009/9/main" uri="{F057638F-6D5F-4e77-A914-E7F072B9BCA8}">
        <x14:sourceConnection name="ThisWorkbookDataModel"/>
      </ext>
    </extLst>
  </cacheSource>
  <cacheFields count="0"/>
  <cacheHierarchies count="719">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2"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extLst>
        <ext xmlns:x15="http://schemas.microsoft.com/office/spreadsheetml/2010/11/main" uri="{B97F6D7D-B522-45F9-BDA1-12C45D357490}">
          <x15:cacheHierarchy aggregatedColumn="229"/>
        </ext>
      </extLst>
    </cacheHierarchy>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ies>
  <kpis count="0"/>
  <extLst>
    <ext xmlns:x14="http://schemas.microsoft.com/office/spreadsheetml/2009/9/main" uri="{725AE2AE-9491-48be-B2B4-4EB974FC3084}">
      <x14:pivotCacheDefinition slicerData="1" pivotCacheId="43503956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2B85D3-F475-4078-9EC2-57C9773C3F37}" name="PivotTable2" cacheId="19"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W17" firstHeaderRow="1" firstDataRow="2" firstDataCol="1" rowPageCount="1" colPageCount="1"/>
  <pivotFields count="5">
    <pivotField dataField="1" subtotalTop="0" showAll="0" defaultSubtotal="0"/>
    <pivotField axis="axisPage" allDrilled="1" subtotalTop="0" showAll="0" dataSourceSort="1" defaultSubtotal="0" defaultAttributeDrillState="1"/>
    <pivotField axis="axisCol"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2">
    <field x="-2"/>
    <field x="3"/>
  </rowFields>
  <rowItems count="13">
    <i>
      <x/>
    </i>
    <i r="1">
      <x/>
    </i>
    <i r="1">
      <x v="1"/>
    </i>
    <i r="1">
      <x v="2"/>
    </i>
    <i r="1">
      <x v="3"/>
    </i>
    <i r="1">
      <x v="4"/>
    </i>
    <i r="1">
      <x v="5"/>
    </i>
    <i i="1">
      <x v="1"/>
    </i>
    <i r="1" i="1">
      <x v="3"/>
    </i>
    <i r="1" i="1">
      <x v="4"/>
    </i>
    <i r="1" i="1">
      <x v="5"/>
    </i>
    <i t="grand">
      <x/>
    </i>
    <i t="grand" i="1">
      <x v="1"/>
    </i>
  </rowItems>
  <colFields count="1">
    <field x="2"/>
  </colFields>
  <colItems count="13">
    <i>
      <x/>
    </i>
    <i>
      <x v="1"/>
    </i>
    <i>
      <x v="2"/>
    </i>
    <i>
      <x v="3"/>
    </i>
    <i>
      <x v="4"/>
    </i>
    <i>
      <x v="5"/>
    </i>
    <i>
      <x v="6"/>
    </i>
    <i>
      <x v="7"/>
    </i>
    <i>
      <x v="8"/>
    </i>
    <i>
      <x v="9"/>
    </i>
    <i>
      <x v="10"/>
    </i>
    <i>
      <x v="11"/>
    </i>
    <i t="grand">
      <x/>
    </i>
  </colItems>
  <pageFields count="1">
    <pageField fld="1" hier="210" name="[dim_nhom_sp].[Nhóm SP 4].&amp;[Hạt rPET]" cap="Hạt rPET"/>
  </pageFields>
  <dataFields count="2">
    <dataField fld="0" subtotal="count" baseField="0" baseItem="0"/>
    <dataField fld="4" subtotal="count" baseField="0" baseItem="0"/>
  </dataFields>
  <pivotHierarchies count="7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nhom_sp].[Nhóm SP 4].&amp;[Hạt rPE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2"/>
    <rowHierarchyUsage hierarchyUsage="160"/>
  </rowHierarchiesUsage>
  <colHierarchiesUsage count="1">
    <colHierarchyUsage hierarchyUsage="16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nhom_sp]"/>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C68F31-639D-40AF-B6BF-3DA6CDA5CA6C}" name="PivotTable1" cacheId="12" applyNumberFormats="0" applyBorderFormats="0" applyFontFormats="0" applyPatternFormats="0" applyAlignmentFormats="0" applyWidthHeightFormats="1" dataCaption="Values" tag="6556bfb4-a6db-47fc-9c9d-34f0cbc9de3c" updatedVersion="8" minRefreshableVersion="3" useAutoFormatting="1" subtotalHiddenItems="1" itemPrintTitles="1" createdVersion="8" indent="0" outline="1" outlineData="1" multipleFieldFilters="0">
  <location ref="A2:B75" firstHeaderRow="1" firstDataRow="1" firstDataCol="1"/>
  <pivotFields count="3">
    <pivotField axis="axisRow" allDrilled="1" showAll="0" dataSourceSort="1" defaultAttributeDrillState="1">
      <items count="7">
        <item x="0"/>
        <item x="1"/>
        <item x="2"/>
        <item x="3"/>
        <item x="4"/>
        <item x="5"/>
        <item t="default"/>
      </items>
    </pivotField>
    <pivotField axis="axisRow" allDrilled="1" showAll="0" dataSourceSort="1" defaultAttributeDrillState="1">
      <items count="13">
        <item x="0"/>
        <item x="1"/>
        <item x="2"/>
        <item x="3"/>
        <item x="4"/>
        <item x="5"/>
        <item x="6"/>
        <item x="7"/>
        <item x="8"/>
        <item x="9"/>
        <item x="10"/>
        <item x="11"/>
        <item t="default"/>
      </items>
    </pivotField>
    <pivotField dataField="1" subtotalTop="0" showAll="0" defaultSubtotal="0"/>
  </pivotFields>
  <rowFields count="2">
    <field x="0"/>
    <field x="1"/>
  </rowFields>
  <rowItems count="7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x v="4"/>
    </i>
    <i r="1">
      <x/>
    </i>
    <i r="1">
      <x v="1"/>
    </i>
    <i r="1">
      <x v="2"/>
    </i>
    <i r="1">
      <x v="3"/>
    </i>
    <i r="1">
      <x v="4"/>
    </i>
    <i r="1">
      <x v="5"/>
    </i>
    <i r="1">
      <x v="6"/>
    </i>
    <i r="1">
      <x v="7"/>
    </i>
    <i r="1">
      <x v="8"/>
    </i>
    <i r="1">
      <x v="9"/>
    </i>
    <i r="1">
      <x v="10"/>
    </i>
    <i r="1">
      <x v="11"/>
    </i>
    <i>
      <x v="5"/>
    </i>
    <i r="1">
      <x/>
    </i>
    <i r="1">
      <x v="1"/>
    </i>
    <i r="1">
      <x v="2"/>
    </i>
    <i r="1">
      <x v="3"/>
    </i>
    <i r="1">
      <x v="4"/>
    </i>
    <i r="1">
      <x v="5"/>
    </i>
    <i t="grand">
      <x/>
    </i>
  </rowItems>
  <colItems count="1">
    <i/>
  </colItems>
  <dataFields count="1">
    <dataField fld="2" subtotal="count" baseField="0" baseItem="0"/>
  </dataFields>
  <pivotHierarchies count="7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60"/>
    <rowHierarchyUsage hierarchyUsage="16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78E404-51B6-4855-A937-6406EE1CB947}" name="PivotTable1" cacheId="28" applyNumberFormats="0" applyBorderFormats="0" applyFontFormats="0" applyPatternFormats="0" applyAlignmentFormats="0" applyWidthHeightFormats="1" dataCaption="Values" tag="f9ed9abb-7c5f-4bf0-aca1-8801659cb9f8" updatedVersion="8" minRefreshableVersion="3" subtotalHiddenItems="1" itemPrintTitles="1" createdVersion="8" indent="0" outline="1" outlineData="1" multipleFieldFilters="0">
  <location ref="B28:V41" firstHeaderRow="0" firstDataRow="1" firstDataCol="1"/>
  <pivotFields count="23">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13">
    <i>
      <x/>
    </i>
    <i>
      <x v="1"/>
    </i>
    <i>
      <x v="2"/>
    </i>
    <i>
      <x v="3"/>
    </i>
    <i>
      <x v="4"/>
    </i>
    <i>
      <x v="5"/>
    </i>
    <i>
      <x v="6"/>
    </i>
    <i>
      <x v="7"/>
    </i>
    <i>
      <x v="8"/>
    </i>
    <i>
      <x v="9"/>
    </i>
    <i>
      <x v="10"/>
    </i>
    <i>
      <x v="11"/>
    </i>
    <i t="grand">
      <x/>
    </i>
  </rowItems>
  <colFields count="1">
    <field x="-2"/>
  </colFields>
  <colItems count="20">
    <i>
      <x/>
    </i>
    <i i="1">
      <x v="1"/>
    </i>
    <i i="2">
      <x v="2"/>
    </i>
    <i i="3">
      <x v="3"/>
    </i>
    <i i="4">
      <x v="4"/>
    </i>
    <i i="5">
      <x v="5"/>
    </i>
    <i i="6">
      <x v="6"/>
    </i>
    <i i="7">
      <x v="7"/>
    </i>
    <i i="8">
      <x v="8"/>
    </i>
    <i i="9">
      <x v="9"/>
    </i>
    <i i="10">
      <x v="10"/>
    </i>
    <i i="11">
      <x v="11"/>
    </i>
    <i i="12">
      <x v="12"/>
    </i>
    <i i="13">
      <x v="13"/>
    </i>
    <i i="14">
      <x v="14"/>
    </i>
    <i i="15">
      <x v="15"/>
    </i>
    <i i="16">
      <x v="16"/>
    </i>
    <i i="17">
      <x v="17"/>
    </i>
    <i i="18">
      <x v="18"/>
    </i>
    <i i="19">
      <x v="19"/>
    </i>
  </colItems>
  <dataFields count="20">
    <dataField fld="3" subtotal="count" baseField="0" baseItem="0"/>
    <dataField fld="4" subtotal="count" baseField="0" baseItem="0"/>
    <dataField fld="5" subtotal="count" baseField="0" baseItem="0"/>
    <dataField fld="6" subtotal="count" baseField="0" baseItem="0"/>
    <dataField name=" 2" fld="20" subtotal="count" baseField="0" baseItem="0">
      <extLst>
        <ext xmlns:x14="http://schemas.microsoft.com/office/spreadsheetml/2009/9/main" uri="{E15A36E0-9728-4e99-A89B-3F7291B0FE68}">
          <x14:dataField sourceField="3" uniqueName="[__Xl2].[Measures].[ ]"/>
        </ext>
      </extLst>
    </dataField>
    <dataField fld="7" subtotal="count" baseField="0" baseItem="0"/>
    <dataField fld="8" subtotal="count" baseField="0" baseItem="0"/>
    <dataField fld="9" subtotal="count" baseField="0" baseItem="0"/>
    <dataField fld="10" subtotal="count" baseField="0" baseItem="0"/>
    <dataField fld="11" subtotal="count" baseField="0" baseItem="0"/>
    <dataField name=" 3" fld="21" subtotal="count" baseField="0" baseItem="0">
      <extLst>
        <ext xmlns:x14="http://schemas.microsoft.com/office/spreadsheetml/2009/9/main" uri="{E15A36E0-9728-4e99-A89B-3F7291B0FE68}">
          <x14:dataField sourceField="3" uniqueName="[__Xl3].[Measures].[ ]"/>
        </ext>
      </extLst>
    </dataField>
    <dataField fld="12" subtotal="count" baseField="0" baseItem="0"/>
    <dataField fld="13" subtotal="count" baseField="0" baseItem="0"/>
    <dataField fld="14" subtotal="count" baseField="0" baseItem="0"/>
    <dataField fld="18" subtotal="count" baseField="0" baseItem="0"/>
    <dataField name=" 4" fld="22" subtotal="count" baseField="0" baseItem="0">
      <extLst>
        <ext xmlns:x14="http://schemas.microsoft.com/office/spreadsheetml/2009/9/main" uri="{E15A36E0-9728-4e99-A89B-3F7291B0FE68}">
          <x14:dataField sourceField="3" uniqueName="[__Xl4].[Measures].[ ]"/>
        </ext>
      </extLst>
    </dataField>
    <dataField fld="15" subtotal="count" baseField="0" baseItem="0"/>
    <dataField fld="16" subtotal="count" baseField="0" baseItem="0"/>
    <dataField fld="17" subtotal="count" baseField="0" baseItem="0"/>
    <dataField fld="19" subtotal="count" baseField="0" baseItem="0"/>
  </dataFields>
  <formats count="11">
    <format dxfId="414">
      <pivotArea dataOnly="0" outline="0" fieldPosition="0">
        <references count="1">
          <reference field="4294967294" count="1">
            <x v="0"/>
          </reference>
        </references>
      </pivotArea>
    </format>
    <format dxfId="413">
      <pivotArea dataOnly="0" outline="0" fieldPosition="0">
        <references count="1">
          <reference field="4294967294" count="1">
            <x v="0"/>
          </reference>
        </references>
      </pivotArea>
    </format>
    <format dxfId="412">
      <pivotArea dataOnly="0" outline="0" fieldPosition="0">
        <references count="1">
          <reference field="4294967294" count="1">
            <x v="4"/>
          </reference>
        </references>
      </pivotArea>
    </format>
    <format dxfId="411">
      <pivotArea dataOnly="0" outline="0" fieldPosition="0">
        <references count="1">
          <reference field="4294967294" count="1">
            <x v="4"/>
          </reference>
        </references>
      </pivotArea>
    </format>
    <format dxfId="410">
      <pivotArea dataOnly="0" outline="0" fieldPosition="0">
        <references count="1">
          <reference field="4294967294" count="1">
            <x v="10"/>
          </reference>
        </references>
      </pivotArea>
    </format>
    <format dxfId="409">
      <pivotArea dataOnly="0" outline="0" fieldPosition="0">
        <references count="1">
          <reference field="4294967294" count="1">
            <x v="10"/>
          </reference>
        </references>
      </pivotArea>
    </format>
    <format dxfId="408">
      <pivotArea dataOnly="0" outline="0" fieldPosition="0">
        <references count="1">
          <reference field="4294967294" count="1">
            <x v="15"/>
          </reference>
        </references>
      </pivotArea>
    </format>
    <format dxfId="407">
      <pivotArea dataOnly="0" outline="0" fieldPosition="0">
        <references count="1">
          <reference field="4294967294" count="1">
            <x v="15"/>
          </reference>
        </references>
      </pivotArea>
    </format>
    <format dxfId="406">
      <pivotArea collapsedLevelsAreSubtotals="1" fieldPosition="0">
        <references count="2">
          <reference field="4294967294" count="3" selected="0">
            <x v="11"/>
            <x v="12"/>
            <x v="13"/>
          </reference>
          <reference field="2" count="0"/>
        </references>
      </pivotArea>
    </format>
    <format dxfId="405">
      <pivotArea collapsedLevelsAreSubtotals="1" fieldPosition="0">
        <references count="2">
          <reference field="4294967294" count="4" selected="0">
            <x v="11"/>
            <x v="12"/>
            <x v="13"/>
            <x v="14"/>
          </reference>
          <reference field="2" count="1">
            <x v="11"/>
          </reference>
        </references>
      </pivotArea>
    </format>
    <format dxfId="404">
      <pivotArea collapsedLevelsAreSubtotals="1" fieldPosition="0">
        <references count="2">
          <reference field="4294967294" count="4" selected="0">
            <x v="16"/>
            <x v="17"/>
            <x v="18"/>
            <x v="19"/>
          </reference>
          <reference field="2" count="1">
            <x v="11"/>
          </reference>
        </references>
      </pivotArea>
    </format>
  </formats>
  <conditionalFormats count="1">
    <conditionalFormat priority="1">
      <pivotAreas count="2">
        <pivotArea type="data" outline="0" collapsedLevelsAreSubtotals="1" fieldPosition="0">
          <references count="1">
            <reference field="4294967294" count="1" selected="0">
              <x v="3"/>
            </reference>
          </references>
        </pivotArea>
        <pivotArea type="data" outline="0" collapsedLevelsAreSubtotals="1" fieldPosition="0">
          <references count="1">
            <reference field="4294967294" count="5" selected="0">
              <x v="5"/>
              <x v="6"/>
              <x v="7"/>
              <x v="8"/>
              <x v="9"/>
            </reference>
          </references>
        </pivotArea>
      </pivotAreas>
    </conditionalFormat>
  </conditionalFormats>
  <pivotHierarchies count="7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2].[Year | Month].&amp;[2026 | 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4" showRowHeaders="1" showColHeaders="1" showRowStripes="0" showColStripes="0" showLastColumn="1"/>
  <rowHierarchiesUsage count="1">
    <rowHierarchyUsage hierarchyUsage="20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_01]"/>
        <x15:activeTabTopLevelEntity name="[dim_date_02]"/>
        <x15:activeTabTopLevelEntity name="[dim_nhom_s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D9E247-D192-4683-AD17-2842CF7A93A2}" name="PivotTable3" cacheId="29"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A4" firstHeaderRow="0" firstDataRow="0" firstDataCol="0" rowPageCount="2" colPageCount="1"/>
  <pivotFields count="2">
    <pivotField axis="axisPage" allDrilled="1" subtotalTop="0" showAll="0" dataSourceSort="1" defaultSubtotal="0" defaultAttributeDrillState="1"/>
    <pivotField axis="axisPage" allDrilled="1" subtotalTop="0" showAll="0" dataSourceSort="1" defaultSubtotal="0" defaultAttributeDrillState="1"/>
  </pivotFields>
  <pageFields count="2">
    <pageField fld="0" hier="179" name="[dim_date_01].[Year | Month].&amp;[2026 | 03]" cap="2026 | 03"/>
    <pageField fld="1" hier="190" name="[dim_date_02].[Year | Month].&amp;[2026 | 02]" cap="2026 | 02"/>
  </pageFields>
  <pivotHierarchies count="7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2].[Year | Month].&amp;[2026 | 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_01]"/>
        <x15:activeTabTopLevelEntity name="[dim_date_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798601-A804-4CBC-8083-343621144663}" name="PivotTable3" cacheId="30"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A4" firstHeaderRow="0" firstDataRow="0" firstDataCol="0" rowPageCount="2" colPageCount="1"/>
  <pivotFields count="2">
    <pivotField axis="axisPage" allDrilled="1" subtotalTop="0" showAll="0" dataSourceSort="1" defaultSubtotal="0" defaultAttributeDrillState="1"/>
    <pivotField axis="axisPage" allDrilled="1" subtotalTop="0" showAll="0" dataSourceSort="1" defaultSubtotal="0" defaultAttributeDrillState="1"/>
  </pivotFields>
  <pageFields count="2">
    <pageField fld="0" hier="179" name="[dim_date_01].[Year | Month].&amp;[2026 | 03]" cap="2026 | 03"/>
    <pageField fld="1" hier="190" name="[dim_date_02].[Year | Month].&amp;[2026 | 02]" cap="2026 | 02"/>
  </pageFields>
  <pivotHierarchies count="7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2].[Year | Month].&amp;[2026 | 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_01]"/>
        <x15:activeTabTopLevelEntity name="[dim_date_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7C122B-E4C8-4DAB-8B21-170BD796C963}" name="PivotTable1" cacheId="31" applyNumberFormats="0" applyBorderFormats="0" applyFontFormats="0" applyPatternFormats="0" applyAlignmentFormats="0" applyWidthHeightFormats="1" dataCaption="Values" tag="f2693cb1-82e7-44b3-a679-1f3ecd2a2d3a" updatedVersion="8" minRefreshableVersion="3" subtotalHiddenItems="1" itemPrintTitles="1" createdVersion="8" indent="0" outline="1" outlineData="1" multipleFieldFilters="0">
  <location ref="B28:BJ41" firstHeaderRow="0" firstDataRow="1" firstDataCol="1"/>
  <pivotFields count="63">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13">
    <i>
      <x/>
    </i>
    <i>
      <x v="1"/>
    </i>
    <i>
      <x v="2"/>
    </i>
    <i>
      <x v="3"/>
    </i>
    <i>
      <x v="4"/>
    </i>
    <i>
      <x v="5"/>
    </i>
    <i>
      <x v="6"/>
    </i>
    <i>
      <x v="7"/>
    </i>
    <i>
      <x v="8"/>
    </i>
    <i>
      <x v="9"/>
    </i>
    <i>
      <x v="10"/>
    </i>
    <i>
      <x v="11"/>
    </i>
    <i t="grand">
      <x/>
    </i>
  </rowItems>
  <colFields count="1">
    <field x="-2"/>
  </colFields>
  <colItems count="60">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i i="50">
      <x v="50"/>
    </i>
    <i i="51">
      <x v="51"/>
    </i>
    <i i="52">
      <x v="52"/>
    </i>
    <i i="53">
      <x v="53"/>
    </i>
    <i i="54">
      <x v="54"/>
    </i>
    <i i="55">
      <x v="55"/>
    </i>
    <i i="56">
      <x v="56"/>
    </i>
    <i i="57">
      <x v="57"/>
    </i>
    <i i="58">
      <x v="58"/>
    </i>
    <i i="59">
      <x v="59"/>
    </i>
  </colItems>
  <dataFields count="60">
    <dataField fld="3" subtotal="count" baseField="0" baseItem="0"/>
    <dataField fld="12" subtotal="count" baseField="0" baseItem="0" numFmtId="168"/>
    <dataField fld="13" subtotal="count" baseField="0" baseItem="0" numFmtId="168"/>
    <dataField fld="14" subtotal="count" baseField="0" baseItem="0" numFmtId="168"/>
    <dataField name=" 2" fld="49" subtotal="count" baseField="0" baseItem="0" numFmtId="168">
      <extLst>
        <ext xmlns:x14="http://schemas.microsoft.com/office/spreadsheetml/2009/9/main" uri="{E15A36E0-9728-4e99-A89B-3F7291B0FE68}">
          <x14:dataField sourceField="3" uniqueName="[__Xl2].[Measures].[ ]"/>
        </ext>
      </extLst>
    </dataField>
    <dataField fld="15" subtotal="count" baseField="0" baseItem="0" numFmtId="168"/>
    <dataField fld="16" subtotal="count" baseField="0" baseItem="0" numFmtId="168"/>
    <dataField fld="17" subtotal="count" baseField="0" baseItem="0" numFmtId="168"/>
    <dataField fld="18" subtotal="count" baseField="0" baseItem="0" numFmtId="168"/>
    <dataField fld="19" subtotal="count" baseField="0" baseItem="0" numFmtId="168"/>
    <dataField fld="20" subtotal="count" baseField="0" baseItem="0" numFmtId="168"/>
    <dataField fld="21" subtotal="count" baseField="0" baseItem="0" numFmtId="168"/>
    <dataField fld="22" subtotal="count" baseField="0" baseItem="0" numFmtId="168"/>
    <dataField fld="23" subtotal="count" baseField="0" baseItem="0" numFmtId="168"/>
    <dataField fld="24" subtotal="count" baseField="0" baseItem="0" numFmtId="168"/>
    <dataField fld="25" subtotal="count" baseField="0" baseItem="0" numFmtId="168"/>
    <dataField fld="26" subtotal="count" baseField="0" baseItem="0" numFmtId="168"/>
    <dataField fld="27" subtotal="count" baseField="0" baseItem="0" numFmtId="168"/>
    <dataField fld="28" subtotal="count" baseField="0" baseItem="0" numFmtId="168"/>
    <dataField name=" 3" fld="50" subtotal="count" baseField="0" baseItem="0">
      <extLst>
        <ext xmlns:x14="http://schemas.microsoft.com/office/spreadsheetml/2009/9/main" uri="{E15A36E0-9728-4e99-A89B-3F7291B0FE68}">
          <x14:dataField sourceField="3" uniqueName="[__Xl3].[Measures].[ ]"/>
        </ext>
      </extLst>
    </dataField>
    <dataField fld="29" subtotal="count" baseField="0" baseItem="0"/>
    <dataField fld="30" subtotal="count" baseField="0" baseItem="0"/>
    <dataField name=" 5" fld="51" subtotal="count" baseField="0" baseItem="0">
      <extLst>
        <ext xmlns:x14="http://schemas.microsoft.com/office/spreadsheetml/2009/9/main" uri="{E15A36E0-9728-4e99-A89B-3F7291B0FE68}">
          <x14:dataField sourceField="3" uniqueName="[__Xl5].[Measures].[ ]"/>
        </ext>
      </extLst>
    </dataField>
    <dataField fld="4" subtotal="count" baseField="0" baseItem="0"/>
    <dataField fld="5" subtotal="count" baseField="0" baseItem="0"/>
    <dataField fld="6" subtotal="count" baseField="0" baseItem="0"/>
    <dataField fld="10" subtotal="count" baseField="0" baseItem="0"/>
    <dataField name=" 4" fld="52" subtotal="count" baseField="0" baseItem="0">
      <extLst>
        <ext xmlns:x14="http://schemas.microsoft.com/office/spreadsheetml/2009/9/main" uri="{E15A36E0-9728-4e99-A89B-3F7291B0FE68}">
          <x14:dataField sourceField="3" uniqueName="[__Xl4].[Measures].[ ]"/>
        </ext>
      </extLst>
    </dataField>
    <dataField fld="7" subtotal="count" baseField="0" baseItem="0"/>
    <dataField fld="8" subtotal="count" baseField="0" baseItem="0"/>
    <dataField fld="9" subtotal="count" baseField="0" baseItem="0"/>
    <dataField fld="11" subtotal="count" baseField="0" baseItem="0"/>
    <dataField name=" 6" fld="53" subtotal="count" baseField="0" baseItem="0">
      <extLst>
        <ext xmlns:x14="http://schemas.microsoft.com/office/spreadsheetml/2009/9/main" uri="{E15A36E0-9728-4e99-A89B-3F7291B0FE68}">
          <x14:dataField sourceField="3" uniqueName="[__Xl6].[Measures].[ ]"/>
        </ext>
      </extLst>
    </dataField>
    <dataField fld="31" subtotal="count" baseField="0" baseItem="0"/>
    <dataField fld="32" subtotal="count" baseField="0" baseItem="0"/>
    <dataField name=" 7" fld="54" subtotal="count" baseField="0" baseItem="0">
      <extLst>
        <ext xmlns:x14="http://schemas.microsoft.com/office/spreadsheetml/2009/9/main" uri="{E15A36E0-9728-4e99-A89B-3F7291B0FE68}">
          <x14:dataField sourceField="3" uniqueName="[__Xl7].[Measures].[ ]"/>
        </ext>
      </extLst>
    </dataField>
    <dataField fld="33" subtotal="count" baseField="0" baseItem="0"/>
    <dataField fld="34" subtotal="count" baseField="0" baseItem="0"/>
    <dataField name=" 8" fld="55" subtotal="count" baseField="0" baseItem="0">
      <extLst>
        <ext xmlns:x14="http://schemas.microsoft.com/office/spreadsheetml/2009/9/main" uri="{E15A36E0-9728-4e99-A89B-3F7291B0FE68}">
          <x14:dataField sourceField="3" uniqueName="[__Xl8].[Measures].[ ]"/>
        </ext>
      </extLst>
    </dataField>
    <dataField fld="35" subtotal="count" baseField="0" baseItem="0"/>
    <dataField fld="36" subtotal="count" baseField="0" baseItem="0"/>
    <dataField name=" 9" fld="56" subtotal="count" baseField="0" baseItem="0">
      <extLst>
        <ext xmlns:x14="http://schemas.microsoft.com/office/spreadsheetml/2009/9/main" uri="{E15A36E0-9728-4e99-A89B-3F7291B0FE68}">
          <x14:dataField sourceField="3" uniqueName="[__Xl9].[Measures].[ ]"/>
        </ext>
      </extLst>
    </dataField>
    <dataField fld="37" subtotal="count" baseField="0" baseItem="0"/>
    <dataField fld="38" subtotal="count" baseField="0" baseItem="0"/>
    <dataField name=" 10" fld="57" subtotal="count" baseField="0" baseItem="0">
      <extLst>
        <ext xmlns:x14="http://schemas.microsoft.com/office/spreadsheetml/2009/9/main" uri="{E15A36E0-9728-4e99-A89B-3F7291B0FE68}">
          <x14:dataField sourceField="3" uniqueName="[__Xl10].[Measures].[ ]"/>
        </ext>
      </extLst>
    </dataField>
    <dataField fld="39" subtotal="count" baseField="0" baseItem="0"/>
    <dataField fld="40" subtotal="count" baseField="0" baseItem="0"/>
    <dataField name=" 11" fld="58" subtotal="count" baseField="0" baseItem="0">
      <extLst>
        <ext xmlns:x14="http://schemas.microsoft.com/office/spreadsheetml/2009/9/main" uri="{E15A36E0-9728-4e99-A89B-3F7291B0FE68}">
          <x14:dataField sourceField="3" uniqueName="[__Xl11].[Measures].[ ]"/>
        </ext>
      </extLst>
    </dataField>
    <dataField fld="41" subtotal="count" baseField="0" baseItem="0"/>
    <dataField fld="42" subtotal="count" baseField="0" baseItem="0"/>
    <dataField name=" 12" fld="59" subtotal="count" baseField="0" baseItem="0">
      <extLst>
        <ext xmlns:x14="http://schemas.microsoft.com/office/spreadsheetml/2009/9/main" uri="{E15A36E0-9728-4e99-A89B-3F7291B0FE68}">
          <x14:dataField sourceField="3" uniqueName="[__Xl12].[Measures].[ ]"/>
        </ext>
      </extLst>
    </dataField>
    <dataField fld="43" subtotal="count" baseField="0" baseItem="0"/>
    <dataField fld="44" subtotal="count" baseField="0" baseItem="0"/>
    <dataField name=" 13" fld="60" subtotal="count" baseField="0" baseItem="0">
      <extLst>
        <ext xmlns:x14="http://schemas.microsoft.com/office/spreadsheetml/2009/9/main" uri="{E15A36E0-9728-4e99-A89B-3F7291B0FE68}">
          <x14:dataField sourceField="3" uniqueName="[__Xl13].[Measures].[ ]"/>
        </ext>
      </extLst>
    </dataField>
    <dataField fld="45" subtotal="count" baseField="0" baseItem="0"/>
    <dataField fld="46" subtotal="count" baseField="0" baseItem="0"/>
    <dataField name=" 14" fld="61" subtotal="count" baseField="0" baseItem="0">
      <extLst>
        <ext xmlns:x14="http://schemas.microsoft.com/office/spreadsheetml/2009/9/main" uri="{E15A36E0-9728-4e99-A89B-3F7291B0FE68}">
          <x14:dataField sourceField="3" uniqueName="[__Xl14].[Measures].[ ]"/>
        </ext>
      </extLst>
    </dataField>
    <dataField fld="47" subtotal="count" baseField="0" baseItem="0"/>
    <dataField fld="48" subtotal="count" baseField="0" baseItem="0"/>
    <dataField name=" 15" fld="62" subtotal="count" baseField="0" baseItem="0">
      <extLst>
        <ext xmlns:x14="http://schemas.microsoft.com/office/spreadsheetml/2009/9/main" uri="{E15A36E0-9728-4e99-A89B-3F7291B0FE68}">
          <x14:dataField sourceField="3" uniqueName="[__Xl15].[Measures].[ ]"/>
        </ext>
      </extLst>
    </dataField>
  </dataFields>
  <formats count="29">
    <format dxfId="403">
      <pivotArea dataOnly="0" outline="0" fieldPosition="0">
        <references count="1">
          <reference field="4294967294" count="1">
            <x v="0"/>
          </reference>
        </references>
      </pivotArea>
    </format>
    <format dxfId="402">
      <pivotArea dataOnly="0" outline="0" fieldPosition="0">
        <references count="1">
          <reference field="4294967294" count="1">
            <x v="0"/>
          </reference>
        </references>
      </pivotArea>
    </format>
    <format dxfId="401">
      <pivotArea dataOnly="0" outline="0" fieldPosition="0">
        <references count="1">
          <reference field="4294967294" count="1">
            <x v="4"/>
          </reference>
        </references>
      </pivotArea>
    </format>
    <format dxfId="400">
      <pivotArea dataOnly="0" outline="0" fieldPosition="0">
        <references count="1">
          <reference field="4294967294" count="1">
            <x v="4"/>
          </reference>
        </references>
      </pivotArea>
    </format>
    <format dxfId="399">
      <pivotArea dataOnly="0" outline="0" fieldPosition="0">
        <references count="1">
          <reference field="4294967294" count="1">
            <x v="19"/>
          </reference>
        </references>
      </pivotArea>
    </format>
    <format dxfId="398">
      <pivotArea dataOnly="0" outline="0" fieldPosition="0">
        <references count="1">
          <reference field="4294967294" count="1">
            <x v="19"/>
          </reference>
        </references>
      </pivotArea>
    </format>
    <format dxfId="397">
      <pivotArea dataOnly="0" outline="0" fieldPosition="0">
        <references count="1">
          <reference field="4294967294" count="1">
            <x v="27"/>
          </reference>
        </references>
      </pivotArea>
    </format>
    <format dxfId="396">
      <pivotArea dataOnly="0" outline="0" fieldPosition="0">
        <references count="1">
          <reference field="4294967294" count="1">
            <x v="27"/>
          </reference>
        </references>
      </pivotArea>
    </format>
    <format dxfId="395">
      <pivotArea collapsedLevelsAreSubtotals="1" fieldPosition="0">
        <references count="2">
          <reference field="4294967294" count="3" selected="0">
            <x v="23"/>
            <x v="24"/>
            <x v="25"/>
          </reference>
          <reference field="2" count="0"/>
        </references>
      </pivotArea>
    </format>
    <format dxfId="394">
      <pivotArea collapsedLevelsAreSubtotals="1" fieldPosition="0">
        <references count="2">
          <reference field="4294967294" count="4" selected="0">
            <x v="28"/>
            <x v="29"/>
            <x v="30"/>
            <x v="31"/>
          </reference>
          <reference field="2" count="1">
            <x v="11"/>
          </reference>
        </references>
      </pivotArea>
    </format>
    <format dxfId="393">
      <pivotArea collapsedLevelsAreSubtotals="1" fieldPosition="0">
        <references count="2">
          <reference field="4294967294" count="4" selected="0">
            <x v="23"/>
            <x v="24"/>
            <x v="25"/>
            <x v="26"/>
          </reference>
          <reference field="2" count="1">
            <x v="11"/>
          </reference>
        </references>
      </pivotArea>
    </format>
    <format dxfId="392">
      <pivotArea outline="0" collapsedLevelsAreSubtotals="1" fieldPosition="0">
        <references count="1">
          <reference field="4294967294" count="3" selected="0">
            <x v="1"/>
            <x v="2"/>
            <x v="3"/>
          </reference>
        </references>
      </pivotArea>
    </format>
    <format dxfId="391">
      <pivotArea outline="0" collapsedLevelsAreSubtotals="1" fieldPosition="0">
        <references count="1">
          <reference field="4294967294" count="16" selected="0">
            <x v="3"/>
            <x v="4"/>
            <x v="5"/>
            <x v="6"/>
            <x v="7"/>
            <x v="8"/>
            <x v="9"/>
            <x v="10"/>
            <x v="11"/>
            <x v="12"/>
            <x v="13"/>
            <x v="14"/>
            <x v="15"/>
            <x v="16"/>
            <x v="17"/>
            <x v="18"/>
          </reference>
        </references>
      </pivotArea>
    </format>
    <format dxfId="390">
      <pivotArea collapsedLevelsAreSubtotals="1" fieldPosition="0">
        <references count="2">
          <reference field="4294967294" count="13" selected="0">
            <x v="5"/>
            <x v="6"/>
            <x v="7"/>
            <x v="8"/>
            <x v="9"/>
            <x v="10"/>
            <x v="11"/>
            <x v="12"/>
            <x v="13"/>
            <x v="14"/>
            <x v="15"/>
            <x v="16"/>
            <x v="17"/>
          </reference>
          <reference field="2" count="1">
            <x v="0"/>
          </reference>
        </references>
      </pivotArea>
    </format>
    <format dxfId="389">
      <pivotArea dataOnly="0" outline="0" fieldPosition="0">
        <references count="1">
          <reference field="4294967294" count="1">
            <x v="22"/>
          </reference>
        </references>
      </pivotArea>
    </format>
    <format dxfId="388">
      <pivotArea dataOnly="0" outline="0" fieldPosition="0">
        <references count="1">
          <reference field="4294967294" count="1">
            <x v="22"/>
          </reference>
        </references>
      </pivotArea>
    </format>
    <format dxfId="387">
      <pivotArea collapsedLevelsAreSubtotals="1" fieldPosition="0">
        <references count="2">
          <reference field="4294967294" count="2" selected="0">
            <x v="20"/>
            <x v="21"/>
          </reference>
          <reference field="2" count="1">
            <x v="11"/>
          </reference>
        </references>
      </pivotArea>
    </format>
    <format dxfId="386">
      <pivotArea dataOnly="0" outline="0" fieldPosition="0">
        <references count="1">
          <reference field="4294967294" count="1">
            <x v="35"/>
          </reference>
        </references>
      </pivotArea>
    </format>
    <format dxfId="385">
      <pivotArea dataOnly="0" outline="0" fieldPosition="0">
        <references count="1">
          <reference field="4294967294" count="1">
            <x v="35"/>
          </reference>
        </references>
      </pivotArea>
    </format>
    <format dxfId="384">
      <pivotArea dataOnly="0" outline="0" fieldPosition="0">
        <references count="1">
          <reference field="4294967294" count="1">
            <x v="38"/>
          </reference>
        </references>
      </pivotArea>
    </format>
    <format dxfId="383">
      <pivotArea dataOnly="0" outline="0" fieldPosition="0">
        <references count="1">
          <reference field="4294967294" count="1">
            <x v="38"/>
          </reference>
        </references>
      </pivotArea>
    </format>
    <format dxfId="382">
      <pivotArea dataOnly="0" outline="0" fieldPosition="0">
        <references count="1">
          <reference field="4294967294" count="1">
            <x v="41"/>
          </reference>
        </references>
      </pivotArea>
    </format>
    <format dxfId="381">
      <pivotArea dataOnly="0" outline="0" fieldPosition="0">
        <references count="1">
          <reference field="4294967294" count="1">
            <x v="41"/>
          </reference>
        </references>
      </pivotArea>
    </format>
    <format dxfId="380">
      <pivotArea dataOnly="0" outline="0" fieldPosition="0">
        <references count="1">
          <reference field="4294967294" count="1">
            <x v="44"/>
          </reference>
        </references>
      </pivotArea>
    </format>
    <format dxfId="379">
      <pivotArea dataOnly="0" outline="0" fieldPosition="0">
        <references count="1">
          <reference field="4294967294" count="1">
            <x v="44"/>
          </reference>
        </references>
      </pivotArea>
    </format>
    <format dxfId="378">
      <pivotArea dataOnly="0" outline="0" fieldPosition="0">
        <references count="1">
          <reference field="4294967294" count="4">
            <x v="47"/>
            <x v="50"/>
            <x v="53"/>
            <x v="56"/>
          </reference>
        </references>
      </pivotArea>
    </format>
    <format dxfId="377">
      <pivotArea dataOnly="0" outline="0" fieldPosition="0">
        <references count="1">
          <reference field="4294967294" count="4">
            <x v="47"/>
            <x v="50"/>
            <x v="53"/>
            <x v="56"/>
          </reference>
        </references>
      </pivotArea>
    </format>
    <format dxfId="376">
      <pivotArea outline="0" collapsedLevelsAreSubtotals="1" fieldPosition="0">
        <references count="1">
          <reference field="4294967294" count="2" selected="0">
            <x v="57"/>
            <x v="58"/>
          </reference>
        </references>
      </pivotArea>
    </format>
    <format dxfId="375">
      <pivotArea dataOnly="0" labelOnly="1" outline="0" fieldPosition="0">
        <references count="1">
          <reference field="4294967294" count="2">
            <x v="57"/>
            <x v="58"/>
          </reference>
        </references>
      </pivotArea>
    </format>
  </formats>
  <conditionalFormats count="1">
    <conditionalFormat priority="1">
      <pivotAreas count="2">
        <pivotArea type="data" outline="0" collapsedLevelsAreSubtotals="1" fieldPosition="0">
          <references count="1">
            <reference field="4294967294" count="14" selected="0">
              <x v="5"/>
              <x v="6"/>
              <x v="7"/>
              <x v="8"/>
              <x v="9"/>
              <x v="10"/>
              <x v="11"/>
              <x v="12"/>
              <x v="13"/>
              <x v="14"/>
              <x v="15"/>
              <x v="16"/>
              <x v="17"/>
              <x v="18"/>
            </reference>
          </references>
        </pivotArea>
        <pivotArea type="data" outline="0" collapsedLevelsAreSubtotals="1" fieldPosition="0">
          <references count="1">
            <reference field="4294967294" count="1" selected="0">
              <x v="3"/>
            </reference>
          </references>
        </pivotArea>
      </pivotAreas>
    </conditionalFormat>
  </conditionalFormats>
  <pivotHierarchies count="7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2].[Year | Month].&amp;[2026 | 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4" showRowHeaders="1" showColHeaders="1" showRowStripes="0" showColStripes="0" showLastColumn="1"/>
  <rowHierarchiesUsage count="1">
    <rowHierarchyUsage hierarchyUsage="20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_01]"/>
        <x15:activeTabTopLevelEntity name="[dim_date_02]"/>
        <x15:activeTabTopLevelEntity name="[dim_nhom_sp]"/>
        <x15:activeTabTopLevelEntity name="[PVM GP Analysis Comparing_GRO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A4BF14-1D47-4FF2-A0F4-1A4A5E07E693}" name="PivotTable1" cacheId="32" applyNumberFormats="0" applyBorderFormats="0" applyFontFormats="0" applyPatternFormats="0" applyAlignmentFormats="0" applyWidthHeightFormats="1" dataCaption="Values" tag="6f5ed867-c9b1-4abd-b2d5-ff0311503ca5" updatedVersion="8" minRefreshableVersion="3" subtotalHiddenItems="1" itemPrintTitles="1" createdVersion="8" indent="0" compact="0" outline="1" outlineData="1" compactData="0" multipleFieldFilters="0">
  <location ref="A3:V82" firstHeaderRow="0" firstDataRow="1" firstDataCol="5"/>
  <pivotFields count="24">
    <pivotField axis="axisRow" compact="0" allDrilled="1" showAll="0" dataSourceSort="1" defaultAttributeDrillState="1">
      <items count="3">
        <item x="0"/>
        <item x="1"/>
        <item t="default"/>
      </items>
    </pivotField>
    <pivotField dataField="1" compact="0" showAll="0" defaultSubtotal="0"/>
    <pivotField dataField="1" compact="0" showAll="0" defaultSubtotal="0"/>
    <pivotField dataField="1" compact="0" showAll="0" defaultSubtotal="0"/>
    <pivotField compact="0" allDrilled="1" showAll="0" dataSourceSort="1" defaultAttributeDrillState="1"/>
    <pivotField compact="0" allDrilled="1" showAll="0" dataSourceSort="1" defaultAttributeDrillState="1"/>
    <pivotField axis="axisRow" compact="0" allDrilled="1" showAll="0" dataSourceSort="1" defaultAttributeDrillState="1">
      <items count="4">
        <item x="0"/>
        <item x="1"/>
        <item x="2"/>
        <item t="default"/>
      </items>
    </pivotField>
    <pivotField axis="axisRow" compact="0" allDrilled="1" showAll="0" dataSourceSort="1" defaultAttributeDrillState="1">
      <items count="13">
        <item x="0"/>
        <item x="1"/>
        <item x="2"/>
        <item x="3"/>
        <item x="4"/>
        <item x="5"/>
        <item x="6"/>
        <item x="7"/>
        <item x="8"/>
        <item x="9"/>
        <item x="10"/>
        <item x="11"/>
        <item t="default"/>
      </items>
    </pivotField>
    <pivotField dataField="1" compact="0" subtotalTop="0" showAll="0" defaultSubtotal="0"/>
    <pivotField dataField="1" compact="0" subtotalTop="0" showAll="0" defaultSubtotal="0"/>
    <pivotField dataField="1" compact="0" showAll="0"/>
    <pivotField dataField="1" compact="0" showAll="0"/>
    <pivotField dataField="1" compact="0" showAll="0"/>
    <pivotField axis="axisRow" compact="0" allDrilled="1" showAll="0" sortType="descending" defaultAttributeDrillState="1">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autoSortScope>
        <pivotArea dataOnly="0" outline="0" fieldPosition="0">
          <references count="1">
            <reference field="4294967294" count="1" selected="0">
              <x v="1"/>
            </reference>
          </references>
        </pivotArea>
      </autoSortScope>
    </pivotField>
    <pivotField dataField="1" compact="0" showAll="0"/>
    <pivotField dataField="1" compact="0" showAll="0"/>
    <pivotField dataField="1" compact="0" showAll="0"/>
    <pivotField dataField="1" compact="0" showAll="0"/>
    <pivotField axis="axisRow" compact="0" allDrilled="1" showAll="0" sortType="descending">
      <items count="55">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 x="50" e="0"/>
        <item x="51" e="0"/>
        <item x="52" e="0"/>
        <item x="53" e="0"/>
        <item t="default"/>
      </items>
      <autoSortScope>
        <pivotArea dataOnly="0" outline="0" fieldPosition="0">
          <references count="1">
            <reference field="4294967294" count="1" selected="0">
              <x v="6"/>
            </reference>
          </references>
        </pivotArea>
      </autoSortScope>
    </pivotField>
    <pivotField dataField="1" compact="0" showAll="0"/>
    <pivotField dataField="1" compact="0" showAl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5">
    <field x="7"/>
    <field x="6"/>
    <field x="18"/>
    <field x="0"/>
    <field x="13"/>
  </rowFields>
  <rowItems count="79">
    <i>
      <x/>
    </i>
    <i r="1">
      <x/>
    </i>
    <i r="2">
      <x v="2"/>
    </i>
    <i r="2">
      <x v="3"/>
    </i>
    <i r="2">
      <x v="1"/>
    </i>
    <i r="2">
      <x v="4"/>
    </i>
    <i r="2">
      <x/>
    </i>
    <i r="2">
      <x v="6"/>
    </i>
    <i r="2">
      <x v="5"/>
    </i>
    <i>
      <x v="1"/>
    </i>
    <i r="1">
      <x/>
    </i>
    <i r="2">
      <x v="7"/>
    </i>
    <i r="2">
      <x v="8"/>
    </i>
    <i r="2">
      <x v="10"/>
    </i>
    <i r="2">
      <x v="12"/>
    </i>
    <i r="2">
      <x v="9"/>
    </i>
    <i r="2">
      <x v="11"/>
    </i>
    <i>
      <x v="2"/>
    </i>
    <i r="1">
      <x/>
    </i>
    <i r="2">
      <x v="19"/>
    </i>
    <i r="2">
      <x v="18"/>
    </i>
    <i r="2">
      <x v="20"/>
    </i>
    <i r="2">
      <x v="14"/>
    </i>
    <i r="2">
      <x v="13"/>
    </i>
    <i r="2">
      <x v="21"/>
    </i>
    <i r="2">
      <x v="16"/>
    </i>
    <i r="2">
      <x v="17"/>
    </i>
    <i r="2">
      <x v="22"/>
    </i>
    <i r="2">
      <x v="15"/>
    </i>
    <i>
      <x v="3"/>
    </i>
    <i r="1">
      <x/>
    </i>
    <i r="2">
      <x v="25"/>
    </i>
    <i r="2">
      <x v="23"/>
    </i>
    <i r="2">
      <x v="24"/>
    </i>
    <i r="2">
      <x v="27"/>
    </i>
    <i r="2">
      <x v="26"/>
    </i>
    <i>
      <x v="4"/>
    </i>
    <i r="1">
      <x/>
    </i>
    <i r="2">
      <x v="30"/>
    </i>
    <i r="2">
      <x v="28"/>
    </i>
    <i r="2">
      <x v="29"/>
    </i>
    <i>
      <x v="5"/>
    </i>
    <i r="1">
      <x v="1"/>
    </i>
    <i r="2">
      <x v="31"/>
    </i>
    <i>
      <x v="6"/>
    </i>
    <i r="1">
      <x v="1"/>
    </i>
    <i r="2">
      <x v="39"/>
    </i>
    <i r="2">
      <x v="32"/>
    </i>
    <i r="2">
      <x v="37"/>
    </i>
    <i r="2">
      <x v="33"/>
    </i>
    <i r="2">
      <x v="36"/>
    </i>
    <i r="2">
      <x v="34"/>
    </i>
    <i r="2">
      <x v="35"/>
    </i>
    <i r="2">
      <x v="40"/>
    </i>
    <i r="2">
      <x v="38"/>
    </i>
    <i>
      <x v="7"/>
    </i>
    <i r="1">
      <x v="2"/>
    </i>
    <i r="2">
      <x v="41"/>
    </i>
    <i>
      <x v="8"/>
    </i>
    <i r="1">
      <x v="2"/>
    </i>
    <i r="2">
      <x v="42"/>
    </i>
    <i>
      <x v="9"/>
    </i>
    <i r="1">
      <x v="2"/>
    </i>
    <i r="2">
      <x v="43"/>
    </i>
    <i>
      <x v="10"/>
    </i>
    <i r="1">
      <x v="2"/>
    </i>
    <i r="2">
      <x v="44"/>
    </i>
    <i>
      <x v="11"/>
    </i>
    <i r="1">
      <x v="2"/>
    </i>
    <i r="2">
      <x v="49"/>
    </i>
    <i r="2">
      <x v="45"/>
    </i>
    <i r="2">
      <x v="51"/>
    </i>
    <i r="2">
      <x v="53"/>
    </i>
    <i r="2">
      <x v="52"/>
    </i>
    <i r="2">
      <x v="46"/>
    </i>
    <i r="2">
      <x v="47"/>
    </i>
    <i r="2">
      <x v="50"/>
    </i>
    <i r="2">
      <x v="48"/>
    </i>
    <i t="grand">
      <x/>
    </i>
  </rowItems>
  <colFields count="1">
    <field x="-2"/>
  </colFields>
  <colItems count="17">
    <i>
      <x/>
    </i>
    <i i="1">
      <x v="1"/>
    </i>
    <i i="2">
      <x v="2"/>
    </i>
    <i i="3">
      <x v="3"/>
    </i>
    <i i="4">
      <x v="4"/>
    </i>
    <i i="5">
      <x v="5"/>
    </i>
    <i i="6">
      <x v="6"/>
    </i>
    <i i="7">
      <x v="7"/>
    </i>
    <i i="8">
      <x v="8"/>
    </i>
    <i i="9">
      <x v="9"/>
    </i>
    <i i="10">
      <x v="10"/>
    </i>
    <i i="11">
      <x v="11"/>
    </i>
    <i i="12">
      <x v="12"/>
    </i>
    <i i="13">
      <x v="13"/>
    </i>
    <i i="14">
      <x v="14"/>
    </i>
    <i i="15">
      <x v="15"/>
    </i>
    <i i="16">
      <x v="16"/>
    </i>
  </colItems>
  <dataFields count="17">
    <dataField fld="3" subtotal="count" baseField="0" baseItem="0"/>
    <dataField fld="1" subtotal="count" baseField="0" baseItem="0"/>
    <dataField fld="2" subtotal="count" baseField="0" baseItem="0"/>
    <dataField fld="8" subtotal="count" baseField="0" baseItem="0"/>
    <dataField fld="9" subtotal="count" baseField="0" baseItem="0"/>
    <dataField name=" 2" fld="21" subtotal="count" baseField="0" baseItem="0">
      <extLst>
        <ext xmlns:x14="http://schemas.microsoft.com/office/spreadsheetml/2009/9/main" uri="{E15A36E0-9728-4e99-A89B-3F7291B0FE68}">
          <x14:dataField sourceField="3" uniqueName="[__Xl2].[Measures].[ ]"/>
        </ext>
      </extLst>
    </dataField>
    <dataField fld="10" subtotal="count" baseField="0" baseItem="0"/>
    <dataField fld="11" subtotal="count" baseField="0" baseItem="0"/>
    <dataField fld="12" subtotal="count" baseField="0" baseItem="0"/>
    <dataField name=" 3" fld="22" subtotal="count" baseField="0" baseItem="0">
      <extLst>
        <ext xmlns:x14="http://schemas.microsoft.com/office/spreadsheetml/2009/9/main" uri="{E15A36E0-9728-4e99-A89B-3F7291B0FE68}">
          <x14:dataField sourceField="3" uniqueName="[__Xl3].[Measures].[ ]"/>
        </ext>
      </extLst>
    </dataField>
    <dataField fld="14" subtotal="count" baseField="0" baseItem="0"/>
    <dataField fld="15" subtotal="count" baseField="0" baseItem="0"/>
    <dataField fld="16" subtotal="count" baseField="0" baseItem="0"/>
    <dataField fld="17" subtotal="count" baseField="0" baseItem="0"/>
    <dataField name=" 4" fld="23" subtotal="count" baseField="0" baseItem="0">
      <extLst>
        <ext xmlns:x14="http://schemas.microsoft.com/office/spreadsheetml/2009/9/main" uri="{E15A36E0-9728-4e99-A89B-3F7291B0FE68}">
          <x14:dataField sourceField="3" uniqueName="[__Xl4].[Measures].[ ]"/>
        </ext>
      </extLst>
    </dataField>
    <dataField fld="19" subtotal="count" baseField="0" baseItem="0"/>
    <dataField fld="20" subtotal="count" baseField="0" baseItem="0"/>
  </dataFields>
  <formats count="24">
    <format dxfId="374">
      <pivotArea dataOnly="0" outline="0" fieldPosition="0">
        <references count="1">
          <reference field="4294967294" count="1">
            <x v="0"/>
          </reference>
        </references>
      </pivotArea>
    </format>
    <format dxfId="373">
      <pivotArea dataOnly="0" outline="0" fieldPosition="0">
        <references count="1">
          <reference field="4294967294" count="1">
            <x v="5"/>
          </reference>
        </references>
      </pivotArea>
    </format>
    <format dxfId="372">
      <pivotArea dataOnly="0" outline="0" fieldPosition="0">
        <references count="1">
          <reference field="4294967294" count="1">
            <x v="5"/>
          </reference>
        </references>
      </pivotArea>
    </format>
    <format dxfId="371">
      <pivotArea dataOnly="0" fieldPosition="0">
        <references count="1">
          <reference field="7" count="4">
            <x v="0"/>
            <x v="1"/>
            <x v="3"/>
            <x v="4"/>
          </reference>
        </references>
      </pivotArea>
    </format>
    <format dxfId="370">
      <pivotArea dataOnly="0" fieldPosition="0">
        <references count="1">
          <reference field="7" count="1">
            <x v="2"/>
          </reference>
        </references>
      </pivotArea>
    </format>
    <format dxfId="369">
      <pivotArea dataOnly="0" fieldPosition="0">
        <references count="1">
          <reference field="7" count="2">
            <x v="5"/>
            <x v="6"/>
          </reference>
        </references>
      </pivotArea>
    </format>
    <format dxfId="368">
      <pivotArea dataOnly="0" fieldPosition="0">
        <references count="1">
          <reference field="7" count="5">
            <x v="7"/>
            <x v="8"/>
            <x v="9"/>
            <x v="10"/>
            <x v="11"/>
          </reference>
        </references>
      </pivotArea>
    </format>
    <format dxfId="367">
      <pivotArea dataOnly="0" outline="0" fieldPosition="0">
        <references count="1">
          <reference field="4294967294" count="1">
            <x v="9"/>
          </reference>
        </references>
      </pivotArea>
    </format>
    <format dxfId="366">
      <pivotArea dataOnly="0" outline="0" fieldPosition="0">
        <references count="1">
          <reference field="4294967294" count="1">
            <x v="9"/>
          </reference>
        </references>
      </pivotArea>
    </format>
    <format dxfId="365">
      <pivotArea field="7" type="button" dataOnly="0" labelOnly="1" outline="0" axis="axisRow" fieldPosition="0"/>
    </format>
    <format dxfId="364">
      <pivotArea field="0" type="button" dataOnly="0" labelOnly="1" outline="0" axis="axisRow" fieldPosition="3"/>
    </format>
    <format dxfId="363">
      <pivotArea field="6" type="button" dataOnly="0" labelOnly="1" outline="0" axis="axisRow" fieldPosition="1"/>
    </format>
    <format dxfId="362">
      <pivotArea field="13" type="button" dataOnly="0" labelOnly="1" outline="0" axis="axisRow" fieldPosition="4"/>
    </format>
    <format dxfId="361">
      <pivotArea dataOnly="0" labelOnly="1" outline="0" fieldPosition="0">
        <references count="1">
          <reference field="4294967294" count="14">
            <x v="0"/>
            <x v="1"/>
            <x v="2"/>
            <x v="3"/>
            <x v="4"/>
            <x v="5"/>
            <x v="6"/>
            <x v="7"/>
            <x v="8"/>
            <x v="9"/>
            <x v="10"/>
            <x v="11"/>
            <x v="12"/>
            <x v="13"/>
          </reference>
        </references>
      </pivotArea>
    </format>
    <format dxfId="360">
      <pivotArea field="7" type="button" dataOnly="0" labelOnly="1" outline="0" axis="axisRow" fieldPosition="0"/>
    </format>
    <format dxfId="359">
      <pivotArea field="0" type="button" dataOnly="0" labelOnly="1" outline="0" axis="axisRow" fieldPosition="3"/>
    </format>
    <format dxfId="358">
      <pivotArea field="6" type="button" dataOnly="0" labelOnly="1" outline="0" axis="axisRow" fieldPosition="1"/>
    </format>
    <format dxfId="357">
      <pivotArea field="13" type="button" dataOnly="0" labelOnly="1" outline="0" axis="axisRow" fieldPosition="4"/>
    </format>
    <format dxfId="356">
      <pivotArea dataOnly="0" labelOnly="1" outline="0" fieldPosition="0">
        <references count="1">
          <reference field="4294967294" count="14">
            <x v="0"/>
            <x v="1"/>
            <x v="2"/>
            <x v="3"/>
            <x v="4"/>
            <x v="5"/>
            <x v="6"/>
            <x v="7"/>
            <x v="8"/>
            <x v="9"/>
            <x v="10"/>
            <x v="11"/>
            <x v="12"/>
            <x v="13"/>
          </reference>
        </references>
      </pivotArea>
    </format>
    <format dxfId="355">
      <pivotArea field="18" type="button" dataOnly="0" labelOnly="1" outline="0" axis="axisRow" fieldPosition="2"/>
    </format>
    <format dxfId="354">
      <pivotArea dataOnly="0" labelOnly="1" outline="0" fieldPosition="0">
        <references count="1">
          <reference field="4294967294" count="13">
            <x v="1"/>
            <x v="2"/>
            <x v="3"/>
            <x v="4"/>
            <x v="5"/>
            <x v="6"/>
            <x v="7"/>
            <x v="8"/>
            <x v="9"/>
            <x v="10"/>
            <x v="11"/>
            <x v="12"/>
            <x v="13"/>
          </reference>
        </references>
      </pivotArea>
    </format>
    <format dxfId="353">
      <pivotArea dataOnly="0" outline="0" fieldPosition="0">
        <references count="1">
          <reference field="4294967294" count="1">
            <x v="14"/>
          </reference>
        </references>
      </pivotArea>
    </format>
    <format dxfId="352">
      <pivotArea dataOnly="0" outline="0" fieldPosition="0">
        <references count="1">
          <reference field="4294967294" count="1">
            <x v="14"/>
          </reference>
        </references>
      </pivotArea>
    </format>
    <format dxfId="351">
      <pivotArea dataOnly="0" labelOnly="1" outline="0" fieldPosition="0">
        <references count="1">
          <reference field="4294967294" count="2">
            <x v="15"/>
            <x v="16"/>
          </reference>
        </references>
      </pivotArea>
    </format>
  </formats>
  <conditionalFormats count="1">
    <conditionalFormat priority="1">
      <pivotAreas count="1">
        <pivotArea type="data" outline="0" collapsedLevelsAreSubtotals="1" fieldPosition="0">
          <references count="1">
            <reference field="4294967294" count="1" selected="0">
              <x v="3"/>
            </reference>
          </references>
        </pivotArea>
      </pivotAreas>
    </conditionalFormat>
  </conditionalFormats>
  <pivotHierarchies count="7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2].[Year | Month].&amp;[2026 | 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4" showRowHeaders="1" showColHeaders="1" showRowStripes="0" showColStripes="0" showLastColumn="1"/>
  <rowHierarchiesUsage count="5">
    <rowHierarchyUsage hierarchyUsage="209"/>
    <rowHierarchyUsage hierarchyUsage="211"/>
    <rowHierarchyUsage hierarchyUsage="216"/>
    <rowHierarchyUsage hierarchyUsage="229"/>
    <rowHierarchyUsage hierarchyUsage="15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xk_nđ]"/>
        <x15:activeTabTopLevelEntity name="[dim_date_01]"/>
        <x15:activeTabTopLevelEntity name="[dim_date_02]"/>
        <x15:activeTabTopLevelEntity name="[dim_nhom_sp]"/>
        <x15:activeTabTopLevelEntity name="[dim_customer]"/>
        <x15:activeTabTopLevelEntity name="[dim_SKU]"/>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BAD30B-E1F4-495C-B8AE-CAF71620D7FD}" name="PivotTable2" cacheId="17" applyNumberFormats="0" applyBorderFormats="0" applyFontFormats="0" applyPatternFormats="0" applyAlignmentFormats="0" applyWidthHeightFormats="1" dataCaption="Values" tag="56a3fe8a-879f-4b60-9676-1e61df8179fc" updatedVersion="8" minRefreshableVersion="3" subtotalHiddenItems="1" itemPrintTitles="1" createdVersion="8" indent="0" outline="1" outlineData="1" multipleFieldFilters="0">
  <location ref="A4" firstHeaderRow="0" firstDataRow="0" firstDataCol="0" rowPageCount="2" colPageCount="1"/>
  <pivotFields count="2">
    <pivotField axis="axisPage" allDrilled="1" subtotalTop="0" showAll="0" dataSourceSort="1" defaultSubtotal="0" defaultAttributeDrillState="1"/>
    <pivotField axis="axisPage" allDrilled="1" subtotalTop="0" showAll="0" dataSourceSort="1" defaultSubtotal="0" defaultAttributeDrillState="1"/>
  </pivotFields>
  <pageFields count="2">
    <pageField fld="1" hier="179" name="[dim_date_01].[Year | Month].&amp;[2026 | 03]" cap="2026 | 03"/>
    <pageField fld="0" hier="201" name="[dim_date_03].[Year | Month].&amp;[2026 | 03]" cap="2026 | 03"/>
  </pageFields>
  <pivotHierarchies count="7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_date_01].[Year | Month].&amp;[2026 | 03]"/>
        <member name="[dim_date_01].[Year | Month].&amp;[2026 | 04]"/>
        <member name="[dim_date_01].[Year | Month].&amp;[2026 | 05]"/>
        <member name="[dim_date_01].[Year | Month].&amp;[2026 | 0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_date_03].[Year | Month].&amp;[2026 | 03]"/>
        <member name="[dim_date_03].[Year | Month].&amp;[2026 | 04]"/>
        <member name="[dim_date_03].[Year | Month].&amp;[2026 | 05]"/>
        <member name="[dim_date_03].[Year | Month].&amp;[2026 | 0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_01]"/>
        <x15:activeTabTopLevelEntity name="[dim_date_03]"/>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6739269-F05A-4C6E-B8BD-38AAE4F5BEB2}" name="PivotTable4" cacheId="13" applyNumberFormats="0" applyBorderFormats="0" applyFontFormats="0" applyPatternFormats="0" applyAlignmentFormats="0" applyWidthHeightFormats="1" dataCaption="Values" tag="09898428-6ebc-4303-b75f-aaff1b5a9d71" updatedVersion="8" minRefreshableVersion="3" subtotalHiddenItems="1" itemPrintTitles="1" createdVersion="8" indent="0" outline="1" outlineData="1" multipleFieldFilters="0">
  <location ref="B7:AK19" firstHeaderRow="0" firstDataRow="1" firstDataCol="1"/>
  <pivotFields count="38">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6"/>
  </rowFields>
  <rowItems count="12">
    <i>
      <x/>
    </i>
    <i>
      <x v="1"/>
    </i>
    <i>
      <x v="2"/>
    </i>
    <i>
      <x v="3"/>
    </i>
    <i>
      <x v="4"/>
    </i>
    <i>
      <x v="5"/>
    </i>
    <i>
      <x v="6"/>
    </i>
    <i>
      <x v="7"/>
    </i>
    <i>
      <x v="8"/>
    </i>
    <i>
      <x v="9"/>
    </i>
    <i>
      <x v="10"/>
    </i>
    <i t="grand">
      <x/>
    </i>
  </rowItems>
  <colFields count="1">
    <field x="-2"/>
  </colFields>
  <colItems count="35">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colItems>
  <dataFields count="35">
    <dataField fld="10" subtotal="count" baseField="0" baseItem="0"/>
    <dataField fld="7" subtotal="count" baseField="0" baseItem="0"/>
    <dataField fld="8" subtotal="count" baseField="0" baseItem="0"/>
    <dataField fld="9" subtotal="count" baseField="0" baseItem="0"/>
    <dataField name=" 2" fld="30" subtotal="count" baseField="0" baseItem="0">
      <extLst>
        <ext xmlns:x14="http://schemas.microsoft.com/office/spreadsheetml/2009/9/main" uri="{E15A36E0-9728-4e99-A89B-3F7291B0FE68}">
          <x14:dataField sourceField="10" uniqueName="[__Xl2].[Measures].[ ]"/>
        </ext>
      </extLst>
    </dataField>
    <dataField fld="5" subtotal="count" baseField="0" baseItem="0"/>
    <dataField fld="11" subtotal="count" baseField="0" baseItem="0"/>
    <dataField fld="12" subtotal="count" baseField="0" baseItem="0"/>
    <dataField fld="13" subtotal="count" baseField="0" baseItem="0"/>
    <dataField fld="14" subtotal="count" baseField="0" baseItem="0"/>
    <dataField name=" 3" fld="31" subtotal="count" baseField="0" baseItem="0">
      <extLst>
        <ext xmlns:x14="http://schemas.microsoft.com/office/spreadsheetml/2009/9/main" uri="{E15A36E0-9728-4e99-A89B-3F7291B0FE68}">
          <x14:dataField sourceField="10" uniqueName="[__Xl3].[Measures].[ ]"/>
        </ext>
      </extLst>
    </dataField>
    <dataField fld="1" subtotal="count" baseField="0" baseItem="0" numFmtId="168"/>
    <dataField fld="2" subtotal="count" baseField="0" baseItem="0" numFmtId="168"/>
    <dataField fld="3" subtotal="count" baseField="0" baseItem="0" numFmtId="168"/>
    <dataField fld="18" subtotal="count" baseField="0" baseItem="0" numFmtId="169"/>
    <dataField name=" 4" fld="32" subtotal="count" baseField="0" baseItem="0">
      <extLst>
        <ext xmlns:x14="http://schemas.microsoft.com/office/spreadsheetml/2009/9/main" uri="{E15A36E0-9728-4e99-A89B-3F7291B0FE68}">
          <x14:dataField sourceField="10" uniqueName="[__Xl4].[Measures].[ ]"/>
        </ext>
      </extLst>
    </dataField>
    <dataField fld="15" subtotal="count" baseField="0" baseItem="0"/>
    <dataField fld="16" subtotal="count" baseField="0" baseItem="0"/>
    <dataField fld="17" subtotal="count" baseField="0" baseItem="0"/>
    <dataField fld="19" subtotal="count" baseField="0" baseItem="0" numFmtId="169"/>
    <dataField name=" 8" fld="33" subtotal="count" baseField="0" baseItem="0">
      <extLst>
        <ext xmlns:x14="http://schemas.microsoft.com/office/spreadsheetml/2009/9/main" uri="{E15A36E0-9728-4e99-A89B-3F7291B0FE68}">
          <x14:dataField sourceField="10" uniqueName="[__Xl8].[Measures].[ ]"/>
        </ext>
      </extLst>
    </dataField>
    <dataField fld="26" subtotal="count" baseField="0" baseItem="0"/>
    <dataField fld="27" subtotal="count" baseField="0" baseItem="0"/>
    <dataField name=" 5" fld="34" subtotal="count" baseField="0" baseItem="0">
      <extLst>
        <ext xmlns:x14="http://schemas.microsoft.com/office/spreadsheetml/2009/9/main" uri="{E15A36E0-9728-4e99-A89B-3F7291B0FE68}">
          <x14:dataField sourceField="10" uniqueName="[__Xl5].[Measures].[ ]"/>
        </ext>
      </extLst>
    </dataField>
    <dataField fld="20" subtotal="count" baseField="0" baseItem="0"/>
    <dataField fld="21" subtotal="count" baseField="0" baseItem="0"/>
    <dataField name=" 6" fld="35" subtotal="count" baseField="0" baseItem="0">
      <extLst>
        <ext xmlns:x14="http://schemas.microsoft.com/office/spreadsheetml/2009/9/main" uri="{E15A36E0-9728-4e99-A89B-3F7291B0FE68}">
          <x14:dataField sourceField="10" uniqueName="[__Xl6].[Measures].[ ]"/>
        </ext>
      </extLst>
    </dataField>
    <dataField fld="23" subtotal="count" baseField="0" baseItem="0"/>
    <dataField fld="22" subtotal="count" baseField="0" baseItem="0"/>
    <dataField name=" 7" fld="36" subtotal="count" baseField="0" baseItem="0">
      <extLst>
        <ext xmlns:x14="http://schemas.microsoft.com/office/spreadsheetml/2009/9/main" uri="{E15A36E0-9728-4e99-A89B-3F7291B0FE68}">
          <x14:dataField sourceField="10" uniqueName="[__Xl7].[Measures].[ ]"/>
        </ext>
      </extLst>
    </dataField>
    <dataField fld="24" subtotal="count" baseField="0" baseItem="0"/>
    <dataField fld="25" subtotal="count" baseField="0" baseItem="0"/>
    <dataField name=" 9" fld="37" subtotal="count" baseField="0" baseItem="0">
      <extLst>
        <ext xmlns:x14="http://schemas.microsoft.com/office/spreadsheetml/2009/9/main" uri="{E15A36E0-9728-4e99-A89B-3F7291B0FE68}">
          <x14:dataField sourceField="10" uniqueName="[__Xl9].[Measures].[ ]"/>
        </ext>
      </extLst>
    </dataField>
    <dataField fld="28" subtotal="count" baseField="0" baseItem="0"/>
    <dataField fld="29" subtotal="count" baseField="0" baseItem="0"/>
  </dataFields>
  <formats count="15">
    <format dxfId="350">
      <pivotArea dataOnly="0" outline="0" fieldPosition="0">
        <references count="1">
          <reference field="4294967294" count="1">
            <x v="4"/>
          </reference>
        </references>
      </pivotArea>
    </format>
    <format dxfId="349">
      <pivotArea dataOnly="0" outline="0" fieldPosition="0">
        <references count="1">
          <reference field="4294967294" count="1">
            <x v="4"/>
          </reference>
        </references>
      </pivotArea>
    </format>
    <format dxfId="348">
      <pivotArea dataOnly="0" outline="0" fieldPosition="0">
        <references count="1">
          <reference field="4294967294" count="1">
            <x v="0"/>
          </reference>
        </references>
      </pivotArea>
    </format>
    <format dxfId="347">
      <pivotArea dataOnly="0" outline="0" fieldPosition="0">
        <references count="1">
          <reference field="4294967294" count="1">
            <x v="0"/>
          </reference>
        </references>
      </pivotArea>
    </format>
    <format dxfId="346">
      <pivotArea dataOnly="0" outline="0" fieldPosition="0">
        <references count="1">
          <reference field="4294967294" count="1">
            <x v="10"/>
          </reference>
        </references>
      </pivotArea>
    </format>
    <format dxfId="345">
      <pivotArea dataOnly="0" outline="0" fieldPosition="0">
        <references count="1">
          <reference field="4294967294" count="1">
            <x v="10"/>
          </reference>
        </references>
      </pivotArea>
    </format>
    <format dxfId="344">
      <pivotArea outline="0" collapsedLevelsAreSubtotals="1" fieldPosition="0">
        <references count="1">
          <reference field="4294967294" count="1" selected="0">
            <x v="15"/>
          </reference>
        </references>
      </pivotArea>
    </format>
    <format dxfId="343">
      <pivotArea dataOnly="0" labelOnly="1" outline="0" fieldPosition="0">
        <references count="1">
          <reference field="4294967294" count="1">
            <x v="15"/>
          </reference>
        </references>
      </pivotArea>
    </format>
    <format dxfId="342">
      <pivotArea outline="0" collapsedLevelsAreSubtotals="1" fieldPosition="0">
        <references count="1">
          <reference field="4294967294" count="1" selected="0">
            <x v="15"/>
          </reference>
        </references>
      </pivotArea>
    </format>
    <format dxfId="341">
      <pivotArea dataOnly="0" labelOnly="1" outline="0" fieldPosition="0">
        <references count="1">
          <reference field="4294967294" count="1">
            <x v="15"/>
          </reference>
        </references>
      </pivotArea>
    </format>
    <format dxfId="340">
      <pivotArea outline="0" collapsedLevelsAreSubtotals="1" fieldPosition="0">
        <references count="1">
          <reference field="4294967294" count="1" selected="0">
            <x v="19"/>
          </reference>
        </references>
      </pivotArea>
    </format>
    <format dxfId="339">
      <pivotArea outline="0" collapsedLevelsAreSubtotals="1" fieldPosition="0">
        <references count="1">
          <reference field="4294967294" count="1" selected="0">
            <x v="14"/>
          </reference>
        </references>
      </pivotArea>
    </format>
    <format dxfId="338">
      <pivotArea outline="0" collapsedLevelsAreSubtotals="1" fieldPosition="0">
        <references count="1">
          <reference field="4294967294" count="3" selected="0">
            <x v="11"/>
            <x v="12"/>
            <x v="13"/>
          </reference>
        </references>
      </pivotArea>
    </format>
    <format dxfId="337">
      <pivotArea dataOnly="0" outline="0" fieldPosition="0">
        <references count="1">
          <reference field="4294967294" count="1">
            <x v="29"/>
          </reference>
        </references>
      </pivotArea>
    </format>
    <format dxfId="336">
      <pivotArea dataOnly="0" outline="0" fieldPosition="0">
        <references count="1">
          <reference field="4294967294" count="1">
            <x v="29"/>
          </reference>
        </references>
      </pivotArea>
    </format>
  </formats>
  <conditionalFormats count="1">
    <conditionalFormat priority="1">
      <pivotAreas count="2">
        <pivotArea type="data" outline="0" collapsedLevelsAreSubtotals="1" fieldPosition="0">
          <references count="1">
            <reference field="4294967294" count="5" selected="0">
              <x v="5"/>
              <x v="6"/>
              <x v="7"/>
              <x v="8"/>
              <x v="9"/>
            </reference>
          </references>
        </pivotArea>
        <pivotArea type="data" outline="0" collapsedLevelsAreSubtotals="1" fieldPosition="0">
          <references count="1">
            <reference field="4294967294" count="1" selected="0">
              <x v="3"/>
            </reference>
          </references>
        </pivotArea>
      </pivotAreas>
    </conditionalFormat>
  </conditionalFormats>
  <pivotHierarchies count="7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_date_01].[Year | Month].&amp;[2026 | 03]"/>
        <member name="[dim_date_01].[Year | Month].&amp;[2026 | 04]"/>
        <member name="[dim_date_01].[Year | Month].&amp;[2026 | 05]"/>
        <member name="[dim_date_01].[Year | Month].&amp;[2026 | 0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_date_03].[Year | Month].&amp;[2026 | 03]"/>
        <member name="[dim_date_03].[Year | Month].&amp;[2026 | 04]"/>
        <member name="[dim_date_03].[Year | Month].&amp;[2026 | 05]"/>
        <member name="[dim_date_03].[Year | Month].&amp;[2026 | 0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4" showRowHeaders="1" showColHeaders="1" showRowStripes="0" showColStripes="0" showLastColumn="1"/>
  <rowHierarchiesUsage count="1">
    <rowHierarchyUsage hierarchyUsage="20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_01]"/>
        <x15:activeTabTopLevelEntity name="[dim_date_03]"/>
        <x15:activeTabTopLevelEntity name="[PVM Rev Analysis Budget_GROUP]"/>
        <x15:activeTabTopLevelEntity name="[dim_nhom_s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86780A1-E581-40F0-9E9A-396720846314}" name="PivotTable4" cacheId="14" applyNumberFormats="0" applyBorderFormats="0" applyFontFormats="0" applyPatternFormats="0" applyAlignmentFormats="0" applyWidthHeightFormats="1" dataCaption="Values" tag="1f429f8e-95b2-4e83-b027-30d8fabf557e" updatedVersion="8" minRefreshableVersion="3" subtotalHiddenItems="1" itemPrintTitles="1" createdVersion="8" indent="0" outline="1" outlineData="1" multipleFieldFilters="0">
  <location ref="B7:BU19" firstHeaderRow="0" firstDataRow="1" firstDataCol="1"/>
  <pivotFields count="74">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5"/>
  </rowFields>
  <rowItems count="12">
    <i>
      <x/>
    </i>
    <i>
      <x v="1"/>
    </i>
    <i>
      <x v="2"/>
    </i>
    <i>
      <x v="3"/>
    </i>
    <i>
      <x v="4"/>
    </i>
    <i>
      <x v="5"/>
    </i>
    <i>
      <x v="6"/>
    </i>
    <i>
      <x v="7"/>
    </i>
    <i>
      <x v="8"/>
    </i>
    <i>
      <x v="9"/>
    </i>
    <i>
      <x v="10"/>
    </i>
    <i t="grand">
      <x/>
    </i>
  </rowItems>
  <colFields count="1">
    <field x="-2"/>
  </colFields>
  <colItems count="71">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i i="50">
      <x v="50"/>
    </i>
    <i i="51">
      <x v="51"/>
    </i>
    <i i="52">
      <x v="52"/>
    </i>
    <i i="53">
      <x v="53"/>
    </i>
    <i i="54">
      <x v="54"/>
    </i>
    <i i="55">
      <x v="55"/>
    </i>
    <i i="56">
      <x v="56"/>
    </i>
    <i i="57">
      <x v="57"/>
    </i>
    <i i="58">
      <x v="58"/>
    </i>
    <i i="59">
      <x v="59"/>
    </i>
    <i i="60">
      <x v="60"/>
    </i>
    <i i="61">
      <x v="61"/>
    </i>
    <i i="62">
      <x v="62"/>
    </i>
    <i i="63">
      <x v="63"/>
    </i>
    <i i="64">
      <x v="64"/>
    </i>
    <i i="65">
      <x v="65"/>
    </i>
    <i i="66">
      <x v="66"/>
    </i>
    <i i="67">
      <x v="67"/>
    </i>
    <i i="68">
      <x v="68"/>
    </i>
    <i i="69">
      <x v="69"/>
    </i>
    <i i="70">
      <x v="70"/>
    </i>
  </colItems>
  <dataFields count="71">
    <dataField fld="6" subtotal="count" baseField="0" baseItem="0"/>
    <dataField fld="12" subtotal="count" baseField="0" baseItem="0" numFmtId="168"/>
    <dataField fld="10" subtotal="count" baseField="0" baseItem="0" numFmtId="168"/>
    <dataField fld="11" subtotal="count" baseField="0" baseItem="0" numFmtId="168"/>
    <dataField name=" 2" fld="57" subtotal="count" baseField="0" baseItem="0" numFmtId="168">
      <extLst>
        <ext xmlns:x14="http://schemas.microsoft.com/office/spreadsheetml/2009/9/main" uri="{E15A36E0-9728-4e99-A89B-3F7291B0FE68}">
          <x14:dataField sourceField="6" uniqueName="[__Xl2].[Measures].[ ]"/>
        </ext>
      </extLst>
    </dataField>
    <dataField fld="13" subtotal="count" baseField="0" baseItem="0" numFmtId="168"/>
    <dataField fld="14" subtotal="count" baseField="0" baseItem="0" numFmtId="168"/>
    <dataField fld="15" subtotal="count" baseField="0" baseItem="0" numFmtId="168"/>
    <dataField fld="16" subtotal="count" baseField="0" baseItem="0" numFmtId="168"/>
    <dataField fld="17" subtotal="count" baseField="0" baseItem="0" numFmtId="168"/>
    <dataField fld="18" subtotal="count" baseField="0" baseItem="0" numFmtId="168"/>
    <dataField fld="19" subtotal="count" baseField="0" baseItem="0" numFmtId="168"/>
    <dataField fld="20" subtotal="count" baseField="0" baseItem="0" numFmtId="168"/>
    <dataField fld="21" subtotal="count" baseField="0" baseItem="0" numFmtId="168"/>
    <dataField fld="23" subtotal="count" baseField="0" baseItem="0" numFmtId="168"/>
    <dataField fld="22" subtotal="count" baseField="0" baseItem="0" numFmtId="168"/>
    <dataField fld="24" subtotal="count" baseField="0" baseItem="0" numFmtId="168"/>
    <dataField fld="25" subtotal="count" baseField="0" baseItem="0" numFmtId="168"/>
    <dataField fld="26" subtotal="count" baseField="0" baseItem="0" numFmtId="168"/>
    <dataField name=" 3" fld="58" subtotal="count" baseField="0" baseItem="0" numFmtId="168">
      <extLst>
        <ext xmlns:x14="http://schemas.microsoft.com/office/spreadsheetml/2009/9/main" uri="{E15A36E0-9728-4e99-A89B-3F7291B0FE68}">
          <x14:dataField sourceField="6" uniqueName="[__Xl3].[Measures].[ ]"/>
        </ext>
      </extLst>
    </dataField>
    <dataField fld="27" subtotal="count" baseField="0" baseItem="0"/>
    <dataField fld="28" subtotal="count" baseField="0" baseItem="0"/>
    <dataField name=" 6" fld="59" subtotal="count" baseField="0" baseItem="0">
      <extLst>
        <ext xmlns:x14="http://schemas.microsoft.com/office/spreadsheetml/2009/9/main" uri="{E15A36E0-9728-4e99-A89B-3F7291B0FE68}">
          <x14:dataField sourceField="6" uniqueName="[__Xl6].[Measures].[ ]"/>
        </ext>
      </extLst>
    </dataField>
    <dataField fld="1" subtotal="count" baseField="0" baseItem="0" numFmtId="168"/>
    <dataField fld="2" subtotal="count" baseField="0" baseItem="0" numFmtId="168"/>
    <dataField fld="3" subtotal="count" baseField="0" baseItem="0" numFmtId="168"/>
    <dataField fld="29" subtotal="count" baseField="0" baseItem="0" numFmtId="169"/>
    <dataField name=" 4" fld="60" subtotal="count" baseField="0" baseItem="0">
      <extLst>
        <ext xmlns:x14="http://schemas.microsoft.com/office/spreadsheetml/2009/9/main" uri="{E15A36E0-9728-4e99-A89B-3F7291B0FE68}">
          <x14:dataField sourceField="6" uniqueName="[__Xl4].[Measures].[ ]"/>
        </ext>
      </extLst>
    </dataField>
    <dataField fld="7" subtotal="count" baseField="0" baseItem="0"/>
    <dataField fld="8" subtotal="count" baseField="0" baseItem="0"/>
    <dataField fld="9" subtotal="count" baseField="0" baseItem="0"/>
    <dataField fld="30" subtotal="count" baseField="0" baseItem="0" numFmtId="169"/>
    <dataField name=" 5" fld="61" subtotal="count" baseField="0" baseItem="0">
      <extLst>
        <ext xmlns:x14="http://schemas.microsoft.com/office/spreadsheetml/2009/9/main" uri="{E15A36E0-9728-4e99-A89B-3F7291B0FE68}">
          <x14:dataField sourceField="6" uniqueName="[__Xl5].[Measures].[ ]"/>
        </ext>
      </extLst>
    </dataField>
    <dataField fld="54" subtotal="count" baseField="0" baseItem="0"/>
    <dataField fld="53" subtotal="count" baseField="0" baseItem="0"/>
    <dataField name=" 17" fld="62" subtotal="count" baseField="0" baseItem="0">
      <extLst>
        <ext xmlns:x14="http://schemas.microsoft.com/office/spreadsheetml/2009/9/main" uri="{E15A36E0-9728-4e99-A89B-3F7291B0FE68}">
          <x14:dataField sourceField="6" uniqueName="[__Xl17].[Measures].[ ]"/>
        </ext>
      </extLst>
    </dataField>
    <dataField fld="31" subtotal="count" baseField="0" baseItem="0"/>
    <dataField fld="32" subtotal="count" baseField="0" baseItem="0"/>
    <dataField name=" 7" fld="63" subtotal="count" baseField="0" baseItem="0">
      <extLst>
        <ext xmlns:x14="http://schemas.microsoft.com/office/spreadsheetml/2009/9/main" uri="{E15A36E0-9728-4e99-A89B-3F7291B0FE68}">
          <x14:dataField sourceField="6" uniqueName="[__Xl7].[Measures].[ ]"/>
        </ext>
      </extLst>
    </dataField>
    <dataField fld="33" subtotal="count" baseField="0" baseItem="0"/>
    <dataField fld="34" subtotal="count" baseField="0" baseItem="0"/>
    <dataField name=" 8" fld="64" subtotal="count" baseField="0" baseItem="0">
      <extLst>
        <ext xmlns:x14="http://schemas.microsoft.com/office/spreadsheetml/2009/9/main" uri="{E15A36E0-9728-4e99-A89B-3F7291B0FE68}">
          <x14:dataField sourceField="6" uniqueName="[__Xl8].[Measures].[ ]"/>
        </ext>
      </extLst>
    </dataField>
    <dataField fld="35" subtotal="count" baseField="0" baseItem="0"/>
    <dataField fld="36" subtotal="count" baseField="0" baseItem="0"/>
    <dataField name=" 9" fld="65" subtotal="count" baseField="0" baseItem="0">
      <extLst>
        <ext xmlns:x14="http://schemas.microsoft.com/office/spreadsheetml/2009/9/main" uri="{E15A36E0-9728-4e99-A89B-3F7291B0FE68}">
          <x14:dataField sourceField="6" uniqueName="[__Xl9].[Measures].[ ]"/>
        </ext>
      </extLst>
    </dataField>
    <dataField fld="37" subtotal="count" baseField="0" baseItem="0"/>
    <dataField fld="38" subtotal="count" baseField="0" baseItem="0"/>
    <dataField name=" 10" fld="66" subtotal="count" baseField="0" baseItem="0">
      <extLst>
        <ext xmlns:x14="http://schemas.microsoft.com/office/spreadsheetml/2009/9/main" uri="{E15A36E0-9728-4e99-A89B-3F7291B0FE68}">
          <x14:dataField sourceField="6" uniqueName="[__Xl10].[Measures].[ ]"/>
        </ext>
      </extLst>
    </dataField>
    <dataField fld="39" subtotal="count" baseField="0" baseItem="0"/>
    <dataField fld="40" subtotal="count" baseField="0" baseItem="0"/>
    <dataField name=" 16" fld="67" subtotal="count" baseField="0" baseItem="0">
      <extLst>
        <ext xmlns:x14="http://schemas.microsoft.com/office/spreadsheetml/2009/9/main" uri="{E15A36E0-9728-4e99-A89B-3F7291B0FE68}">
          <x14:dataField sourceField="6" uniqueName="[__Xl16].[Measures].[ ]"/>
        </ext>
      </extLst>
    </dataField>
    <dataField fld="51" subtotal="count" baseField="0" baseItem="0"/>
    <dataField fld="52" subtotal="count" baseField="0" baseItem="0"/>
    <dataField name=" 11" fld="68" subtotal="count" baseField="0" baseItem="0">
      <extLst>
        <ext xmlns:x14="http://schemas.microsoft.com/office/spreadsheetml/2009/9/main" uri="{E15A36E0-9728-4e99-A89B-3F7291B0FE68}">
          <x14:dataField sourceField="6" uniqueName="[__Xl11].[Measures].[ ]"/>
        </ext>
      </extLst>
    </dataField>
    <dataField fld="41" subtotal="count" baseField="0" baseItem="0"/>
    <dataField fld="42" subtotal="count" baseField="0" baseItem="0"/>
    <dataField name=" 12" fld="69" subtotal="count" baseField="0" baseItem="0">
      <extLst>
        <ext xmlns:x14="http://schemas.microsoft.com/office/spreadsheetml/2009/9/main" uri="{E15A36E0-9728-4e99-A89B-3F7291B0FE68}">
          <x14:dataField sourceField="6" uniqueName="[__Xl12].[Measures].[ ]"/>
        </ext>
      </extLst>
    </dataField>
    <dataField fld="43" subtotal="count" baseField="0" baseItem="0"/>
    <dataField fld="44" subtotal="count" baseField="0" baseItem="0"/>
    <dataField name=" 13" fld="70" subtotal="count" baseField="0" baseItem="0">
      <extLst>
        <ext xmlns:x14="http://schemas.microsoft.com/office/spreadsheetml/2009/9/main" uri="{E15A36E0-9728-4e99-A89B-3F7291B0FE68}">
          <x14:dataField sourceField="6" uniqueName="[__Xl13].[Measures].[ ]"/>
        </ext>
      </extLst>
    </dataField>
    <dataField fld="45" subtotal="count" baseField="0" baseItem="0"/>
    <dataField fld="46" subtotal="count" baseField="0" baseItem="0"/>
    <dataField name=" 14" fld="71" subtotal="count" baseField="0" baseItem="0">
      <extLst>
        <ext xmlns:x14="http://schemas.microsoft.com/office/spreadsheetml/2009/9/main" uri="{E15A36E0-9728-4e99-A89B-3F7291B0FE68}">
          <x14:dataField sourceField="6" uniqueName="[__Xl14].[Measures].[ ]"/>
        </ext>
      </extLst>
    </dataField>
    <dataField fld="47" subtotal="count" baseField="0" baseItem="0"/>
    <dataField fld="48" subtotal="count" baseField="0" baseItem="0"/>
    <dataField name=" 15" fld="72" subtotal="count" baseField="0" baseItem="0">
      <extLst>
        <ext xmlns:x14="http://schemas.microsoft.com/office/spreadsheetml/2009/9/main" uri="{E15A36E0-9728-4e99-A89B-3F7291B0FE68}">
          <x14:dataField sourceField="6" uniqueName="[__Xl15].[Measures].[ ]"/>
        </ext>
      </extLst>
    </dataField>
    <dataField fld="49" subtotal="count" baseField="0" baseItem="0"/>
    <dataField fld="50" subtotal="count" baseField="0" baseItem="0"/>
    <dataField name=" 18" fld="73" subtotal="count" baseField="0" baseItem="0">
      <extLst>
        <ext xmlns:x14="http://schemas.microsoft.com/office/spreadsheetml/2009/9/main" uri="{E15A36E0-9728-4e99-A89B-3F7291B0FE68}">
          <x14:dataField sourceField="6" uniqueName="[__Xl18].[Measures].[ ]"/>
        </ext>
      </extLst>
    </dataField>
    <dataField fld="56" subtotal="count" baseField="0" baseItem="0"/>
    <dataField fld="55" subtotal="count" baseField="0" baseItem="0"/>
  </dataFields>
  <formats count="62">
    <format dxfId="335">
      <pivotArea dataOnly="0" outline="0" fieldPosition="0">
        <references count="1">
          <reference field="4294967294" count="1">
            <x v="4"/>
          </reference>
        </references>
      </pivotArea>
    </format>
    <format dxfId="334">
      <pivotArea dataOnly="0" outline="0" fieldPosition="0">
        <references count="1">
          <reference field="4294967294" count="1">
            <x v="4"/>
          </reference>
        </references>
      </pivotArea>
    </format>
    <format dxfId="333">
      <pivotArea dataOnly="0" outline="0" fieldPosition="0">
        <references count="1">
          <reference field="4294967294" count="1">
            <x v="0"/>
          </reference>
        </references>
      </pivotArea>
    </format>
    <format dxfId="332">
      <pivotArea dataOnly="0" outline="0" fieldPosition="0">
        <references count="1">
          <reference field="4294967294" count="1">
            <x v="0"/>
          </reference>
        </references>
      </pivotArea>
    </format>
    <format dxfId="331">
      <pivotArea dataOnly="0" outline="0" fieldPosition="0">
        <references count="1">
          <reference field="4294967294" count="1">
            <x v="19"/>
          </reference>
        </references>
      </pivotArea>
    </format>
    <format dxfId="330">
      <pivotArea dataOnly="0" outline="0" fieldPosition="0">
        <references count="1">
          <reference field="4294967294" count="1">
            <x v="19"/>
          </reference>
        </references>
      </pivotArea>
    </format>
    <format dxfId="329">
      <pivotArea outline="0" collapsedLevelsAreSubtotals="1" fieldPosition="0">
        <references count="1">
          <reference field="4294967294" count="1" selected="0">
            <x v="27"/>
          </reference>
        </references>
      </pivotArea>
    </format>
    <format dxfId="328">
      <pivotArea dataOnly="0" labelOnly="1" outline="0" fieldPosition="0">
        <references count="1">
          <reference field="4294967294" count="1">
            <x v="27"/>
          </reference>
        </references>
      </pivotArea>
    </format>
    <format dxfId="327">
      <pivotArea outline="0" collapsedLevelsAreSubtotals="1" fieldPosition="0">
        <references count="1">
          <reference field="4294967294" count="1" selected="0">
            <x v="27"/>
          </reference>
        </references>
      </pivotArea>
    </format>
    <format dxfId="326">
      <pivotArea dataOnly="0" labelOnly="1" outline="0" fieldPosition="0">
        <references count="1">
          <reference field="4294967294" count="1">
            <x v="27"/>
          </reference>
        </references>
      </pivotArea>
    </format>
    <format dxfId="325">
      <pivotArea outline="0" collapsedLevelsAreSubtotals="1" fieldPosition="0">
        <references count="1">
          <reference field="4294967294" count="4" selected="0">
            <x v="1"/>
            <x v="2"/>
            <x v="3"/>
            <x v="4"/>
          </reference>
        </references>
      </pivotArea>
    </format>
    <format dxfId="324">
      <pivotArea outline="0" collapsedLevelsAreSubtotals="1" fieldPosition="0">
        <references count="1">
          <reference field="4294967294" count="5" selected="0">
            <x v="5"/>
            <x v="6"/>
            <x v="19"/>
            <x v="23"/>
            <x v="24"/>
          </reference>
        </references>
      </pivotArea>
    </format>
    <format dxfId="323">
      <pivotArea collapsedLevelsAreSubtotals="1" fieldPosition="0">
        <references count="2">
          <reference field="4294967294" count="14" selected="0">
            <x v="5"/>
            <x v="6"/>
            <x v="7"/>
            <x v="8"/>
            <x v="9"/>
            <x v="10"/>
            <x v="11"/>
            <x v="12"/>
            <x v="13"/>
            <x v="14"/>
            <x v="15"/>
            <x v="16"/>
            <x v="17"/>
            <x v="18"/>
          </reference>
          <reference field="5" count="1">
            <x v="0"/>
          </reference>
        </references>
      </pivotArea>
    </format>
    <format dxfId="322">
      <pivotArea outline="0" collapsedLevelsAreSubtotals="1" fieldPosition="0">
        <references count="1">
          <reference field="4294967294" count="1" selected="0">
            <x v="22"/>
          </reference>
        </references>
      </pivotArea>
    </format>
    <format dxfId="321">
      <pivotArea dataOnly="0" labelOnly="1" outline="0" fieldPosition="0">
        <references count="1">
          <reference field="4294967294" count="1">
            <x v="22"/>
          </reference>
        </references>
      </pivotArea>
    </format>
    <format dxfId="320">
      <pivotArea outline="0" collapsedLevelsAreSubtotals="1" fieldPosition="0">
        <references count="1">
          <reference field="4294967294" count="1" selected="0">
            <x v="22"/>
          </reference>
        </references>
      </pivotArea>
    </format>
    <format dxfId="319">
      <pivotArea dataOnly="0" labelOnly="1" outline="0" fieldPosition="0">
        <references count="1">
          <reference field="4294967294" count="1">
            <x v="22"/>
          </reference>
        </references>
      </pivotArea>
    </format>
    <format dxfId="318">
      <pivotArea outline="0" collapsedLevelsAreSubtotals="1" fieldPosition="0">
        <references count="1">
          <reference field="4294967294" count="1" selected="0">
            <x v="22"/>
          </reference>
        </references>
      </pivotArea>
    </format>
    <format dxfId="317">
      <pivotArea dataOnly="0" labelOnly="1" outline="0" fieldPosition="0">
        <references count="1">
          <reference field="4294967294" count="1">
            <x v="22"/>
          </reference>
        </references>
      </pivotArea>
    </format>
    <format dxfId="316">
      <pivotArea outline="0" collapsedLevelsAreSubtotals="1" fieldPosition="0">
        <references count="1">
          <reference field="4294967294" count="1" selected="0">
            <x v="26"/>
          </reference>
        </references>
      </pivotArea>
    </format>
    <format dxfId="315">
      <pivotArea outline="0" collapsedLevelsAreSubtotals="1" fieldPosition="0">
        <references count="1">
          <reference field="4294967294" count="1" selected="0">
            <x v="25"/>
          </reference>
        </references>
      </pivotArea>
    </format>
    <format dxfId="314">
      <pivotArea outline="0" collapsedLevelsAreSubtotals="1" fieldPosition="0">
        <references count="1">
          <reference field="4294967294" count="1" selected="0">
            <x v="3"/>
          </reference>
        </references>
      </pivotArea>
    </format>
    <format dxfId="313">
      <pivotArea outline="0" collapsedLevelsAreSubtotals="1" fieldPosition="0">
        <references count="1">
          <reference field="4294967294" count="14" selected="0">
            <x v="5"/>
            <x v="6"/>
            <x v="7"/>
            <x v="8"/>
            <x v="9"/>
            <x v="10"/>
            <x v="11"/>
            <x v="12"/>
            <x v="13"/>
            <x v="14"/>
            <x v="15"/>
            <x v="16"/>
            <x v="17"/>
            <x v="18"/>
          </reference>
        </references>
      </pivotArea>
    </format>
    <format dxfId="312">
      <pivotArea outline="0" collapsedLevelsAreSubtotals="1" fieldPosition="0">
        <references count="1">
          <reference field="4294967294" count="1" selected="0">
            <x v="31"/>
          </reference>
        </references>
      </pivotArea>
    </format>
    <format dxfId="311">
      <pivotArea dataOnly="0" outline="0" fieldPosition="0">
        <references count="1">
          <reference field="4294967294" count="1">
            <x v="32"/>
          </reference>
        </references>
      </pivotArea>
    </format>
    <format dxfId="310">
      <pivotArea dataOnly="0" outline="0" fieldPosition="0">
        <references count="1">
          <reference field="4294967294" count="1">
            <x v="32"/>
          </reference>
        </references>
      </pivotArea>
    </format>
    <format dxfId="309">
      <pivotArea dataOnly="0" outline="0" fieldPosition="0">
        <references count="1">
          <reference field="4294967294" count="1">
            <x v="38"/>
          </reference>
        </references>
      </pivotArea>
    </format>
    <format dxfId="308">
      <pivotArea dataOnly="0" outline="0" fieldPosition="0">
        <references count="1">
          <reference field="4294967294" count="1">
            <x v="38"/>
          </reference>
        </references>
      </pivotArea>
    </format>
    <format dxfId="307">
      <pivotArea outline="0" collapsedLevelsAreSubtotals="1" fieldPosition="0">
        <references count="1">
          <reference field="4294967294" count="1" selected="0">
            <x v="41"/>
          </reference>
        </references>
      </pivotArea>
    </format>
    <format dxfId="306">
      <pivotArea dataOnly="0" labelOnly="1" outline="0" fieldPosition="0">
        <references count="1">
          <reference field="4294967294" count="1">
            <x v="41"/>
          </reference>
        </references>
      </pivotArea>
    </format>
    <format dxfId="305">
      <pivotArea outline="0" collapsedLevelsAreSubtotals="1" fieldPosition="0">
        <references count="1">
          <reference field="4294967294" count="1" selected="0">
            <x v="41"/>
          </reference>
        </references>
      </pivotArea>
    </format>
    <format dxfId="304">
      <pivotArea dataOnly="0" labelOnly="1" outline="0" fieldPosition="0">
        <references count="1">
          <reference field="4294967294" count="1">
            <x v="41"/>
          </reference>
        </references>
      </pivotArea>
    </format>
    <format dxfId="303">
      <pivotArea dataOnly="0" outline="0" fieldPosition="0">
        <references count="1">
          <reference field="4294967294" count="1">
            <x v="44"/>
          </reference>
        </references>
      </pivotArea>
    </format>
    <format dxfId="302">
      <pivotArea dataOnly="0" outline="0" fieldPosition="0">
        <references count="1">
          <reference field="4294967294" count="1">
            <x v="44"/>
          </reference>
        </references>
      </pivotArea>
    </format>
    <format dxfId="301">
      <pivotArea dataOnly="0" outline="0" fieldPosition="0">
        <references count="1">
          <reference field="4294967294" count="1">
            <x v="47"/>
          </reference>
        </references>
      </pivotArea>
    </format>
    <format dxfId="300">
      <pivotArea dataOnly="0" outline="0" fieldPosition="0">
        <references count="1">
          <reference field="4294967294" count="1">
            <x v="47"/>
          </reference>
        </references>
      </pivotArea>
    </format>
    <format dxfId="299">
      <pivotArea dataOnly="0" outline="0" fieldPosition="0">
        <references count="1">
          <reference field="4294967294" count="1">
            <x v="53"/>
          </reference>
        </references>
      </pivotArea>
    </format>
    <format dxfId="298">
      <pivotArea dataOnly="0" outline="0" fieldPosition="0">
        <references count="1">
          <reference field="4294967294" count="1">
            <x v="53"/>
          </reference>
        </references>
      </pivotArea>
    </format>
    <format dxfId="297">
      <pivotArea dataOnly="0" outline="0" fieldPosition="0">
        <references count="1">
          <reference field="4294967294" count="1">
            <x v="56"/>
          </reference>
        </references>
      </pivotArea>
    </format>
    <format dxfId="296">
      <pivotArea dataOnly="0" outline="0" fieldPosition="0">
        <references count="1">
          <reference field="4294967294" count="1">
            <x v="56"/>
          </reference>
        </references>
      </pivotArea>
    </format>
    <format dxfId="295">
      <pivotArea dataOnly="0" outline="0" fieldPosition="0">
        <references count="1">
          <reference field="4294967294" count="1">
            <x v="59"/>
          </reference>
        </references>
      </pivotArea>
    </format>
    <format dxfId="294">
      <pivotArea dataOnly="0" outline="0" fieldPosition="0">
        <references count="1">
          <reference field="4294967294" count="1">
            <x v="59"/>
          </reference>
        </references>
      </pivotArea>
    </format>
    <format dxfId="293">
      <pivotArea dataOnly="0" outline="0" fieldPosition="0">
        <references count="1">
          <reference field="4294967294" count="1">
            <x v="62"/>
          </reference>
        </references>
      </pivotArea>
    </format>
    <format dxfId="292">
      <pivotArea dataOnly="0" outline="0" fieldPosition="0">
        <references count="1">
          <reference field="4294967294" count="1">
            <x v="62"/>
          </reference>
        </references>
      </pivotArea>
    </format>
    <format dxfId="291">
      <pivotArea outline="0" collapsedLevelsAreSubtotals="1" fieldPosition="0">
        <references count="1">
          <reference field="4294967294" count="4" selected="0">
            <x v="28"/>
            <x v="29"/>
            <x v="30"/>
            <x v="31"/>
          </reference>
        </references>
      </pivotArea>
    </format>
    <format dxfId="290">
      <pivotArea dataOnly="0" labelOnly="1" outline="0" fieldPosition="0">
        <references count="1">
          <reference field="4294967294" count="4">
            <x v="28"/>
            <x v="29"/>
            <x v="30"/>
            <x v="31"/>
          </reference>
        </references>
      </pivotArea>
    </format>
    <format dxfId="289">
      <pivotArea dataOnly="0" outline="0" fieldPosition="0">
        <references count="1">
          <reference field="4294967294" count="1">
            <x v="50"/>
          </reference>
        </references>
      </pivotArea>
    </format>
    <format dxfId="288">
      <pivotArea dataOnly="0" outline="0" fieldPosition="0">
        <references count="1">
          <reference field="4294967294" count="1">
            <x v="50"/>
          </reference>
        </references>
      </pivotArea>
    </format>
    <format dxfId="287">
      <pivotArea dataOnly="0" outline="0" fieldPosition="0">
        <references count="1">
          <reference field="4294967294" count="1">
            <x v="37"/>
          </reference>
        </references>
      </pivotArea>
    </format>
    <format dxfId="286">
      <pivotArea dataOnly="0" outline="0" fieldPosition="0">
        <references count="1">
          <reference field="4294967294" count="1">
            <x v="37"/>
          </reference>
        </references>
      </pivotArea>
    </format>
    <format dxfId="285">
      <pivotArea dataOnly="0" outline="0" fieldPosition="0">
        <references count="1">
          <reference field="4294967294" count="1">
            <x v="35"/>
          </reference>
        </references>
      </pivotArea>
    </format>
    <format dxfId="284">
      <pivotArea dataOnly="0" outline="0" fieldPosition="0">
        <references count="1">
          <reference field="4294967294" count="1">
            <x v="35"/>
          </reference>
        </references>
      </pivotArea>
    </format>
    <format dxfId="283">
      <pivotArea dataOnly="0" labelOnly="1" outline="0" fieldPosition="0">
        <references count="1">
          <reference field="4294967294" count="1">
            <x v="37"/>
          </reference>
        </references>
      </pivotArea>
    </format>
    <format dxfId="282">
      <pivotArea outline="0" collapsedLevelsAreSubtotals="1" fieldPosition="0">
        <references count="1">
          <reference field="4294967294" count="1" selected="0">
            <x v="37"/>
          </reference>
        </references>
      </pivotArea>
    </format>
    <format dxfId="281">
      <pivotArea dataOnly="0" outline="0" fieldPosition="0">
        <references count="1">
          <reference field="4294967294" count="1">
            <x v="65"/>
          </reference>
        </references>
      </pivotArea>
    </format>
    <format dxfId="280">
      <pivotArea dataOnly="0" outline="0" fieldPosition="0">
        <references count="1">
          <reference field="4294967294" count="1">
            <x v="65"/>
          </reference>
        </references>
      </pivotArea>
    </format>
    <format dxfId="279">
      <pivotArea outline="0" collapsedLevelsAreSubtotals="1" fieldPosition="0">
        <references count="1">
          <reference field="4294967294" count="2" selected="0">
            <x v="33"/>
            <x v="34"/>
          </reference>
        </references>
      </pivotArea>
    </format>
    <format dxfId="278">
      <pivotArea dataOnly="0" labelOnly="1" outline="0" fieldPosition="0">
        <references count="1">
          <reference field="4294967294" count="2">
            <x v="33"/>
            <x v="34"/>
          </reference>
        </references>
      </pivotArea>
    </format>
    <format dxfId="277">
      <pivotArea dataOnly="0" labelOnly="1" outline="0" fieldPosition="0">
        <references count="1">
          <reference field="4294967294" count="4">
            <x v="28"/>
            <x v="29"/>
            <x v="30"/>
            <x v="31"/>
          </reference>
        </references>
      </pivotArea>
    </format>
    <format dxfId="276">
      <pivotArea dataOnly="0" outline="0" fieldPosition="0">
        <references count="1">
          <reference field="4294967294" count="1">
            <x v="68"/>
          </reference>
        </references>
      </pivotArea>
    </format>
    <format dxfId="275">
      <pivotArea dataOnly="0" outline="0" fieldPosition="0">
        <references count="1">
          <reference field="4294967294" count="1">
            <x v="68"/>
          </reference>
        </references>
      </pivotArea>
    </format>
    <format dxfId="274">
      <pivotArea dataOnly="0" outline="0" fieldPosition="0">
        <references count="1">
          <reference field="4294967294" count="1">
            <x v="68"/>
          </reference>
        </references>
      </pivotArea>
    </format>
  </formats>
  <conditionalFormats count="1">
    <conditionalFormat priority="1">
      <pivotAreas count="2">
        <pivotArea type="data" outline="0" collapsedLevelsAreSubtotals="1" fieldPosition="0">
          <references count="1">
            <reference field="4294967294" count="1" selected="0">
              <x v="3"/>
            </reference>
          </references>
        </pivotArea>
        <pivotArea type="data" outline="0" collapsedLevelsAreSubtotals="1" fieldPosition="0">
          <references count="1">
            <reference field="4294967294" count="14" selected="0">
              <x v="5"/>
              <x v="6"/>
              <x v="7"/>
              <x v="8"/>
              <x v="9"/>
              <x v="10"/>
              <x v="11"/>
              <x v="12"/>
              <x v="13"/>
              <x v="14"/>
              <x v="15"/>
              <x v="16"/>
              <x v="17"/>
              <x v="18"/>
            </reference>
          </references>
        </pivotArea>
      </pivotAreas>
    </conditionalFormat>
  </conditionalFormats>
  <pivotHierarchies count="7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_date_01].[Year | Month].&amp;[2026 | 03]"/>
        <member name="[dim_date_01].[Year | Month].&amp;[2026 | 04]"/>
        <member name="[dim_date_01].[Year | Month].&amp;[2026 | 05]"/>
        <member name="[dim_date_01].[Year | Month].&amp;[2026 | 0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_date_03].[Year | Month].&amp;[2026 | 03]"/>
        <member name="[dim_date_03].[Year | Month].&amp;[2026 | 04]"/>
        <member name="[dim_date_03].[Year | Month].&amp;[2026 | 05]"/>
        <member name="[dim_date_03].[Year | Month].&amp;[2026 | 0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4" showRowHeaders="1" showColHeaders="1" showRowStripes="0" showColStripes="0" showLastColumn="1"/>
  <rowHierarchiesUsage count="1">
    <rowHierarchyUsage hierarchyUsage="20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_01]"/>
        <x15:activeTabTopLevelEntity name="[dim_date_03]"/>
        <x15:activeTabTopLevelEntity name="[PVM Rev Analysis Budget_GROUP]"/>
        <x15:activeTabTopLevelEntity name="[dim_nhom_sp]"/>
        <x15:activeTabTopLevelEntity name="[PVM GP Analysis Comparing_GROUP]"/>
        <x15:activeTabTopLevelEntity name="[PVM GP Analysis Budget_GRO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4C44A95-00EE-4171-B911-A314E8953632}" name="PivotTable2" cacheId="15" applyNumberFormats="0" applyBorderFormats="0" applyFontFormats="0" applyPatternFormats="0" applyAlignmentFormats="0" applyWidthHeightFormats="1" dataCaption="Values" tag="bc82011a-a551-4a69-a257-05d9bf46f2f3" updatedVersion="8" minRefreshableVersion="3" subtotalHiddenItems="1" itemPrintTitles="1" createdVersion="8" indent="0" outline="1" outlineData="1" multipleFieldFilters="0">
  <location ref="A4" firstHeaderRow="0" firstDataRow="0" firstDataCol="0" rowPageCount="2" colPageCount="1"/>
  <pivotFields count="2">
    <pivotField axis="axisPage" allDrilled="1" subtotalTop="0" showAll="0" dataSourceSort="1" defaultSubtotal="0" defaultAttributeDrillState="1"/>
    <pivotField axis="axisPage" allDrilled="1" subtotalTop="0" showAll="0" dataSourceSort="1" defaultSubtotal="0" defaultAttributeDrillState="1"/>
  </pivotFields>
  <pageFields count="2">
    <pageField fld="1" hier="179" name="[dim_date_01].[Year | Month].&amp;[2026 | 03]" cap="2026 | 03"/>
    <pageField fld="0" hier="201" name="[dim_date_03].[Year | Month].&amp;[2026 | 03]" cap="2026 | 03"/>
  </pageFields>
  <pivotHierarchies count="7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_date_01].[Year | Month].&amp;[2026 | 03]"/>
        <member name="[dim_date_01].[Year | Month].&amp;[2026 | 04]"/>
        <member name="[dim_date_01].[Year | Month].&amp;[2026 | 05]"/>
        <member name="[dim_date_01].[Year | Month].&amp;[2026 | 0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_date_03].[Year | Month].&amp;[2026 | 03]"/>
        <member name="[dim_date_03].[Year | Month].&amp;[2026 | 04]"/>
        <member name="[dim_date_03].[Year | Month].&amp;[2026 | 05]"/>
        <member name="[dim_date_03].[Year | Month].&amp;[2026 | 0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_01]"/>
        <x15:activeTabTopLevelEntity name="[dim_date_03]"/>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21CAED7-1F8B-4DA3-91A3-DFC2DB6C95C5}" name="PivotTable1" cacheId="16" applyNumberFormats="0" applyBorderFormats="0" applyFontFormats="0" applyPatternFormats="0" applyAlignmentFormats="0" applyWidthHeightFormats="1" dataCaption="Values" tag="36a72d48-14f8-42e5-a2f3-b2bd86a73502" updatedVersion="8" minRefreshableVersion="3" subtotalHiddenItems="1" itemPrintTitles="1" createdVersion="8" indent="0" compact="0" outline="1" outlineData="1" compactData="0" multipleFieldFilters="0">
  <location ref="A5:Z214" firstHeaderRow="0" firstDataRow="1" firstDataCol="5" rowPageCount="2" colPageCount="1"/>
  <pivotFields count="28">
    <pivotField axis="axisRow" compact="0" allDrilled="1" showAll="0" dataSourceSort="1" defaultAttributeDrillState="1">
      <items count="3">
        <item x="0"/>
        <item x="1"/>
        <item t="default"/>
      </items>
    </pivotField>
    <pivotField axis="axisRow" compact="0" allDrilled="1" showAll="0" sortType="descending">
      <items count="113">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 x="50" e="0"/>
        <item x="51" e="0"/>
        <item x="52" e="0"/>
        <item x="53" e="0"/>
        <item x="54" e="0"/>
        <item x="55" e="0"/>
        <item x="56" e="0"/>
        <item x="57" e="0"/>
        <item x="58" e="0"/>
        <item x="59" e="0"/>
        <item x="60" e="0"/>
        <item x="61" e="0"/>
        <item x="62" e="0"/>
        <item x="63" e="0"/>
        <item x="64" e="0"/>
        <item x="65" e="0"/>
        <item x="66" e="0"/>
        <item x="67" e="0"/>
        <item x="68" e="0"/>
        <item x="69" e="0"/>
        <item x="70" e="0"/>
        <item x="71" e="0"/>
        <item x="72" e="0"/>
        <item x="73" e="0"/>
        <item x="74" e="0"/>
        <item x="75" e="0"/>
        <item x="76" e="0"/>
        <item x="77" e="0"/>
        <item x="78" e="0"/>
        <item x="79" e="0"/>
        <item x="80" e="0"/>
        <item x="81" e="0"/>
        <item x="82" e="0"/>
        <item x="83" e="0"/>
        <item x="84" e="0"/>
        <item x="85" e="0"/>
        <item x="86" e="0"/>
        <item x="87" e="0"/>
        <item x="88" e="0"/>
        <item x="89" e="0"/>
        <item x="90" e="0"/>
        <item x="91" e="0"/>
        <item x="92" e="0"/>
        <item x="93" e="0"/>
        <item x="94" e="0"/>
        <item x="95" e="0"/>
        <item x="96" e="0"/>
        <item x="97" e="0"/>
        <item x="98" e="0"/>
        <item x="99" e="0"/>
        <item x="100" e="0"/>
        <item x="101" e="0"/>
        <item x="102" e="0"/>
        <item x="103" e="0"/>
        <item x="104" e="0"/>
        <item x="105" e="0"/>
        <item x="106"/>
        <item x="107" e="0"/>
        <item x="108" e="0"/>
        <item x="109" e="0"/>
        <item x="110" e="0"/>
        <item x="111" e="0"/>
        <item t="default"/>
      </items>
      <autoSortScope>
        <pivotArea dataOnly="0" outline="0" fieldPosition="0">
          <references count="1">
            <reference field="4294967294" count="1" selected="0">
              <x v="1"/>
            </reference>
          </references>
        </pivotArea>
      </autoSortScope>
    </pivotField>
    <pivotField axis="axisRow" compact="0" allDrilled="1" showAll="0" dataSourceSort="1" defaultAttributeDrillState="1">
      <items count="13">
        <item x="0"/>
        <item x="1"/>
        <item x="2"/>
        <item x="3"/>
        <item x="4"/>
        <item x="5"/>
        <item x="6"/>
        <item x="7"/>
        <item x="8"/>
        <item x="9"/>
        <item x="10"/>
        <item x="11"/>
        <item t="default"/>
      </items>
    </pivotField>
    <pivotField axis="axisRow" compact="0" allDrilled="1" showAll="0" dataSourceSort="1" defaultAttributeDrillState="1">
      <items count="4">
        <item x="0"/>
        <item x="1"/>
        <item x="2"/>
        <item t="default"/>
      </items>
    </pivotField>
    <pivotField dataField="1" compact="0" showAll="0"/>
    <pivotField axis="axisPage" compact="0" allDrilled="1" showAll="0" dataSourceSort="1" defaultAttributeDrillState="1">
      <items count="1">
        <item t="default"/>
      </items>
    </pivotField>
    <pivotField axis="axisPage" compact="0" allDrilled="1" showAll="0" dataSourceSort="1" defaultAttributeDrillState="1">
      <items count="1">
        <item t="default"/>
      </items>
    </pivotField>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axis="axisRow" compact="0" allDrilled="1" showAll="0" sortType="descending" defaultAttributeDrillState="1">
      <items count="8">
        <item x="0"/>
        <item x="1"/>
        <item x="2"/>
        <item x="3"/>
        <item x="4"/>
        <item x="5"/>
        <item x="6"/>
        <item t="default"/>
      </items>
      <autoSortScope>
        <pivotArea dataOnly="0" outline="0" fieldPosition="0">
          <references count="1">
            <reference field="4294967294" count="1" selected="0">
              <x v="9"/>
            </reference>
          </references>
        </pivotArea>
      </autoSortScope>
    </pivotField>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5">
    <field x="3"/>
    <field x="2"/>
    <field x="0"/>
    <field x="1"/>
    <field x="16"/>
  </rowFields>
  <rowItems count="209">
    <i>
      <x/>
    </i>
    <i r="1">
      <x/>
    </i>
    <i r="2">
      <x/>
    </i>
    <i r="3">
      <x v="17"/>
    </i>
    <i r="3">
      <x v="26"/>
    </i>
    <i r="3">
      <x v="18"/>
    </i>
    <i r="3">
      <x v="19"/>
    </i>
    <i r="3">
      <x v="23"/>
    </i>
    <i r="3">
      <x v="14"/>
    </i>
    <i r="3">
      <x v="7"/>
    </i>
    <i r="3">
      <x v="20"/>
    </i>
    <i r="3">
      <x v="27"/>
    </i>
    <i r="3">
      <x v="4"/>
    </i>
    <i r="3">
      <x v="9"/>
    </i>
    <i r="3">
      <x v="22"/>
    </i>
    <i r="3">
      <x v="1"/>
    </i>
    <i r="3">
      <x v="29"/>
    </i>
    <i r="3">
      <x/>
    </i>
    <i r="3">
      <x v="13"/>
    </i>
    <i r="3">
      <x v="21"/>
    </i>
    <i r="3">
      <x v="15"/>
    </i>
    <i r="3">
      <x v="25"/>
    </i>
    <i r="3">
      <x v="8"/>
    </i>
    <i r="3">
      <x v="16"/>
    </i>
    <i r="3">
      <x v="10"/>
    </i>
    <i r="3">
      <x v="31"/>
    </i>
    <i r="3">
      <x v="11"/>
    </i>
    <i r="3">
      <x v="3"/>
    </i>
    <i r="3">
      <x v="12"/>
    </i>
    <i r="3">
      <x v="28"/>
    </i>
    <i r="3">
      <x v="5"/>
    </i>
    <i r="3">
      <x v="30"/>
    </i>
    <i r="3">
      <x v="6"/>
    </i>
    <i r="3">
      <x v="2"/>
    </i>
    <i r="3">
      <x v="24"/>
    </i>
    <i r="2">
      <x v="1"/>
    </i>
    <i r="3">
      <x v="55"/>
    </i>
    <i r="3">
      <x v="59"/>
    </i>
    <i r="3">
      <x v="58"/>
    </i>
    <i r="3">
      <x v="33"/>
    </i>
    <i r="3">
      <x v="37"/>
    </i>
    <i r="3">
      <x v="19"/>
    </i>
    <i r="3">
      <x v="53"/>
    </i>
    <i r="3">
      <x v="36"/>
    </i>
    <i r="3">
      <x v="49"/>
    </i>
    <i r="3">
      <x v="47"/>
    </i>
    <i r="3">
      <x v="56"/>
    </i>
    <i r="3">
      <x v="44"/>
    </i>
    <i r="3">
      <x v="35"/>
    </i>
    <i r="3">
      <x v="61"/>
    </i>
    <i r="3">
      <x v="60"/>
    </i>
    <i r="3">
      <x v="38"/>
    </i>
    <i r="3">
      <x v="40"/>
    </i>
    <i r="3">
      <x v="41"/>
    </i>
    <i r="3">
      <x v="50"/>
    </i>
    <i r="3">
      <x v="32"/>
    </i>
    <i r="3">
      <x v="46"/>
    </i>
    <i r="3">
      <x v="42"/>
    </i>
    <i r="3">
      <x v="43"/>
    </i>
    <i r="3">
      <x v="57"/>
    </i>
    <i r="3">
      <x v="54"/>
    </i>
    <i r="3">
      <x v="34"/>
    </i>
    <i r="3">
      <x v="39"/>
    </i>
    <i r="3">
      <x v="48"/>
    </i>
    <i r="3">
      <x v="45"/>
    </i>
    <i r="3">
      <x v="51"/>
    </i>
    <i r="3">
      <x v="52"/>
    </i>
    <i r="1">
      <x v="1"/>
    </i>
    <i r="2">
      <x/>
    </i>
    <i r="3">
      <x v="63"/>
    </i>
    <i r="3">
      <x v="66"/>
    </i>
    <i r="3">
      <x v="7"/>
    </i>
    <i r="3">
      <x v="65"/>
    </i>
    <i r="3">
      <x v="31"/>
    </i>
    <i r="3">
      <x v="62"/>
    </i>
    <i r="3">
      <x v="64"/>
    </i>
    <i r="2">
      <x v="1"/>
    </i>
    <i r="3">
      <x v="58"/>
    </i>
    <i r="3">
      <x v="74"/>
    </i>
    <i r="3">
      <x v="78"/>
    </i>
    <i r="3">
      <x v="69"/>
    </i>
    <i r="3">
      <x v="71"/>
    </i>
    <i r="3">
      <x v="76"/>
    </i>
    <i r="3">
      <x v="73"/>
    </i>
    <i r="3">
      <x v="68"/>
    </i>
    <i r="3">
      <x v="67"/>
    </i>
    <i r="3">
      <x v="46"/>
    </i>
    <i r="3">
      <x v="34"/>
    </i>
    <i r="3">
      <x v="70"/>
    </i>
    <i r="3">
      <x v="75"/>
    </i>
    <i r="3">
      <x v="77"/>
    </i>
    <i r="3">
      <x v="72"/>
    </i>
    <i r="1">
      <x v="2"/>
    </i>
    <i r="2">
      <x/>
    </i>
    <i r="3">
      <x v="18"/>
    </i>
    <i r="2">
      <x v="1"/>
    </i>
    <i r="3">
      <x v="44"/>
    </i>
    <i r="3">
      <x v="37"/>
    </i>
    <i r="3">
      <x v="74"/>
    </i>
    <i r="3">
      <x v="60"/>
    </i>
    <i r="3">
      <x v="58"/>
    </i>
    <i r="3">
      <x v="80"/>
    </i>
    <i r="3">
      <x v="79"/>
    </i>
    <i r="3">
      <x v="82"/>
    </i>
    <i r="3">
      <x v="71"/>
    </i>
    <i r="3">
      <x v="85"/>
    </i>
    <i r="3">
      <x v="35"/>
    </i>
    <i r="3">
      <x v="34"/>
    </i>
    <i r="3">
      <x v="84"/>
    </i>
    <i r="3">
      <x v="76"/>
    </i>
    <i r="3">
      <x v="81"/>
    </i>
    <i r="3">
      <x v="83"/>
    </i>
    <i r="1">
      <x v="3"/>
    </i>
    <i r="2">
      <x/>
    </i>
    <i r="3">
      <x v="87"/>
    </i>
    <i r="3">
      <x v="86"/>
    </i>
    <i r="2">
      <x v="1"/>
    </i>
    <i r="3">
      <x v="80"/>
    </i>
    <i r="3">
      <x v="67"/>
    </i>
    <i r="3">
      <x v="90"/>
    </i>
    <i r="3">
      <x v="98"/>
    </i>
    <i r="3">
      <x v="92"/>
    </i>
    <i r="3">
      <x v="89"/>
    </i>
    <i r="3">
      <x v="34"/>
    </i>
    <i r="3">
      <x v="88"/>
    </i>
    <i r="3">
      <x v="93"/>
    </i>
    <i r="3">
      <x v="91"/>
    </i>
    <i r="3">
      <x v="97"/>
    </i>
    <i r="3">
      <x v="94"/>
    </i>
    <i r="3">
      <x v="37"/>
    </i>
    <i r="3">
      <x v="95"/>
    </i>
    <i r="3">
      <x v="96"/>
    </i>
    <i r="1">
      <x v="4"/>
    </i>
    <i r="2">
      <x/>
    </i>
    <i r="3">
      <x v="99"/>
    </i>
    <i r="2">
      <x v="1"/>
    </i>
    <i r="3">
      <x v="79"/>
    </i>
    <i r="3">
      <x v="85"/>
    </i>
    <i r="3">
      <x v="102"/>
    </i>
    <i r="3">
      <x v="34"/>
    </i>
    <i r="3">
      <x v="35"/>
    </i>
    <i r="3">
      <x v="101"/>
    </i>
    <i r="3">
      <x v="100"/>
    </i>
    <i>
      <x v="1"/>
    </i>
    <i r="1">
      <x v="5"/>
    </i>
    <i r="2">
      <x v="1"/>
    </i>
    <i r="3">
      <x v="90"/>
    </i>
    <i r="3">
      <x v="34"/>
    </i>
    <i r="1">
      <x v="6"/>
    </i>
    <i r="2">
      <x v="1"/>
    </i>
    <i r="3">
      <x v="104"/>
    </i>
    <i r="3">
      <x v="103"/>
    </i>
    <i r="3">
      <x v="88"/>
    </i>
    <i r="3">
      <x v="81"/>
    </i>
    <i r="3">
      <x v="60"/>
    </i>
    <i r="3">
      <x v="34"/>
    </i>
    <i r="3">
      <x v="82"/>
    </i>
    <i r="3">
      <x v="74"/>
    </i>
    <i>
      <x v="2"/>
    </i>
    <i r="1">
      <x v="7"/>
    </i>
    <i r="2">
      <x v="1"/>
    </i>
    <i r="3">
      <x v="105"/>
    </i>
    <i r="3">
      <x v="55"/>
    </i>
    <i r="3">
      <x v="23"/>
    </i>
    <i r="3">
      <x v="99"/>
    </i>
    <i r="3">
      <x v="85"/>
    </i>
    <i r="3">
      <x v="33"/>
    </i>
    <i r="3">
      <x v="18"/>
    </i>
    <i r="3">
      <x v="3"/>
    </i>
    <i r="3">
      <x v="26"/>
    </i>
    <i r="3">
      <x v="6"/>
    </i>
    <i r="3">
      <x v="58"/>
    </i>
    <i r="3">
      <x v="7"/>
    </i>
    <i r="3">
      <x v="66"/>
    </i>
    <i r="3">
      <x v="17"/>
    </i>
    <i r="3">
      <x v="54"/>
    </i>
    <i r="1">
      <x v="8"/>
    </i>
    <i r="2">
      <x v="1"/>
    </i>
    <i r="3">
      <x v="58"/>
    </i>
    <i r="3">
      <x v="23"/>
    </i>
    <i r="1">
      <x v="9"/>
    </i>
    <i r="2">
      <x v="1"/>
    </i>
    <i r="3">
      <x v="60"/>
    </i>
    <i r="1">
      <x v="10"/>
    </i>
    <i r="2">
      <x v="1"/>
    </i>
    <i r="3">
      <x v="87"/>
    </i>
    <i r="1">
      <x v="11"/>
    </i>
    <i r="2">
      <x v="1"/>
    </i>
    <i r="3">
      <x v="109"/>
    </i>
    <i r="3">
      <x v="55"/>
    </i>
    <i r="3">
      <x v="106"/>
    </i>
    <i r="4">
      <x/>
    </i>
    <i r="4">
      <x v="5"/>
    </i>
    <i r="4">
      <x v="4"/>
    </i>
    <i r="4">
      <x v="1"/>
    </i>
    <i r="4">
      <x v="6"/>
    </i>
    <i r="4">
      <x v="2"/>
    </i>
    <i r="4">
      <x v="3"/>
    </i>
    <i r="3">
      <x v="111"/>
    </i>
    <i r="3">
      <x v="37"/>
    </i>
    <i r="3">
      <x v="34"/>
    </i>
    <i r="3">
      <x v="17"/>
    </i>
    <i r="3">
      <x v="39"/>
    </i>
    <i r="3">
      <x v="110"/>
    </i>
    <i r="3">
      <x v="107"/>
    </i>
    <i r="3">
      <x v="85"/>
    </i>
    <i r="3">
      <x v="108"/>
    </i>
    <i r="3">
      <x v="97"/>
    </i>
    <i t="grand">
      <x/>
    </i>
  </rowItems>
  <colFields count="1">
    <field x="-2"/>
  </colFields>
  <colItems count="21">
    <i>
      <x/>
    </i>
    <i i="1">
      <x v="1"/>
    </i>
    <i i="2">
      <x v="2"/>
    </i>
    <i i="3">
      <x v="3"/>
    </i>
    <i i="4">
      <x v="4"/>
    </i>
    <i i="5">
      <x v="5"/>
    </i>
    <i i="6">
      <x v="6"/>
    </i>
    <i i="7">
      <x v="7"/>
    </i>
    <i i="8">
      <x v="8"/>
    </i>
    <i i="9">
      <x v="9"/>
    </i>
    <i i="10">
      <x v="10"/>
    </i>
    <i i="11">
      <x v="11"/>
    </i>
    <i i="12">
      <x v="12"/>
    </i>
    <i i="13">
      <x v="13"/>
    </i>
    <i i="14">
      <x v="14"/>
    </i>
    <i i="15">
      <x v="15"/>
    </i>
    <i i="16">
      <x v="16"/>
    </i>
    <i i="17">
      <x v="17"/>
    </i>
    <i i="18">
      <x v="18"/>
    </i>
    <i i="19">
      <x v="19"/>
    </i>
    <i i="20">
      <x v="20"/>
    </i>
  </colItems>
  <pageFields count="2">
    <pageField fld="5" hier="179" name="[dim_date_01].[Year | Month].&amp;[2026 | 03]" cap="2026 | 03"/>
    <pageField fld="6" hier="201" name="[dim_date_03].[Year | Month].&amp;[2026 | 03]" cap="2026 | 03"/>
  </pageFields>
  <dataFields count="21">
    <dataField name=" 2" fld="10" subtotal="count" baseField="0" baseItem="0">
      <extLst>
        <ext xmlns:x14="http://schemas.microsoft.com/office/spreadsheetml/2009/9/main" uri="{E15A36E0-9728-4e99-A89B-3F7291B0FE68}">
          <x14:dataField sourceField="10" uniqueName="[__Xl2].[Measures].[ ]"/>
        </ext>
      </extLst>
    </dataField>
    <dataField fld="4" subtotal="count" baseField="0" baseItem="0"/>
    <dataField fld="7" subtotal="count" baseField="0" baseItem="0"/>
    <dataField fld="8" subtotal="count" baseField="0" baseItem="0" numFmtId="168"/>
    <dataField fld="15" subtotal="count" baseField="0" baseItem="0"/>
    <dataField fld="24" subtotal="count" baseField="0" baseItem="0">
      <extLst>
        <ext xmlns:x14="http://schemas.microsoft.com/office/spreadsheetml/2009/9/main" uri="{E15A36E0-9728-4e99-A89B-3F7291B0FE68}">
          <x14:dataField sourceField="10"/>
        </ext>
      </extLst>
    </dataField>
    <dataField fld="9" subtotal="count" baseField="0" baseItem="0"/>
    <dataField fld="11" subtotal="count" baseField="0" baseItem="0"/>
    <dataField name=" 3" fld="25" subtotal="count" baseField="0" baseItem="0">
      <extLst>
        <ext xmlns:x14="http://schemas.microsoft.com/office/spreadsheetml/2009/9/main" uri="{E15A36E0-9728-4e99-A89B-3F7291B0FE68}">
          <x14:dataField sourceField="10" uniqueName="[__Xl3].[Measures].[ ]"/>
        </ext>
      </extLst>
    </dataField>
    <dataField fld="12" subtotal="count" baseField="0" baseItem="0"/>
    <dataField fld="13" subtotal="count" baseField="0" baseItem="0"/>
    <dataField fld="14" subtotal="count" baseField="0" baseItem="0"/>
    <dataField name=" 4" fld="26" subtotal="count" baseField="0" baseItem="0">
      <extLst>
        <ext xmlns:x14="http://schemas.microsoft.com/office/spreadsheetml/2009/9/main" uri="{E15A36E0-9728-4e99-A89B-3F7291B0FE68}">
          <x14:dataField sourceField="10" uniqueName="[__Xl4].[Measures].[ ]"/>
        </ext>
      </extLst>
    </dataField>
    <dataField fld="17" subtotal="count" baseField="0" baseItem="0"/>
    <dataField fld="18" subtotal="count" baseField="0" baseItem="0"/>
    <dataField fld="19" subtotal="count" baseField="0" baseItem="0"/>
    <dataField fld="20" subtotal="count" baseField="0" baseItem="0" numFmtId="169"/>
    <dataField name=" 5" fld="27" subtotal="count" baseField="0" baseItem="0">
      <extLst>
        <ext xmlns:x14="http://schemas.microsoft.com/office/spreadsheetml/2009/9/main" uri="{E15A36E0-9728-4e99-A89B-3F7291B0FE68}">
          <x14:dataField sourceField="10" uniqueName="[__Xl5].[Measures].[ ]"/>
        </ext>
      </extLst>
    </dataField>
    <dataField fld="21" subtotal="count" baseField="0" baseItem="0"/>
    <dataField fld="22" subtotal="count" baseField="0" baseItem="0"/>
    <dataField fld="23" subtotal="count" baseField="0" baseItem="0"/>
  </dataFields>
  <formats count="36">
    <format dxfId="273">
      <pivotArea outline="0" fieldPosition="0">
        <references count="1">
          <reference field="4294967294" count="1" selected="0">
            <x v="3"/>
          </reference>
        </references>
      </pivotArea>
    </format>
    <format dxfId="272">
      <pivotArea dataOnly="0" labelOnly="1" outline="0" fieldPosition="0">
        <references count="1">
          <reference field="4294967294" count="3">
            <x v="1"/>
            <x v="2"/>
            <x v="3"/>
          </reference>
        </references>
      </pivotArea>
    </format>
    <format dxfId="271">
      <pivotArea dataOnly="0" fieldPosition="0">
        <references count="1">
          <reference field="2" count="5">
            <x v="0"/>
            <x v="1"/>
            <x v="2"/>
            <x v="3"/>
            <x v="4"/>
          </reference>
        </references>
      </pivotArea>
    </format>
    <format dxfId="270">
      <pivotArea dataOnly="0" fieldPosition="0">
        <references count="1">
          <reference field="2" count="1">
            <x v="6"/>
          </reference>
        </references>
      </pivotArea>
    </format>
    <format dxfId="269">
      <pivotArea dataOnly="0" fieldPosition="0">
        <references count="1">
          <reference field="2" count="5">
            <x v="7"/>
            <x v="8"/>
            <x v="9"/>
            <x v="10"/>
            <x v="11"/>
          </reference>
        </references>
      </pivotArea>
    </format>
    <format dxfId="268">
      <pivotArea dataOnly="0" outline="0" fieldPosition="0">
        <references count="1">
          <reference field="4294967294" count="1">
            <x v="5"/>
          </reference>
        </references>
      </pivotArea>
    </format>
    <format dxfId="267">
      <pivotArea dataOnly="0" outline="0" fieldPosition="0">
        <references count="1">
          <reference field="4294967294" count="1">
            <x v="5"/>
          </reference>
        </references>
      </pivotArea>
    </format>
    <format dxfId="266">
      <pivotArea dataOnly="0" labelOnly="1" outline="0" fieldPosition="0">
        <references count="1">
          <reference field="4294967294" count="2">
            <x v="6"/>
            <x v="7"/>
          </reference>
        </references>
      </pivotArea>
    </format>
    <format dxfId="265">
      <pivotArea dataOnly="0" fieldPosition="0">
        <references count="1">
          <reference field="2" count="1">
            <x v="5"/>
          </reference>
        </references>
      </pivotArea>
    </format>
    <format dxfId="264">
      <pivotArea dataOnly="0" outline="0" fieldPosition="0">
        <references count="1">
          <reference field="4294967294" count="1">
            <x v="0"/>
          </reference>
        </references>
      </pivotArea>
    </format>
    <format dxfId="263">
      <pivotArea dataOnly="0" outline="0" fieldPosition="0">
        <references count="1">
          <reference field="4294967294" count="1">
            <x v="0"/>
          </reference>
        </references>
      </pivotArea>
    </format>
    <format dxfId="262">
      <pivotArea dataOnly="0" outline="0" fieldPosition="0">
        <references count="1">
          <reference field="4294967294" count="1">
            <x v="8"/>
          </reference>
        </references>
      </pivotArea>
    </format>
    <format dxfId="261">
      <pivotArea dataOnly="0" outline="0" fieldPosition="0">
        <references count="1">
          <reference field="4294967294" count="1">
            <x v="8"/>
          </reference>
        </references>
      </pivotArea>
    </format>
    <format dxfId="260">
      <pivotArea field="0" type="button" dataOnly="0" labelOnly="1" outline="0" axis="axisRow" fieldPosition="2"/>
    </format>
    <format dxfId="259">
      <pivotArea field="3" type="button" dataOnly="0" labelOnly="1" outline="0" axis="axisRow" fieldPosition="0"/>
    </format>
    <format dxfId="258">
      <pivotArea field="2" type="button" dataOnly="0" labelOnly="1" outline="0" axis="axisRow" fieldPosition="1"/>
    </format>
    <format dxfId="257">
      <pivotArea field="1" type="button" dataOnly="0" labelOnly="1" outline="0" axis="axisRow" fieldPosition="3"/>
    </format>
    <format dxfId="256">
      <pivotArea dataOnly="0" labelOnly="1" outline="0" fieldPosition="0">
        <references count="1">
          <reference field="4294967294" count="11">
            <x v="0"/>
            <x v="1"/>
            <x v="2"/>
            <x v="3"/>
            <x v="5"/>
            <x v="6"/>
            <x v="7"/>
            <x v="8"/>
            <x v="9"/>
            <x v="10"/>
            <x v="11"/>
          </reference>
        </references>
      </pivotArea>
    </format>
    <format dxfId="255">
      <pivotArea field="0" type="button" dataOnly="0" labelOnly="1" outline="0" axis="axisRow" fieldPosition="2"/>
    </format>
    <format dxfId="254">
      <pivotArea field="3" type="button" dataOnly="0" labelOnly="1" outline="0" axis="axisRow" fieldPosition="0"/>
    </format>
    <format dxfId="253">
      <pivotArea field="2" type="button" dataOnly="0" labelOnly="1" outline="0" axis="axisRow" fieldPosition="1"/>
    </format>
    <format dxfId="252">
      <pivotArea field="1" type="button" dataOnly="0" labelOnly="1" outline="0" axis="axisRow" fieldPosition="3"/>
    </format>
    <format dxfId="251">
      <pivotArea dataOnly="0" labelOnly="1" outline="0" fieldPosition="0">
        <references count="1">
          <reference field="4294967294" count="11">
            <x v="0"/>
            <x v="1"/>
            <x v="2"/>
            <x v="3"/>
            <x v="5"/>
            <x v="6"/>
            <x v="7"/>
            <x v="8"/>
            <x v="9"/>
            <x v="10"/>
            <x v="11"/>
          </reference>
        </references>
      </pivotArea>
    </format>
    <format dxfId="250">
      <pivotArea dataOnly="0" labelOnly="1" outline="0" fieldPosition="0">
        <references count="1">
          <reference field="4294967294" count="1">
            <x v="4"/>
          </reference>
        </references>
      </pivotArea>
    </format>
    <format dxfId="249">
      <pivotArea field="16" type="button" dataOnly="0" labelOnly="1" outline="0" axis="axisRow" fieldPosition="4"/>
    </format>
    <format dxfId="248">
      <pivotArea outline="0" fieldPosition="0">
        <references count="1">
          <reference field="4294967294" count="2" selected="0">
            <x v="6"/>
            <x v="7"/>
          </reference>
        </references>
      </pivotArea>
    </format>
    <format dxfId="247">
      <pivotArea dataOnly="0" labelOnly="1" outline="0" fieldPosition="0">
        <references count="1">
          <reference field="4294967294" count="2">
            <x v="6"/>
            <x v="7"/>
          </reference>
        </references>
      </pivotArea>
    </format>
    <format dxfId="246">
      <pivotArea dataOnly="0" outline="0" fieldPosition="0">
        <references count="1">
          <reference field="4294967294" count="1">
            <x v="12"/>
          </reference>
        </references>
      </pivotArea>
    </format>
    <format dxfId="245">
      <pivotArea dataOnly="0" outline="0" fieldPosition="0">
        <references count="1">
          <reference field="4294967294" count="1">
            <x v="12"/>
          </reference>
        </references>
      </pivotArea>
    </format>
    <format dxfId="244">
      <pivotArea dataOnly="0" labelOnly="1" outline="0" fieldPosition="0">
        <references count="1">
          <reference field="4294967294" count="4">
            <x v="13"/>
            <x v="14"/>
            <x v="15"/>
            <x v="16"/>
          </reference>
        </references>
      </pivotArea>
    </format>
    <format dxfId="243">
      <pivotArea outline="0" fieldPosition="0">
        <references count="1">
          <reference field="4294967294" count="1" selected="0">
            <x v="16"/>
          </reference>
        </references>
      </pivotArea>
    </format>
    <format dxfId="242">
      <pivotArea outline="0" fieldPosition="0">
        <references count="1">
          <reference field="4294967294" count="1" selected="0">
            <x v="17"/>
          </reference>
        </references>
      </pivotArea>
    </format>
    <format dxfId="241">
      <pivotArea dataOnly="0" labelOnly="1" outline="0" fieldPosition="0">
        <references count="1">
          <reference field="4294967294" count="1">
            <x v="17"/>
          </reference>
        </references>
      </pivotArea>
    </format>
    <format dxfId="240">
      <pivotArea outline="0" fieldPosition="0">
        <references count="1">
          <reference field="4294967294" count="1" selected="0">
            <x v="17"/>
          </reference>
        </references>
      </pivotArea>
    </format>
    <format dxfId="239">
      <pivotArea dataOnly="0" labelOnly="1" outline="0" fieldPosition="0">
        <references count="1">
          <reference field="4294967294" count="1">
            <x v="17"/>
          </reference>
        </references>
      </pivotArea>
    </format>
    <format dxfId="238">
      <pivotArea dataOnly="0" labelOnly="1" outline="0" fieldPosition="0">
        <references count="1">
          <reference field="4294967294" count="3">
            <x v="18"/>
            <x v="19"/>
            <x v="20"/>
          </reference>
        </references>
      </pivotArea>
    </format>
  </formats>
  <conditionalFormats count="2">
    <conditionalFormat priority="1">
      <pivotAreas count="1">
        <pivotArea type="data" outline="0" collapsedLevelsAreSubtotals="1" fieldPosition="0">
          <references count="1">
            <reference field="4294967294" count="1" selected="0">
              <x v="11"/>
            </reference>
          </references>
        </pivotArea>
      </pivotAreas>
    </conditionalFormat>
    <conditionalFormat priority="2">
      <pivotAreas count="1">
        <pivotArea type="data" outline="0" collapsedLevelsAreSubtotals="1" fieldPosition="0">
          <references count="1">
            <reference field="4294967294" count="1" selected="0">
              <x v="3"/>
            </reference>
          </references>
        </pivotArea>
      </pivotAreas>
    </conditionalFormat>
  </conditionalFormats>
  <pivotHierarchies count="7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_date_01].[Year | Month].&amp;[2026 | 03]"/>
        <member name="[dim_date_01].[Year | Month].&amp;[2026 | 04]"/>
        <member name="[dim_date_01].[Year | Month].&amp;[2026 | 05]"/>
        <member name="[dim_date_01].[Year | Month].&amp;[2026 | 0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_date_03].[Year | Month].&amp;[2026 | 03]"/>
        <member name="[dim_date_03].[Year | Month].&amp;[2026 | 04]"/>
        <member name="[dim_date_03].[Year | Month].&amp;[2026 | 05]"/>
        <member name="[dim_date_03].[Year | Month].&amp;[2026 | 0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4" showRowHeaders="1" showColHeaders="1" showRowStripes="0" showColStripes="0" showLastColumn="1"/>
  <rowHierarchiesUsage count="5">
    <rowHierarchyUsage hierarchyUsage="211"/>
    <rowHierarchyUsage hierarchyUsage="209"/>
    <rowHierarchyUsage hierarchyUsage="229"/>
    <rowHierarchyUsage hierarchyUsage="157"/>
    <rowHierarchyUsage hierarchyUsage="2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xk_nđ]"/>
        <x15:activeTabTopLevelEntity name="[dim_date]"/>
        <x15:activeTabTopLevelEntity name="[dim_customer]"/>
        <x15:activeTabTopLevelEntity name="[dim_nhom_sp]"/>
        <x15:activeTabTopLevelEntity name="[dim_date_01]"/>
        <x15:activeTabTopLevelEntity name="[dim_date_03]"/>
        <x15:activeTabTopLevelEntity name="[dim_date_02]"/>
        <x15:activeTabTopLevelEntity name="[dim_SKU]"/>
      </x15:pivotTableUISettings>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520C790-8B12-49B3-B81C-974D5CADB089}" name="PivotTable3" cacheId="49" dataPosition="0" applyNumberFormats="0" applyBorderFormats="0" applyFontFormats="0" applyPatternFormats="0" applyAlignmentFormats="0" applyWidthHeightFormats="1" dataCaption="Values" tag="cd4f2ab0-1854-41e7-b8ec-b32cb3e51791" updatedVersion="8" minRefreshableVersion="3" useAutoFormatting="1" subtotalHiddenItems="1" itemPrintTitles="1" createdVersion="8" indent="0" compact="0" outline="1" outlineData="1" compactData="0" multipleFieldFilters="0">
  <location ref="A4:EI69" firstHeaderRow="1" firstDataRow="3" firstDataCol="6"/>
  <pivotFields count="27">
    <pivotField compact="0" allDrilled="1" showAll="0" dataSourceSort="1" defaultSubtotal="0" defaultAttributeDrillState="1"/>
    <pivotField axis="axisRow" compact="0" allDrilled="1" showAll="0" dataSourceSort="1" defaultAttributeDrillState="1">
      <items count="2">
        <item x="0"/>
        <item t="default"/>
      </items>
    </pivotField>
    <pivotField axis="axisRow" compact="0" allDrilled="1" showAll="0" dataSourceSort="1">
      <items count="4">
        <item x="0"/>
        <item x="1" e="0"/>
        <item x="2" e="0"/>
        <item t="default"/>
      </items>
    </pivotField>
    <pivotField axis="axisRow" compact="0" allDrilled="1" showAll="0" dataSourceSort="1" defaultAttributeDrillState="1">
      <items count="7">
        <item x="0"/>
        <item x="1"/>
        <item x="2"/>
        <item x="3"/>
        <item x="4"/>
        <item x="5" e="0"/>
        <item t="default"/>
      </items>
    </pivotField>
    <pivotField axis="axisRow" compact="0" allDrilled="1" showAll="0" dataSourceSort="1" defaultAttributeDrillState="1">
      <items count="10">
        <item x="0"/>
        <item x="1"/>
        <item x="2"/>
        <item x="3"/>
        <item x="4"/>
        <item x="5"/>
        <item x="6"/>
        <item x="7"/>
        <item x="8"/>
        <item t="default"/>
      </items>
    </pivotField>
    <pivotField axis="axisRow" compact="0" allDrilled="1" showAll="0" sortType="descending">
      <items count="140">
        <item x="0" e="0"/>
        <item x="1" e="0"/>
        <item x="2" e="0"/>
        <item x="3" e="0"/>
        <item x="4" e="0"/>
        <item x="5" e="0"/>
        <item x="6" e="0"/>
        <item x="7" e="0"/>
        <item x="8" e="0"/>
        <item x="9"/>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 x="50" e="0"/>
        <item x="51" e="0"/>
        <item x="52" e="0"/>
        <item x="53" e="0"/>
        <item x="54" e="0"/>
        <item x="55" e="0"/>
        <item x="56" e="0"/>
        <item x="57" e="0"/>
        <item x="58" e="0"/>
        <item x="59" e="0"/>
        <item x="60" e="0"/>
        <item x="61" e="0"/>
        <item x="62" e="0"/>
        <item x="63" e="0"/>
        <item x="64" e="0"/>
        <item x="65" e="0"/>
        <item x="66" e="0"/>
        <item x="67" e="0"/>
        <item x="68" e="0"/>
        <item x="69" e="0"/>
        <item x="70" e="0"/>
        <item x="71" e="0"/>
        <item x="72" e="0"/>
        <item x="73" e="0"/>
        <item x="74" e="0"/>
        <item x="75" e="0"/>
        <item x="76" e="0"/>
        <item x="77" e="0"/>
        <item x="78" e="0"/>
        <item x="79" e="0"/>
        <item x="80" e="0"/>
        <item x="81" e="0"/>
        <item x="82" e="0"/>
        <item x="83" e="0"/>
        <item x="84" e="0"/>
        <item x="85" e="0"/>
        <item x="86" e="0"/>
        <item x="87" e="0"/>
        <item x="88" e="0"/>
        <item x="89" e="0"/>
        <item x="90" e="0"/>
        <item x="91" e="0"/>
        <item x="92" e="0"/>
        <item x="93" e="0"/>
        <item x="94" e="0"/>
        <item x="95" e="0"/>
        <item x="96" e="0"/>
        <item x="97" e="0"/>
        <item x="98" e="0"/>
        <item x="99" e="0"/>
        <item x="100" e="0"/>
        <item x="101" e="0"/>
        <item x="102" e="0"/>
        <item x="103" e="0"/>
        <item x="104" e="0"/>
        <item x="105" e="0"/>
        <item x="106" e="0"/>
        <item x="107" e="0"/>
        <item x="108" e="0"/>
        <item x="109" e="0"/>
        <item x="110" e="0"/>
        <item x="111" e="0"/>
        <item x="112" e="0"/>
        <item x="113" e="0"/>
        <item x="114" e="0"/>
        <item x="115" e="0"/>
        <item x="116" e="0"/>
        <item x="117" e="0"/>
        <item x="118" e="0"/>
        <item x="119" e="0"/>
        <item x="120" e="0"/>
        <item x="121" e="0"/>
        <item x="122" e="0"/>
        <item x="123" e="0"/>
        <item x="124" e="0"/>
        <item x="125" e="0"/>
        <item x="126" e="0"/>
        <item x="127" e="0"/>
        <item x="128" e="0"/>
        <item x="129" e="0"/>
        <item x="130" e="0"/>
        <item x="131" e="0"/>
        <item x="132" e="0"/>
        <item x="133" e="0"/>
        <item x="134" e="0"/>
        <item x="135" e="0"/>
        <item x="136" e="0"/>
        <item x="137" e="0"/>
        <item x="138" e="0"/>
        <item t="default"/>
      </items>
      <autoSortScope>
        <pivotArea dataOnly="0" outline="0" fieldPosition="0">
          <references count="1">
            <reference field="4294967294" count="1" selected="0">
              <x v="0"/>
            </reference>
          </references>
        </pivotArea>
      </autoSortScope>
    </pivotField>
    <pivotField dataField="1" compact="0" showAll="0" defaultSubtotal="0"/>
    <pivotField axis="axisCol" compact="0" allDrilled="1" subtotalTop="0" showAll="0" dataSourceSort="1" defaultSubtotal="0" defaultAttributeDrillState="1">
      <items count="6">
        <item x="0"/>
        <item x="1"/>
        <item x="2"/>
        <item x="3"/>
        <item x="4"/>
        <item x="5"/>
      </items>
    </pivotField>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axis="axisRow" compact="0" allDrilled="1" subtotalTop="0" showAll="0" sortType="descending" defaultSubtotal="0" defaultAttributeDrillState="1">
      <items count="13">
        <item x="0"/>
        <item x="1"/>
        <item x="2"/>
        <item x="3"/>
        <item x="4"/>
        <item x="5"/>
        <item x="6"/>
        <item x="7"/>
        <item x="8"/>
        <item x="9"/>
        <item x="10"/>
        <item x="11"/>
        <item x="12"/>
      </items>
      <autoSortScope>
        <pivotArea dataOnly="0" outline="0" fieldPosition="0">
          <references count="1">
            <reference field="4294967294" count="1" selected="0">
              <x v="0"/>
            </reference>
          </references>
        </pivotArea>
      </autoSortScope>
    </pivotField>
    <pivotField dataField="1" compact="0" subtotalTop="0" showAll="0" defaultSubtotal="0"/>
  </pivotFields>
  <rowFields count="6">
    <field x="1"/>
    <field x="2"/>
    <field x="3"/>
    <field x="4"/>
    <field x="5"/>
    <field x="25"/>
  </rowFields>
  <rowItems count="63">
    <i>
      <x/>
    </i>
    <i r="1">
      <x/>
    </i>
    <i r="2">
      <x/>
    </i>
    <i r="3">
      <x/>
    </i>
    <i r="4">
      <x v="2"/>
    </i>
    <i r="4">
      <x v="1"/>
    </i>
    <i r="4">
      <x v="4"/>
    </i>
    <i r="4">
      <x v="3"/>
    </i>
    <i r="4">
      <x/>
    </i>
    <i r="4">
      <x v="8"/>
    </i>
    <i r="4">
      <x v="6"/>
    </i>
    <i r="4">
      <x v="7"/>
    </i>
    <i r="4">
      <x v="5"/>
    </i>
    <i r="3">
      <x v="1"/>
    </i>
    <i r="4">
      <x v="9"/>
    </i>
    <i r="5">
      <x/>
    </i>
    <i r="5">
      <x v="1"/>
    </i>
    <i r="2">
      <x v="1"/>
    </i>
    <i r="3">
      <x v="2"/>
    </i>
    <i r="4">
      <x v="10"/>
    </i>
    <i r="4">
      <x v="11"/>
    </i>
    <i r="4">
      <x v="15"/>
    </i>
    <i r="4">
      <x v="12"/>
    </i>
    <i r="4">
      <x v="13"/>
    </i>
    <i r="4">
      <x v="14"/>
    </i>
    <i r="4">
      <x v="16"/>
    </i>
    <i r="4">
      <x v="17"/>
    </i>
    <i r="2">
      <x v="2"/>
    </i>
    <i r="3">
      <x v="3"/>
    </i>
    <i r="4">
      <x v="23"/>
    </i>
    <i r="4">
      <x v="18"/>
    </i>
    <i r="4">
      <x v="19"/>
    </i>
    <i r="4">
      <x v="21"/>
    </i>
    <i r="4">
      <x v="24"/>
    </i>
    <i r="4">
      <x v="25"/>
    </i>
    <i r="4">
      <x v="22"/>
    </i>
    <i r="4">
      <x v="20"/>
    </i>
    <i r="3">
      <x v="4"/>
    </i>
    <i r="4">
      <x v="27"/>
    </i>
    <i r="4">
      <x v="26"/>
    </i>
    <i r="4">
      <x v="28"/>
    </i>
    <i r="4">
      <x v="29"/>
    </i>
    <i r="4">
      <x v="30"/>
    </i>
    <i r="2">
      <x v="3"/>
    </i>
    <i r="3">
      <x v="5"/>
    </i>
    <i r="4">
      <x v="37"/>
    </i>
    <i r="4">
      <x v="36"/>
    </i>
    <i r="4">
      <x v="32"/>
    </i>
    <i r="4">
      <x v="33"/>
    </i>
    <i r="4">
      <x v="31"/>
    </i>
    <i r="4">
      <x v="35"/>
    </i>
    <i r="4">
      <x v="34"/>
    </i>
    <i r="4">
      <x v="38"/>
    </i>
    <i r="3">
      <x v="6"/>
    </i>
    <i r="4">
      <x v="39"/>
    </i>
    <i r="2">
      <x v="4"/>
    </i>
    <i r="3">
      <x v="7"/>
    </i>
    <i r="4">
      <x v="42"/>
    </i>
    <i r="4">
      <x v="41"/>
    </i>
    <i r="4">
      <x v="40"/>
    </i>
    <i r="1">
      <x v="1"/>
    </i>
    <i r="1">
      <x v="2"/>
    </i>
    <i t="grand">
      <x/>
    </i>
  </rowItems>
  <colFields count="2">
    <field x="-2"/>
    <field x="7"/>
  </colFields>
  <colItems count="133">
    <i>
      <x/>
      <x/>
    </i>
    <i r="1">
      <x v="1"/>
    </i>
    <i r="1">
      <x v="2"/>
    </i>
    <i r="1">
      <x v="3"/>
    </i>
    <i r="1">
      <x v="4"/>
    </i>
    <i r="1">
      <x v="5"/>
    </i>
    <i i="1">
      <x v="1"/>
      <x/>
    </i>
    <i r="1" i="1">
      <x v="1"/>
    </i>
    <i r="1" i="1">
      <x v="2"/>
    </i>
    <i r="1" i="1">
      <x v="3"/>
    </i>
    <i r="1" i="1">
      <x v="4"/>
    </i>
    <i r="1" i="1">
      <x v="5"/>
    </i>
    <i i="2">
      <x v="2"/>
      <x/>
    </i>
    <i r="1" i="2">
      <x v="1"/>
    </i>
    <i r="1" i="2">
      <x v="2"/>
    </i>
    <i r="1" i="2">
      <x v="3"/>
    </i>
    <i r="1" i="2">
      <x v="4"/>
    </i>
    <i r="1" i="2">
      <x v="5"/>
    </i>
    <i i="3">
      <x v="3"/>
      <x/>
    </i>
    <i r="1" i="3">
      <x v="1"/>
    </i>
    <i r="1" i="3">
      <x v="2"/>
    </i>
    <i r="1" i="3">
      <x v="3"/>
    </i>
    <i r="1" i="3">
      <x v="4"/>
    </i>
    <i r="1" i="3">
      <x v="5"/>
    </i>
    <i i="4">
      <x v="4"/>
      <x/>
    </i>
    <i r="1" i="4">
      <x v="1"/>
    </i>
    <i r="1" i="4">
      <x v="2"/>
    </i>
    <i r="1" i="4">
      <x v="3"/>
    </i>
    <i r="1" i="4">
      <x v="4"/>
    </i>
    <i r="1" i="4">
      <x v="5"/>
    </i>
    <i i="5">
      <x v="5"/>
      <x/>
    </i>
    <i r="1" i="5">
      <x v="1"/>
    </i>
    <i r="1" i="5">
      <x v="2"/>
    </i>
    <i r="1" i="5">
      <x v="3"/>
    </i>
    <i r="1" i="5">
      <x v="4"/>
    </i>
    <i r="1" i="5">
      <x v="5"/>
    </i>
    <i i="6">
      <x v="6"/>
      <x/>
    </i>
    <i r="1" i="6">
      <x v="1"/>
    </i>
    <i r="1" i="6">
      <x v="2"/>
    </i>
    <i r="1" i="6">
      <x v="3"/>
    </i>
    <i r="1" i="6">
      <x v="4"/>
    </i>
    <i r="1" i="6">
      <x v="5"/>
    </i>
    <i i="7">
      <x v="7"/>
      <x/>
    </i>
    <i r="1" i="7">
      <x v="1"/>
    </i>
    <i r="1" i="7">
      <x v="2"/>
    </i>
    <i r="1" i="7">
      <x v="3"/>
    </i>
    <i r="1" i="7">
      <x v="4"/>
    </i>
    <i r="1" i="7">
      <x v="5"/>
    </i>
    <i i="8">
      <x v="8"/>
      <x/>
    </i>
    <i r="1" i="8">
      <x v="1"/>
    </i>
    <i r="1" i="8">
      <x v="2"/>
    </i>
    <i r="1" i="8">
      <x v="3"/>
    </i>
    <i r="1" i="8">
      <x v="4"/>
    </i>
    <i r="1" i="8">
      <x v="5"/>
    </i>
    <i i="9">
      <x v="9"/>
      <x/>
    </i>
    <i r="1" i="9">
      <x v="1"/>
    </i>
    <i r="1" i="9">
      <x v="2"/>
    </i>
    <i r="1" i="9">
      <x v="3"/>
    </i>
    <i r="1" i="9">
      <x v="4"/>
    </i>
    <i r="1" i="9">
      <x v="5"/>
    </i>
    <i i="10">
      <x v="10"/>
      <x/>
    </i>
    <i r="1" i="10">
      <x v="1"/>
    </i>
    <i r="1" i="10">
      <x v="2"/>
    </i>
    <i r="1" i="10">
      <x v="3"/>
    </i>
    <i r="1" i="10">
      <x v="4"/>
    </i>
    <i r="1" i="10">
      <x v="5"/>
    </i>
    <i i="11">
      <x v="11"/>
      <x/>
    </i>
    <i r="1" i="11">
      <x v="1"/>
    </i>
    <i r="1" i="11">
      <x v="2"/>
    </i>
    <i r="1" i="11">
      <x v="3"/>
    </i>
    <i r="1" i="11">
      <x v="4"/>
    </i>
    <i r="1" i="11">
      <x v="5"/>
    </i>
    <i i="12">
      <x v="12"/>
      <x/>
    </i>
    <i r="1" i="12">
      <x v="1"/>
    </i>
    <i r="1" i="12">
      <x v="2"/>
    </i>
    <i r="1" i="12">
      <x v="3"/>
    </i>
    <i r="1" i="12">
      <x v="4"/>
    </i>
    <i r="1" i="12">
      <x v="5"/>
    </i>
    <i i="13">
      <x v="13"/>
      <x/>
    </i>
    <i r="1" i="13">
      <x v="1"/>
    </i>
    <i r="1" i="13">
      <x v="2"/>
    </i>
    <i r="1" i="13">
      <x v="3"/>
    </i>
    <i r="1" i="13">
      <x v="4"/>
    </i>
    <i r="1" i="13">
      <x v="5"/>
    </i>
    <i i="14">
      <x v="14"/>
      <x/>
    </i>
    <i r="1" i="14">
      <x v="1"/>
    </i>
    <i r="1" i="14">
      <x v="2"/>
    </i>
    <i r="1" i="14">
      <x v="3"/>
    </i>
    <i r="1" i="14">
      <x v="4"/>
    </i>
    <i r="1" i="14">
      <x v="5"/>
    </i>
    <i i="15">
      <x v="15"/>
      <x/>
    </i>
    <i r="1" i="15">
      <x v="1"/>
    </i>
    <i r="1" i="15">
      <x v="2"/>
    </i>
    <i r="1" i="15">
      <x v="3"/>
    </i>
    <i r="1" i="15">
      <x v="4"/>
    </i>
    <i r="1" i="15">
      <x v="5"/>
    </i>
    <i i="16">
      <x v="16"/>
      <x/>
    </i>
    <i r="1" i="16">
      <x v="1"/>
    </i>
    <i r="1" i="16">
      <x v="2"/>
    </i>
    <i r="1" i="16">
      <x v="3"/>
    </i>
    <i r="1" i="16">
      <x v="4"/>
    </i>
    <i r="1" i="16">
      <x v="5"/>
    </i>
    <i i="17">
      <x v="17"/>
      <x/>
    </i>
    <i r="1" i="17">
      <x v="1"/>
    </i>
    <i r="1" i="17">
      <x v="2"/>
    </i>
    <i r="1" i="17">
      <x v="3"/>
    </i>
    <i r="1" i="17">
      <x v="4"/>
    </i>
    <i r="1" i="17">
      <x v="5"/>
    </i>
    <i i="18">
      <x v="18"/>
      <x/>
    </i>
    <i r="1" i="18">
      <x v="1"/>
    </i>
    <i r="1" i="18">
      <x v="2"/>
    </i>
    <i r="1" i="18">
      <x v="3"/>
    </i>
    <i r="1" i="18">
      <x v="4"/>
    </i>
    <i r="1" i="18">
      <x v="5"/>
    </i>
    <i t="grand">
      <x/>
    </i>
    <i t="grand" i="1">
      <x v="1"/>
    </i>
    <i t="grand" i="2">
      <x v="2"/>
    </i>
    <i t="grand" i="3">
      <x v="3"/>
    </i>
    <i t="grand" i="4">
      <x v="4"/>
    </i>
    <i t="grand" i="5">
      <x v="5"/>
    </i>
    <i t="grand" i="6">
      <x v="6"/>
    </i>
    <i t="grand" i="7">
      <x v="7"/>
    </i>
    <i t="grand" i="8">
      <x v="8"/>
    </i>
    <i t="grand" i="9">
      <x v="9"/>
    </i>
    <i t="grand" i="10">
      <x v="10"/>
    </i>
    <i t="grand" i="11">
      <x v="11"/>
    </i>
    <i t="grand" i="12">
      <x v="12"/>
    </i>
    <i t="grand" i="13">
      <x v="13"/>
    </i>
    <i t="grand" i="14">
      <x v="14"/>
    </i>
    <i t="grand" i="15">
      <x v="15"/>
    </i>
    <i t="grand" i="16">
      <x v="16"/>
    </i>
    <i t="grand" i="17">
      <x v="17"/>
    </i>
    <i t="grand" i="18">
      <x v="18"/>
    </i>
  </colItems>
  <dataFields count="19">
    <dataField fld="6" subtotal="count" baseField="0" baseItem="0"/>
    <dataField fld="8" subtotal="count" baseField="0" baseItem="0"/>
    <dataField fld="9" subtotal="count" baseField="0" baseItem="0"/>
    <dataField fld="10" subtotal="count" baseField="0" baseItem="0"/>
    <dataField fld="11" subtotal="count" baseField="0" baseItem="0"/>
    <dataField fld="12" subtotal="count" baseField="0" baseItem="0"/>
    <dataField fld="13" subtotal="count" baseField="0" baseItem="0"/>
    <dataField fld="14" subtotal="count" baseField="0" baseItem="0"/>
    <dataField fld="15" subtotal="count" baseField="0" baseItem="0"/>
    <dataField fld="16" subtotal="count" baseField="0" baseItem="0"/>
    <dataField fld="17" subtotal="count" baseField="0" baseItem="0"/>
    <dataField fld="18" subtotal="count" baseField="0" baseItem="0"/>
    <dataField fld="19" subtotal="count" baseField="0" baseItem="0"/>
    <dataField fld="24" subtotal="count" baseField="0" baseItem="0"/>
    <dataField fld="20" subtotal="count" baseField="0" baseItem="0"/>
    <dataField fld="21" subtotal="count" baseField="0" baseItem="0"/>
    <dataField fld="22" subtotal="count" baseField="0" baseItem="0"/>
    <dataField fld="23" subtotal="count" baseField="0" baseItem="0"/>
    <dataField fld="26" subtotal="count" baseField="0" baseItem="0"/>
  </dataFields>
  <formats count="125">
    <format dxfId="237">
      <pivotArea dataOnly="0" fieldPosition="0">
        <references count="1">
          <reference field="1" count="0"/>
        </references>
      </pivotArea>
    </format>
    <format dxfId="236">
      <pivotArea dataOnly="0" fieldPosition="0">
        <references count="2">
          <reference field="1" count="0" selected="0"/>
          <reference field="2" count="0"/>
        </references>
      </pivotArea>
    </format>
    <format dxfId="235">
      <pivotArea dataOnly="0" labelOnly="1" outline="0" fieldPosition="0">
        <references count="1">
          <reference field="4294967294" count="17">
            <x v="0"/>
            <x v="1"/>
            <x v="2"/>
            <x v="3"/>
            <x v="4"/>
            <x v="5"/>
            <x v="6"/>
            <x v="7"/>
            <x v="8"/>
            <x v="9"/>
            <x v="10"/>
            <x v="11"/>
            <x v="12"/>
            <x v="14"/>
            <x v="15"/>
            <x v="16"/>
            <x v="17"/>
          </reference>
        </references>
      </pivotArea>
    </format>
    <format dxfId="234">
      <pivotArea field="7" dataOnly="0" labelOnly="1" grandCol="1" outline="0" axis="axisCol" fieldPosition="1">
        <references count="1">
          <reference field="4294967294" count="1" selected="0">
            <x v="0"/>
          </reference>
        </references>
      </pivotArea>
    </format>
    <format dxfId="233">
      <pivotArea field="7" dataOnly="0" labelOnly="1" grandCol="1" outline="0" axis="axisCol" fieldPosition="1">
        <references count="1">
          <reference field="4294967294" count="1" selected="0">
            <x v="1"/>
          </reference>
        </references>
      </pivotArea>
    </format>
    <format dxfId="232">
      <pivotArea field="7" dataOnly="0" labelOnly="1" grandCol="1" outline="0" axis="axisCol" fieldPosition="1">
        <references count="1">
          <reference field="4294967294" count="1" selected="0">
            <x v="2"/>
          </reference>
        </references>
      </pivotArea>
    </format>
    <format dxfId="231">
      <pivotArea field="7" dataOnly="0" labelOnly="1" grandCol="1" outline="0" axis="axisCol" fieldPosition="1">
        <references count="1">
          <reference field="4294967294" count="1" selected="0">
            <x v="3"/>
          </reference>
        </references>
      </pivotArea>
    </format>
    <format dxfId="230">
      <pivotArea field="7" dataOnly="0" labelOnly="1" grandCol="1" outline="0" axis="axisCol" fieldPosition="1">
        <references count="1">
          <reference field="4294967294" count="1" selected="0">
            <x v="4"/>
          </reference>
        </references>
      </pivotArea>
    </format>
    <format dxfId="229">
      <pivotArea field="7" dataOnly="0" labelOnly="1" grandCol="1" outline="0" axis="axisCol" fieldPosition="1">
        <references count="1">
          <reference field="4294967294" count="1" selected="0">
            <x v="5"/>
          </reference>
        </references>
      </pivotArea>
    </format>
    <format dxfId="228">
      <pivotArea field="7" dataOnly="0" labelOnly="1" grandCol="1" outline="0" axis="axisCol" fieldPosition="1">
        <references count="1">
          <reference field="4294967294" count="1" selected="0">
            <x v="6"/>
          </reference>
        </references>
      </pivotArea>
    </format>
    <format dxfId="227">
      <pivotArea field="7" dataOnly="0" labelOnly="1" grandCol="1" outline="0" axis="axisCol" fieldPosition="1">
        <references count="1">
          <reference field="4294967294" count="1" selected="0">
            <x v="7"/>
          </reference>
        </references>
      </pivotArea>
    </format>
    <format dxfId="226">
      <pivotArea field="7" dataOnly="0" labelOnly="1" grandCol="1" outline="0" axis="axisCol" fieldPosition="1">
        <references count="1">
          <reference field="4294967294" count="1" selected="0">
            <x v="8"/>
          </reference>
        </references>
      </pivotArea>
    </format>
    <format dxfId="225">
      <pivotArea field="7" dataOnly="0" labelOnly="1" grandCol="1" outline="0" axis="axisCol" fieldPosition="1">
        <references count="1">
          <reference field="4294967294" count="1" selected="0">
            <x v="9"/>
          </reference>
        </references>
      </pivotArea>
    </format>
    <format dxfId="224">
      <pivotArea field="7" dataOnly="0" labelOnly="1" grandCol="1" outline="0" axis="axisCol" fieldPosition="1">
        <references count="1">
          <reference field="4294967294" count="1" selected="0">
            <x v="10"/>
          </reference>
        </references>
      </pivotArea>
    </format>
    <format dxfId="223">
      <pivotArea field="7" dataOnly="0" labelOnly="1" grandCol="1" outline="0" axis="axisCol" fieldPosition="1">
        <references count="1">
          <reference field="4294967294" count="1" selected="0">
            <x v="11"/>
          </reference>
        </references>
      </pivotArea>
    </format>
    <format dxfId="222">
      <pivotArea field="7" dataOnly="0" labelOnly="1" grandCol="1" outline="0" axis="axisCol" fieldPosition="1">
        <references count="1">
          <reference field="4294967294" count="1" selected="0">
            <x v="12"/>
          </reference>
        </references>
      </pivotArea>
    </format>
    <format dxfId="221">
      <pivotArea field="7" dataOnly="0" labelOnly="1" grandCol="1" outline="0" axis="axisCol" fieldPosition="1">
        <references count="1">
          <reference field="4294967294" count="1" selected="0">
            <x v="14"/>
          </reference>
        </references>
      </pivotArea>
    </format>
    <format dxfId="220">
      <pivotArea field="7" dataOnly="0" labelOnly="1" grandCol="1" outline="0" axis="axisCol" fieldPosition="1">
        <references count="1">
          <reference field="4294967294" count="1" selected="0">
            <x v="15"/>
          </reference>
        </references>
      </pivotArea>
    </format>
    <format dxfId="219">
      <pivotArea field="7" dataOnly="0" labelOnly="1" grandCol="1" outline="0" axis="axisCol" fieldPosition="1">
        <references count="1">
          <reference field="4294967294" count="1" selected="0">
            <x v="16"/>
          </reference>
        </references>
      </pivotArea>
    </format>
    <format dxfId="218">
      <pivotArea field="7" dataOnly="0" labelOnly="1" grandCol="1" outline="0" axis="axisCol" fieldPosition="1">
        <references count="1">
          <reference field="4294967294" count="1" selected="0">
            <x v="17"/>
          </reference>
        </references>
      </pivotArea>
    </format>
    <format dxfId="217">
      <pivotArea dataOnly="0" fieldPosition="0">
        <references count="1">
          <reference field="3" count="0"/>
        </references>
      </pivotArea>
    </format>
    <format dxfId="216">
      <pivotArea dataOnly="0" fieldPosition="0">
        <references count="1">
          <reference field="3" count="0"/>
        </references>
      </pivotArea>
    </format>
    <format dxfId="215">
      <pivotArea fieldPosition="0">
        <references count="8">
          <reference field="4294967294" count="1" selected="0">
            <x v="0"/>
          </reference>
          <reference field="1" count="0" selected="0"/>
          <reference field="2" count="1" selected="0">
            <x v="2"/>
          </reference>
          <reference field="3" count="1" selected="0">
            <x v="5"/>
          </reference>
          <reference field="4" count="1" selected="0">
            <x v="8"/>
          </reference>
          <reference field="5" count="1" selected="0">
            <x v="50"/>
          </reference>
          <reference field="7" count="0" selected="0"/>
          <reference field="25" count="7">
            <x v="2"/>
            <x v="3"/>
            <x v="4"/>
            <x v="6"/>
            <x v="7"/>
            <x v="8"/>
            <x v="10"/>
          </reference>
        </references>
      </pivotArea>
    </format>
    <format dxfId="214">
      <pivotArea fieldPosition="0">
        <references count="7">
          <reference field="4294967294" count="1" selected="0">
            <x v="0"/>
          </reference>
          <reference field="1" count="0" selected="0"/>
          <reference field="2" count="1" selected="0">
            <x v="2"/>
          </reference>
          <reference field="3" count="1" selected="0">
            <x v="5"/>
          </reference>
          <reference field="4" count="1" selected="0">
            <x v="8"/>
          </reference>
          <reference field="5" count="1">
            <x v="48"/>
          </reference>
          <reference field="7" count="0" selected="0"/>
        </references>
      </pivotArea>
    </format>
    <format dxfId="213">
      <pivotArea fieldPosition="0">
        <references count="8">
          <reference field="4294967294" count="1" selected="0">
            <x v="0"/>
          </reference>
          <reference field="1" count="0" selected="0"/>
          <reference field="2" count="1" selected="0">
            <x v="2"/>
          </reference>
          <reference field="3" count="1" selected="0">
            <x v="5"/>
          </reference>
          <reference field="4" count="1" selected="0">
            <x v="8"/>
          </reference>
          <reference field="5" count="1" selected="0">
            <x v="48"/>
          </reference>
          <reference field="7" count="0" selected="0"/>
          <reference field="25" count="2">
            <x v="8"/>
            <x v="9"/>
          </reference>
        </references>
      </pivotArea>
    </format>
    <format dxfId="212">
      <pivotArea fieldPosition="0">
        <references count="7">
          <reference field="4294967294" count="1" selected="0">
            <x v="0"/>
          </reference>
          <reference field="1" count="0" selected="0"/>
          <reference field="2" count="1" selected="0">
            <x v="2"/>
          </reference>
          <reference field="3" count="1" selected="0">
            <x v="5"/>
          </reference>
          <reference field="4" count="1" selected="0">
            <x v="8"/>
          </reference>
          <reference field="5" count="1">
            <x v="54"/>
          </reference>
          <reference field="7" count="0" selected="0"/>
        </references>
      </pivotArea>
    </format>
    <format dxfId="211">
      <pivotArea fieldPosition="0">
        <references count="8">
          <reference field="4294967294" count="1" selected="0">
            <x v="0"/>
          </reference>
          <reference field="1" count="0" selected="0"/>
          <reference field="2" count="1" selected="0">
            <x v="2"/>
          </reference>
          <reference field="3" count="1" selected="0">
            <x v="5"/>
          </reference>
          <reference field="4" count="1" selected="0">
            <x v="8"/>
          </reference>
          <reference field="5" count="1" selected="0">
            <x v="54"/>
          </reference>
          <reference field="7" count="0" selected="0"/>
          <reference field="25" count="1">
            <x v="7"/>
          </reference>
        </references>
      </pivotArea>
    </format>
    <format dxfId="210">
      <pivotArea fieldPosition="0">
        <references count="7">
          <reference field="4294967294" count="1" selected="0">
            <x v="0"/>
          </reference>
          <reference field="1" count="0" selected="0"/>
          <reference field="2" count="1" selected="0">
            <x v="2"/>
          </reference>
          <reference field="3" count="1" selected="0">
            <x v="5"/>
          </reference>
          <reference field="4" count="1" selected="0">
            <x v="8"/>
          </reference>
          <reference field="5" count="1">
            <x v="53"/>
          </reference>
          <reference field="7" count="0" selected="0"/>
        </references>
      </pivotArea>
    </format>
    <format dxfId="209">
      <pivotArea fieldPosition="0">
        <references count="8">
          <reference field="4294967294" count="1" selected="0">
            <x v="0"/>
          </reference>
          <reference field="1" count="0" selected="0"/>
          <reference field="2" count="1" selected="0">
            <x v="2"/>
          </reference>
          <reference field="3" count="1" selected="0">
            <x v="5"/>
          </reference>
          <reference field="4" count="1" selected="0">
            <x v="8"/>
          </reference>
          <reference field="5" count="1" selected="0">
            <x v="53"/>
          </reference>
          <reference field="7" count="0" selected="0"/>
          <reference field="25" count="2">
            <x v="8"/>
            <x v="9"/>
          </reference>
        </references>
      </pivotArea>
    </format>
    <format dxfId="208">
      <pivotArea fieldPosition="0">
        <references count="7">
          <reference field="4294967294" count="1" selected="0">
            <x v="0"/>
          </reference>
          <reference field="1" count="0" selected="0"/>
          <reference field="2" count="1" selected="0">
            <x v="2"/>
          </reference>
          <reference field="3" count="1" selected="0">
            <x v="5"/>
          </reference>
          <reference field="4" count="1" selected="0">
            <x v="8"/>
          </reference>
          <reference field="5" count="1">
            <x v="49"/>
          </reference>
          <reference field="7" count="0" selected="0"/>
        </references>
      </pivotArea>
    </format>
    <format dxfId="207">
      <pivotArea fieldPosition="0">
        <references count="8">
          <reference field="4294967294" count="1" selected="0">
            <x v="0"/>
          </reference>
          <reference field="1" count="0" selected="0"/>
          <reference field="2" count="1" selected="0">
            <x v="2"/>
          </reference>
          <reference field="3" count="1" selected="0">
            <x v="5"/>
          </reference>
          <reference field="4" count="1" selected="0">
            <x v="8"/>
          </reference>
          <reference field="5" count="1" selected="0">
            <x v="49"/>
          </reference>
          <reference field="7" count="0" selected="0"/>
          <reference field="25" count="1">
            <x v="8"/>
          </reference>
        </references>
      </pivotArea>
    </format>
    <format dxfId="206">
      <pivotArea fieldPosition="0">
        <references count="7">
          <reference field="4294967294" count="1" selected="0">
            <x v="0"/>
          </reference>
          <reference field="1" count="0" selected="0"/>
          <reference field="2" count="1" selected="0">
            <x v="2"/>
          </reference>
          <reference field="3" count="1" selected="0">
            <x v="5"/>
          </reference>
          <reference field="4" count="1" selected="0">
            <x v="8"/>
          </reference>
          <reference field="5" count="1">
            <x v="55"/>
          </reference>
          <reference field="7" count="0" selected="0"/>
        </references>
      </pivotArea>
    </format>
    <format dxfId="205">
      <pivotArea fieldPosition="0">
        <references count="8">
          <reference field="4294967294" count="1" selected="0">
            <x v="0"/>
          </reference>
          <reference field="1" count="0" selected="0"/>
          <reference field="2" count="1" selected="0">
            <x v="2"/>
          </reference>
          <reference field="3" count="1" selected="0">
            <x v="5"/>
          </reference>
          <reference field="4" count="1" selected="0">
            <x v="8"/>
          </reference>
          <reference field="5" count="1" selected="0">
            <x v="55"/>
          </reference>
          <reference field="7" count="0" selected="0"/>
          <reference field="25" count="2">
            <x v="8"/>
            <x v="9"/>
          </reference>
        </references>
      </pivotArea>
    </format>
    <format dxfId="204">
      <pivotArea fieldPosition="0">
        <references count="7">
          <reference field="4294967294" count="1" selected="0">
            <x v="0"/>
          </reference>
          <reference field="1" count="0" selected="0"/>
          <reference field="2" count="1" selected="0">
            <x v="2"/>
          </reference>
          <reference field="3" count="1" selected="0">
            <x v="5"/>
          </reference>
          <reference field="4" count="1" selected="0">
            <x v="8"/>
          </reference>
          <reference field="5" count="1">
            <x v="56"/>
          </reference>
          <reference field="7" count="0" selected="0"/>
        </references>
      </pivotArea>
    </format>
    <format dxfId="203">
      <pivotArea fieldPosition="0">
        <references count="8">
          <reference field="4294967294" count="1" selected="0">
            <x v="0"/>
          </reference>
          <reference field="1" count="0" selected="0"/>
          <reference field="2" count="1" selected="0">
            <x v="2"/>
          </reference>
          <reference field="3" count="1" selected="0">
            <x v="5"/>
          </reference>
          <reference field="4" count="1" selected="0">
            <x v="8"/>
          </reference>
          <reference field="5" count="1" selected="0">
            <x v="56"/>
          </reference>
          <reference field="7" count="0" selected="0"/>
          <reference field="25" count="1">
            <x v="8"/>
          </reference>
        </references>
      </pivotArea>
    </format>
    <format dxfId="202">
      <pivotArea fieldPosition="0">
        <references count="7">
          <reference field="4294967294" count="1" selected="0">
            <x v="0"/>
          </reference>
          <reference field="1" count="0" selected="0"/>
          <reference field="2" count="1" selected="0">
            <x v="2"/>
          </reference>
          <reference field="3" count="1" selected="0">
            <x v="5"/>
          </reference>
          <reference field="4" count="1" selected="0">
            <x v="8"/>
          </reference>
          <reference field="5" count="1">
            <x v="47"/>
          </reference>
          <reference field="7" count="0" selected="0"/>
        </references>
      </pivotArea>
    </format>
    <format dxfId="201">
      <pivotArea fieldPosition="0">
        <references count="8">
          <reference field="4294967294" count="1" selected="0">
            <x v="0"/>
          </reference>
          <reference field="1" count="0" selected="0"/>
          <reference field="2" count="1" selected="0">
            <x v="2"/>
          </reference>
          <reference field="3" count="1" selected="0">
            <x v="5"/>
          </reference>
          <reference field="4" count="1" selected="0">
            <x v="8"/>
          </reference>
          <reference field="5" count="1" selected="0">
            <x v="47"/>
          </reference>
          <reference field="7" count="0" selected="0"/>
          <reference field="25" count="2">
            <x v="5"/>
            <x v="8"/>
          </reference>
        </references>
      </pivotArea>
    </format>
    <format dxfId="200">
      <pivotArea fieldPosition="0">
        <references count="7">
          <reference field="4294967294" count="1" selected="0">
            <x v="0"/>
          </reference>
          <reference field="1" count="0" selected="0"/>
          <reference field="2" count="1" selected="0">
            <x v="2"/>
          </reference>
          <reference field="3" count="1" selected="0">
            <x v="5"/>
          </reference>
          <reference field="4" count="1" selected="0">
            <x v="8"/>
          </reference>
          <reference field="5" count="1">
            <x v="51"/>
          </reference>
          <reference field="7" count="0" selected="0"/>
        </references>
      </pivotArea>
    </format>
    <format dxfId="199">
      <pivotArea fieldPosition="0">
        <references count="8">
          <reference field="4294967294" count="1" selected="0">
            <x v="0"/>
          </reference>
          <reference field="1" count="0" selected="0"/>
          <reference field="2" count="1" selected="0">
            <x v="2"/>
          </reference>
          <reference field="3" count="1" selected="0">
            <x v="5"/>
          </reference>
          <reference field="4" count="1" selected="0">
            <x v="8"/>
          </reference>
          <reference field="5" count="1" selected="0">
            <x v="51"/>
          </reference>
          <reference field="7" count="0" selected="0"/>
          <reference field="25" count="2">
            <x v="11"/>
            <x v="12"/>
          </reference>
        </references>
      </pivotArea>
    </format>
    <format dxfId="198">
      <pivotArea dataOnly="0" fieldPosition="0">
        <references count="1">
          <reference field="5" count="13">
            <x v="0"/>
            <x v="1"/>
            <x v="2"/>
            <x v="3"/>
            <x v="4"/>
            <x v="6"/>
            <x v="7"/>
            <x v="57"/>
            <x v="58"/>
            <x v="59"/>
            <x v="60"/>
            <x v="61"/>
            <x v="62"/>
          </reference>
        </references>
      </pivotArea>
    </format>
    <format dxfId="197">
      <pivotArea dataOnly="0" fieldPosition="0">
        <references count="1">
          <reference field="5" count="9">
            <x v="10"/>
            <x v="11"/>
            <x v="12"/>
            <x v="13"/>
            <x v="14"/>
            <x v="15"/>
            <x v="16"/>
            <x v="17"/>
            <x v="64"/>
          </reference>
        </references>
      </pivotArea>
    </format>
    <format dxfId="196">
      <pivotArea dataOnly="0" fieldPosition="0">
        <references count="1">
          <reference field="5" count="2">
            <x v="9"/>
            <x v="63"/>
          </reference>
        </references>
      </pivotArea>
    </format>
    <format dxfId="195">
      <pivotArea dataOnly="0" fieldPosition="0">
        <references count="1">
          <reference field="5" count="5">
            <x v="26"/>
            <x v="27"/>
            <x v="28"/>
            <x v="29"/>
            <x v="66"/>
          </reference>
        </references>
      </pivotArea>
    </format>
    <format dxfId="194">
      <pivotArea dataOnly="0" fieldPosition="0">
        <references count="1">
          <reference field="5" count="1">
            <x v="73"/>
          </reference>
        </references>
      </pivotArea>
    </format>
    <format dxfId="193">
      <pivotArea dataOnly="0" fieldPosition="0">
        <references count="1">
          <reference field="5" count="1">
            <x v="43"/>
          </reference>
        </references>
      </pivotArea>
    </format>
    <format dxfId="192">
      <pivotArea dataOnly="0" fieldPosition="0">
        <references count="1">
          <reference field="5" count="1">
            <x v="44"/>
          </reference>
        </references>
      </pivotArea>
    </format>
    <format dxfId="191">
      <pivotArea dataOnly="0" fieldPosition="0">
        <references count="1">
          <reference field="5" count="1">
            <x v="74"/>
          </reference>
        </references>
      </pivotArea>
    </format>
    <format dxfId="190">
      <pivotArea dataOnly="0" fieldPosition="0">
        <references count="2">
          <reference field="4" count="1" selected="0">
            <x v="8"/>
          </reference>
          <reference field="5" count="9">
            <x v="47"/>
            <x v="48"/>
            <x v="49"/>
            <x v="50"/>
            <x v="51"/>
            <x v="53"/>
            <x v="54"/>
            <x v="55"/>
            <x v="56"/>
          </reference>
        </references>
      </pivotArea>
    </format>
    <format dxfId="189">
      <pivotArea dataOnly="0" fieldPosition="0">
        <references count="1">
          <reference field="5" count="10">
            <x v="0"/>
            <x v="1"/>
            <x v="2"/>
            <x v="3"/>
            <x v="4"/>
            <x v="57"/>
            <x v="58"/>
            <x v="59"/>
            <x v="88"/>
            <x v="89"/>
          </reference>
        </references>
      </pivotArea>
    </format>
    <format dxfId="188">
      <pivotArea dataOnly="0" fieldPosition="0">
        <references count="1">
          <reference field="5" count="6">
            <x v="90"/>
            <x v="91"/>
            <x v="92"/>
            <x v="93"/>
            <x v="94"/>
            <x v="95"/>
          </reference>
        </references>
      </pivotArea>
    </format>
    <format dxfId="187">
      <pivotArea dataOnly="0" fieldPosition="0">
        <references count="1">
          <reference field="5" count="3">
            <x v="10"/>
            <x v="96"/>
            <x v="97"/>
          </reference>
        </references>
      </pivotArea>
    </format>
    <format dxfId="186">
      <pivotArea dataOnly="0" fieldPosition="0">
        <references count="1">
          <reference field="5" count="4">
            <x v="18"/>
            <x v="19"/>
            <x v="21"/>
            <x v="98"/>
          </reference>
        </references>
      </pivotArea>
    </format>
    <format dxfId="185">
      <pivotArea dataOnly="0" fieldPosition="0">
        <references count="1">
          <reference field="5" count="3">
            <x v="26"/>
            <x v="28"/>
            <x v="65"/>
          </reference>
        </references>
      </pivotArea>
    </format>
    <format dxfId="184">
      <pivotArea dataOnly="0" fieldPosition="0">
        <references count="1">
          <reference field="5" count="1">
            <x v="99"/>
          </reference>
        </references>
      </pivotArea>
    </format>
    <format dxfId="183">
      <pivotArea dataOnly="0" fieldPosition="0">
        <references count="1">
          <reference field="5" count="7">
            <x v="113"/>
            <x v="114"/>
            <x v="115"/>
            <x v="116"/>
            <x v="117"/>
            <x v="118"/>
            <x v="119"/>
          </reference>
        </references>
      </pivotArea>
    </format>
    <format dxfId="182">
      <pivotArea dataOnly="0" fieldPosition="0">
        <references count="1">
          <reference field="5" count="2">
            <x v="100"/>
            <x v="101"/>
          </reference>
        </references>
      </pivotArea>
    </format>
    <format dxfId="181">
      <pivotArea dataOnly="0" fieldPosition="0">
        <references count="1">
          <reference field="5" count="1">
            <x v="102"/>
          </reference>
        </references>
      </pivotArea>
    </format>
    <format dxfId="180">
      <pivotArea dataOnly="0" fieldPosition="0">
        <references count="1">
          <reference field="5" count="11">
            <x v="48"/>
            <x v="49"/>
            <x v="50"/>
            <x v="51"/>
            <x v="54"/>
            <x v="56"/>
            <x v="77"/>
            <x v="84"/>
            <x v="103"/>
            <x v="104"/>
            <x v="105"/>
          </reference>
        </references>
      </pivotArea>
    </format>
    <format dxfId="179">
      <pivotArea dataOnly="0" fieldPosition="0">
        <references count="1">
          <reference field="5" count="10">
            <x v="0"/>
            <x v="1"/>
            <x v="2"/>
            <x v="3"/>
            <x v="4"/>
            <x v="57"/>
            <x v="89"/>
            <x v="106"/>
            <x v="109"/>
            <x v="110"/>
          </reference>
        </references>
      </pivotArea>
    </format>
    <format dxfId="178">
      <pivotArea dataOnly="0" fieldPosition="0">
        <references count="1">
          <reference field="5" count="3">
            <x v="10"/>
            <x v="97"/>
            <x v="111"/>
          </reference>
        </references>
      </pivotArea>
    </format>
    <format dxfId="177">
      <pivotArea dataOnly="0" fieldPosition="0">
        <references count="1">
          <reference field="5" count="1">
            <x v="112"/>
          </reference>
        </references>
      </pivotArea>
    </format>
    <format dxfId="176">
      <pivotArea dataOnly="0" fieldPosition="0">
        <references count="1">
          <reference field="5" count="1">
            <x v="108"/>
          </reference>
        </references>
      </pivotArea>
    </format>
    <format dxfId="175">
      <pivotArea dataOnly="0" fieldPosition="0">
        <references count="1">
          <reference field="5" count="8">
            <x v="18"/>
            <x v="19"/>
            <x v="20"/>
            <x v="21"/>
            <x v="22"/>
            <x v="23"/>
            <x v="24"/>
            <x v="25"/>
          </reference>
        </references>
      </pivotArea>
    </format>
    <format dxfId="174">
      <pivotArea dataOnly="0" fieldPosition="0">
        <references count="2">
          <reference field="4" count="1" selected="0">
            <x v="5"/>
          </reference>
          <reference field="5" count="9">
            <x v="31"/>
            <x v="33"/>
            <x v="35"/>
            <x v="36"/>
            <x v="37"/>
            <x v="38"/>
            <x v="67"/>
            <x v="68"/>
            <x v="69"/>
          </reference>
        </references>
      </pivotArea>
    </format>
    <format dxfId="173">
      <pivotArea dataOnly="0" fieldPosition="0">
        <references count="1">
          <reference field="5" count="2">
            <x v="39"/>
            <x v="70"/>
          </reference>
        </references>
      </pivotArea>
    </format>
    <format dxfId="172">
      <pivotArea dataOnly="0" fieldPosition="0">
        <references count="1">
          <reference field="5" count="5">
            <x v="40"/>
            <x v="41"/>
            <x v="42"/>
            <x v="71"/>
            <x v="72"/>
          </reference>
        </references>
      </pivotArea>
    </format>
    <format dxfId="171">
      <pivotArea dataOnly="0" fieldPosition="0">
        <references count="1">
          <reference field="5" count="1">
            <x v="121"/>
          </reference>
        </references>
      </pivotArea>
    </format>
    <format dxfId="170">
      <pivotArea dataOnly="0" fieldPosition="0">
        <references count="1">
          <reference field="5" count="11">
            <x v="122"/>
            <x v="123"/>
            <x v="124"/>
            <x v="125"/>
            <x v="127"/>
            <x v="128"/>
            <x v="129"/>
            <x v="130"/>
            <x v="131"/>
            <x v="132"/>
            <x v="133"/>
          </reference>
        </references>
      </pivotArea>
    </format>
    <format dxfId="169">
      <pivotArea dataOnly="0" fieldPosition="0">
        <references count="1">
          <reference field="5" count="1">
            <x v="45"/>
          </reference>
        </references>
      </pivotArea>
    </format>
    <format dxfId="168">
      <pivotArea dataOnly="0" fieldPosition="0">
        <references count="1">
          <reference field="5" count="1">
            <x v="46"/>
          </reference>
        </references>
      </pivotArea>
    </format>
    <format dxfId="167">
      <pivotArea dataOnly="0" fieldPosition="0">
        <references count="1">
          <reference field="5" count="21">
            <x v="47"/>
            <x v="48"/>
            <x v="49"/>
            <x v="50"/>
            <x v="51"/>
            <x v="52"/>
            <x v="54"/>
            <x v="55"/>
            <x v="56"/>
            <x v="75"/>
            <x v="76"/>
            <x v="77"/>
            <x v="78"/>
            <x v="79"/>
            <x v="80"/>
            <x v="81"/>
            <x v="82"/>
            <x v="83"/>
            <x v="84"/>
            <x v="85"/>
            <x v="86"/>
          </reference>
        </references>
      </pivotArea>
    </format>
    <format dxfId="166">
      <pivotArea dataOnly="0" fieldPosition="0">
        <references count="1">
          <reference field="5" count="6">
            <x v="120"/>
            <x v="134"/>
            <x v="135"/>
            <x v="136"/>
            <x v="137"/>
            <x v="138"/>
          </reference>
        </references>
      </pivotArea>
    </format>
    <format dxfId="165">
      <pivotArea dataOnly="0" fieldPosition="0">
        <references count="1">
          <reference field="5" count="9">
            <x v="0"/>
            <x v="1"/>
            <x v="2"/>
            <x v="3"/>
            <x v="4"/>
            <x v="5"/>
            <x v="6"/>
            <x v="7"/>
            <x v="87"/>
          </reference>
        </references>
      </pivotArea>
    </format>
    <format dxfId="164">
      <pivotArea dataOnly="0" fieldPosition="0">
        <references count="1">
          <reference field="5" count="1">
            <x v="126"/>
          </reference>
        </references>
      </pivotArea>
    </format>
    <format dxfId="163">
      <pivotArea dataOnly="0" fieldPosition="0">
        <references count="1">
          <reference field="5" count="1">
            <x v="30"/>
          </reference>
        </references>
      </pivotArea>
    </format>
    <format dxfId="162">
      <pivotArea dataOnly="0" fieldPosition="0">
        <references count="1">
          <reference field="5" count="8">
            <x v="31"/>
            <x v="32"/>
            <x v="33"/>
            <x v="34"/>
            <x v="35"/>
            <x v="36"/>
            <x v="37"/>
            <x v="38"/>
          </reference>
        </references>
      </pivotArea>
    </format>
    <format dxfId="161">
      <pivotArea dataOnly="0" fieldPosition="0">
        <references count="2">
          <reference field="4" count="1" selected="0">
            <x v="0"/>
          </reference>
          <reference field="5" count="10">
            <x v="0"/>
            <x v="1"/>
            <x v="2"/>
            <x v="3"/>
            <x v="4"/>
            <x v="5"/>
            <x v="6"/>
            <x v="7"/>
            <x v="8"/>
            <x v="87"/>
          </reference>
        </references>
      </pivotArea>
    </format>
    <format dxfId="160">
      <pivotArea dataOnly="0" fieldPosition="0">
        <references count="1">
          <reference field="5" count="1">
            <x v="107"/>
          </reference>
        </references>
      </pivotArea>
    </format>
    <format dxfId="159">
      <pivotArea field="7" grandRow="1" outline="0" axis="axisCol" fieldPosition="1">
        <references count="2">
          <reference field="4294967294" count="1" selected="0">
            <x v="2"/>
          </reference>
          <reference field="7" count="1" selected="0">
            <x v="2"/>
          </reference>
        </references>
      </pivotArea>
    </format>
    <format dxfId="158">
      <pivotArea field="7" grandRow="1" outline="0" axis="axisCol" fieldPosition="1">
        <references count="2">
          <reference field="4294967294" count="1" selected="0">
            <x v="2"/>
          </reference>
          <reference field="7" count="1" selected="0">
            <x v="2"/>
          </reference>
        </references>
      </pivotArea>
    </format>
    <format dxfId="157">
      <pivotArea field="7" grandRow="1" outline="0" axis="axisCol" fieldPosition="1">
        <references count="2">
          <reference field="4294967294" count="1" selected="0">
            <x v="5"/>
          </reference>
          <reference field="7" count="1" selected="0">
            <x v="2"/>
          </reference>
        </references>
      </pivotArea>
    </format>
    <format dxfId="156">
      <pivotArea field="7" grandRow="1" outline="0" axis="axisCol" fieldPosition="1">
        <references count="2">
          <reference field="4294967294" count="1" selected="0">
            <x v="5"/>
          </reference>
          <reference field="7" count="1" selected="0">
            <x v="2"/>
          </reference>
        </references>
      </pivotArea>
    </format>
    <format dxfId="155">
      <pivotArea dataOnly="0" labelOnly="1" outline="0" fieldPosition="0">
        <references count="3">
          <reference field="1" count="0" selected="0"/>
          <reference field="2" count="1" selected="0">
            <x v="0"/>
          </reference>
          <reference field="3" count="1">
            <x v="4"/>
          </reference>
        </references>
      </pivotArea>
    </format>
    <format dxfId="154">
      <pivotArea dataOnly="0" labelOnly="1" outline="0" offset="IV256" fieldPosition="0">
        <references count="3">
          <reference field="1" count="0" selected="0"/>
          <reference field="2" count="1" selected="0">
            <x v="0"/>
          </reference>
          <reference field="3" count="1">
            <x v="4"/>
          </reference>
        </references>
      </pivotArea>
    </format>
    <format dxfId="153">
      <pivotArea fieldPosition="0">
        <references count="7">
          <reference field="4294967294" count="1" selected="0">
            <x v="5"/>
          </reference>
          <reference field="1" count="0" selected="0"/>
          <reference field="2" count="1" selected="0">
            <x v="2"/>
          </reference>
          <reference field="3" count="1" selected="0">
            <x v="5"/>
          </reference>
          <reference field="4" count="1" selected="0">
            <x v="8"/>
          </reference>
          <reference field="5" count="1">
            <x v="53"/>
          </reference>
          <reference field="7" count="1" selected="0">
            <x v="2"/>
          </reference>
        </references>
      </pivotArea>
    </format>
    <format dxfId="152">
      <pivotArea fieldPosition="0">
        <references count="7">
          <reference field="4294967294" count="1" selected="0">
            <x v="5"/>
          </reference>
          <reference field="1" count="0" selected="0"/>
          <reference field="2" count="1" selected="0">
            <x v="0"/>
          </reference>
          <reference field="3" count="1" selected="0">
            <x v="4"/>
          </reference>
          <reference field="4" count="1" selected="0">
            <x v="7"/>
          </reference>
          <reference field="5" count="1">
            <x v="42"/>
          </reference>
          <reference field="7" count="1" selected="0">
            <x v="2"/>
          </reference>
        </references>
      </pivotArea>
    </format>
    <format dxfId="151">
      <pivotArea fieldPosition="0">
        <references count="7">
          <reference field="4294967294" count="1" selected="0">
            <x v="5"/>
          </reference>
          <reference field="1" count="0" selected="0"/>
          <reference field="2" count="1" selected="0">
            <x v="0"/>
          </reference>
          <reference field="3" count="1" selected="0">
            <x v="4"/>
          </reference>
          <reference field="4" count="1" selected="0">
            <x v="7"/>
          </reference>
          <reference field="5" count="1">
            <x v="42"/>
          </reference>
          <reference field="7" count="1" selected="0">
            <x v="2"/>
          </reference>
        </references>
      </pivotArea>
    </format>
    <format dxfId="150">
      <pivotArea fieldPosition="0">
        <references count="7">
          <reference field="4294967294" count="1" selected="0">
            <x v="5"/>
          </reference>
          <reference field="1" count="0" selected="0"/>
          <reference field="2" count="1" selected="0">
            <x v="0"/>
          </reference>
          <reference field="3" count="1" selected="0">
            <x v="2"/>
          </reference>
          <reference field="4" count="1" selected="0">
            <x v="4"/>
          </reference>
          <reference field="5" count="1">
            <x v="26"/>
          </reference>
          <reference field="7" count="1" selected="0">
            <x v="2"/>
          </reference>
        </references>
      </pivotArea>
    </format>
    <format dxfId="149">
      <pivotArea fieldPosition="0">
        <references count="7">
          <reference field="4294967294" count="1" selected="0">
            <x v="5"/>
          </reference>
          <reference field="1" count="0" selected="0"/>
          <reference field="2" count="1" selected="0">
            <x v="0"/>
          </reference>
          <reference field="3" count="1" selected="0">
            <x v="2"/>
          </reference>
          <reference field="4" count="1" selected="0">
            <x v="4"/>
          </reference>
          <reference field="5" count="1">
            <x v="26"/>
          </reference>
          <reference field="7" count="1" selected="0">
            <x v="2"/>
          </reference>
        </references>
      </pivotArea>
    </format>
    <format dxfId="148">
      <pivotArea dataOnly="0" labelOnly="1" outline="0" fieldPosition="0">
        <references count="5">
          <reference field="1" count="0" selected="0"/>
          <reference field="2" count="1" selected="0">
            <x v="0"/>
          </reference>
          <reference field="3" count="1" selected="0">
            <x v="2"/>
          </reference>
          <reference field="4" count="1" selected="0">
            <x v="4"/>
          </reference>
          <reference field="5" count="1">
            <x v="26"/>
          </reference>
        </references>
      </pivotArea>
    </format>
    <format dxfId="147">
      <pivotArea dataOnly="0" labelOnly="1" outline="0" offset="IV256" fieldPosition="0">
        <references count="5">
          <reference field="1" count="0" selected="0"/>
          <reference field="2" count="1" selected="0">
            <x v="0"/>
          </reference>
          <reference field="3" count="1" selected="0">
            <x v="2"/>
          </reference>
          <reference field="4" count="1" selected="0">
            <x v="4"/>
          </reference>
          <reference field="5" count="1">
            <x v="26"/>
          </reference>
        </references>
      </pivotArea>
    </format>
    <format dxfId="146">
      <pivotArea fieldPosition="0">
        <references count="7">
          <reference field="4294967294" count="1" selected="0">
            <x v="5"/>
          </reference>
          <reference field="1" count="0" selected="0"/>
          <reference field="2" count="1" selected="0">
            <x v="0"/>
          </reference>
          <reference field="3" count="1" selected="0">
            <x v="2"/>
          </reference>
          <reference field="4" count="1" selected="0">
            <x v="3"/>
          </reference>
          <reference field="5" count="1">
            <x v="19"/>
          </reference>
          <reference field="7" count="1" selected="0">
            <x v="2"/>
          </reference>
        </references>
      </pivotArea>
    </format>
    <format dxfId="145">
      <pivotArea fieldPosition="0">
        <references count="7">
          <reference field="4294967294" count="1" selected="0">
            <x v="5"/>
          </reference>
          <reference field="1" count="0" selected="0"/>
          <reference field="2" count="1" selected="0">
            <x v="0"/>
          </reference>
          <reference field="3" count="1" selected="0">
            <x v="2"/>
          </reference>
          <reference field="4" count="1" selected="0">
            <x v="3"/>
          </reference>
          <reference field="5" count="1">
            <x v="19"/>
          </reference>
          <reference field="7" count="1" selected="0">
            <x v="2"/>
          </reference>
        </references>
      </pivotArea>
    </format>
    <format dxfId="144">
      <pivotArea field="7" grandRow="1" outline="0" axis="axisCol" fieldPosition="1">
        <references count="2">
          <reference field="4294967294" count="1" selected="0">
            <x v="0"/>
          </reference>
          <reference field="7" count="3" selected="0">
            <x v="0"/>
            <x v="1"/>
            <x v="2"/>
          </reference>
        </references>
      </pivotArea>
    </format>
    <format dxfId="143">
      <pivotArea field="7" grandRow="1" outline="0" axis="axisCol" fieldPosition="1">
        <references count="2">
          <reference field="4294967294" count="1" selected="0">
            <x v="0"/>
          </reference>
          <reference field="7" count="3" selected="0">
            <x v="0"/>
            <x v="1"/>
            <x v="2"/>
          </reference>
        </references>
      </pivotArea>
    </format>
    <format dxfId="142">
      <pivotArea field="7" grandRow="1" outline="0" axis="axisCol" fieldPosition="1">
        <references count="2">
          <reference field="4294967294" count="1" selected="0">
            <x v="1"/>
          </reference>
          <reference field="7" count="3" selected="0">
            <x v="0"/>
            <x v="1"/>
            <x v="2"/>
          </reference>
        </references>
      </pivotArea>
    </format>
    <format dxfId="141">
      <pivotArea field="7" grandRow="1" outline="0" axis="axisCol" fieldPosition="1">
        <references count="2">
          <reference field="4294967294" count="1" selected="0">
            <x v="1"/>
          </reference>
          <reference field="7" count="3" selected="0">
            <x v="0"/>
            <x v="1"/>
            <x v="2"/>
          </reference>
        </references>
      </pivotArea>
    </format>
    <format dxfId="140">
      <pivotArea field="7" grandRow="1" outline="0" axis="axisCol" fieldPosition="1">
        <references count="2">
          <reference field="4294967294" count="1" selected="0">
            <x v="2"/>
          </reference>
          <reference field="7" count="2" selected="0">
            <x v="0"/>
            <x v="1"/>
          </reference>
        </references>
      </pivotArea>
    </format>
    <format dxfId="139">
      <pivotArea field="7" grandRow="1" outline="0" axis="axisCol" fieldPosition="1">
        <references count="2">
          <reference field="4294967294" count="1" selected="0">
            <x v="2"/>
          </reference>
          <reference field="7" count="2" selected="0">
            <x v="0"/>
            <x v="1"/>
          </reference>
        </references>
      </pivotArea>
    </format>
    <format dxfId="138">
      <pivotArea fieldPosition="0">
        <references count="7">
          <reference field="4294967294" count="1" selected="0">
            <x v="2"/>
          </reference>
          <reference field="1" count="0" selected="0"/>
          <reference field="2" count="1" selected="0">
            <x v="0"/>
          </reference>
          <reference field="3" count="1" selected="0">
            <x v="4"/>
          </reference>
          <reference field="4" count="1" selected="0">
            <x v="7"/>
          </reference>
          <reference field="5" count="1">
            <x v="42"/>
          </reference>
          <reference field="7" count="1" selected="0">
            <x v="2"/>
          </reference>
        </references>
      </pivotArea>
    </format>
    <format dxfId="137">
      <pivotArea fieldPosition="0">
        <references count="7">
          <reference field="4294967294" count="1" selected="0">
            <x v="2"/>
          </reference>
          <reference field="1" count="0" selected="0"/>
          <reference field="2" count="1" selected="0">
            <x v="0"/>
          </reference>
          <reference field="3" count="1" selected="0">
            <x v="4"/>
          </reference>
          <reference field="4" count="1" selected="0">
            <x v="7"/>
          </reference>
          <reference field="5" count="1">
            <x v="42"/>
          </reference>
          <reference field="7" count="1" selected="0">
            <x v="2"/>
          </reference>
        </references>
      </pivotArea>
    </format>
    <format dxfId="136">
      <pivotArea fieldPosition="0">
        <references count="7">
          <reference field="4294967294" count="1" selected="0">
            <x v="2"/>
          </reference>
          <reference field="1" count="0" selected="0"/>
          <reference field="2" count="1" selected="0">
            <x v="0"/>
          </reference>
          <reference field="3" count="1" selected="0">
            <x v="2"/>
          </reference>
          <reference field="4" count="1" selected="0">
            <x v="4"/>
          </reference>
          <reference field="5" count="1">
            <x v="26"/>
          </reference>
          <reference field="7" count="1" selected="0">
            <x v="2"/>
          </reference>
        </references>
      </pivotArea>
    </format>
    <format dxfId="135">
      <pivotArea fieldPosition="0">
        <references count="7">
          <reference field="4294967294" count="1" selected="0">
            <x v="2"/>
          </reference>
          <reference field="1" count="0" selected="0"/>
          <reference field="2" count="1" selected="0">
            <x v="0"/>
          </reference>
          <reference field="3" count="1" selected="0">
            <x v="2"/>
          </reference>
          <reference field="4" count="1" selected="0">
            <x v="4"/>
          </reference>
          <reference field="5" count="1">
            <x v="26"/>
          </reference>
          <reference field="7" count="1" selected="0">
            <x v="2"/>
          </reference>
        </references>
      </pivotArea>
    </format>
    <format dxfId="134">
      <pivotArea dataOnly="0" labelOnly="1" outline="0" offset="IV256" fieldPosition="0">
        <references count="5">
          <reference field="1" count="0" selected="0"/>
          <reference field="2" count="1" selected="0">
            <x v="0"/>
          </reference>
          <reference field="3" count="1" selected="0">
            <x v="4"/>
          </reference>
          <reference field="4" count="1" selected="0">
            <x v="7"/>
          </reference>
          <reference field="5" count="1">
            <x v="42"/>
          </reference>
        </references>
      </pivotArea>
    </format>
    <format dxfId="133">
      <pivotArea field="7" grandRow="1" outline="0" axis="axisCol" fieldPosition="1">
        <references count="2">
          <reference field="4294967294" count="1" selected="0">
            <x v="3"/>
          </reference>
          <reference field="7" count="3" selected="0">
            <x v="0"/>
            <x v="1"/>
            <x v="2"/>
          </reference>
        </references>
      </pivotArea>
    </format>
    <format dxfId="132">
      <pivotArea field="7" grandRow="1" outline="0" axis="axisCol" fieldPosition="1">
        <references count="2">
          <reference field="4294967294" count="1" selected="0">
            <x v="3"/>
          </reference>
          <reference field="7" count="3" selected="0">
            <x v="0"/>
            <x v="1"/>
            <x v="2"/>
          </reference>
        </references>
      </pivotArea>
    </format>
    <format dxfId="131">
      <pivotArea fieldPosition="0">
        <references count="7">
          <reference field="4294967294" count="1" selected="0">
            <x v="18"/>
          </reference>
          <reference field="1" count="0" selected="0"/>
          <reference field="2" count="1" selected="0">
            <x v="0"/>
          </reference>
          <reference field="3" count="1" selected="0">
            <x v="2"/>
          </reference>
          <reference field="4" count="1" selected="0">
            <x v="4"/>
          </reference>
          <reference field="5" count="1">
            <x v="26"/>
          </reference>
          <reference field="7" count="0" selected="0"/>
        </references>
      </pivotArea>
    </format>
    <format dxfId="130">
      <pivotArea field="5" grandCol="1" axis="axisRow" fieldPosition="4">
        <references count="6">
          <reference field="4294967294" count="1" selected="0">
            <x v="0"/>
          </reference>
          <reference field="1" count="0" selected="0"/>
          <reference field="2" count="1" selected="0">
            <x v="0"/>
          </reference>
          <reference field="3" count="1" selected="0">
            <x v="2"/>
          </reference>
          <reference field="4" count="1" selected="0">
            <x v="4"/>
          </reference>
          <reference field="5" count="1">
            <x v="26"/>
          </reference>
        </references>
      </pivotArea>
    </format>
    <format dxfId="129">
      <pivotArea fieldPosition="0">
        <references count="7">
          <reference field="4294967294" count="1" selected="0">
            <x v="18"/>
          </reference>
          <reference field="1" count="0" selected="0"/>
          <reference field="2" count="1" selected="0">
            <x v="0"/>
          </reference>
          <reference field="3" count="1" selected="0">
            <x v="2"/>
          </reference>
          <reference field="4" count="1" selected="0">
            <x v="4"/>
          </reference>
          <reference field="5" count="1">
            <x v="26"/>
          </reference>
          <reference field="7" count="0" selected="0"/>
        </references>
      </pivotArea>
    </format>
    <format dxfId="128">
      <pivotArea field="5" grandCol="1" axis="axisRow" fieldPosition="4">
        <references count="6">
          <reference field="4294967294" count="1" selected="0">
            <x v="0"/>
          </reference>
          <reference field="1" count="0" selected="0"/>
          <reference field="2" count="1" selected="0">
            <x v="0"/>
          </reference>
          <reference field="3" count="1" selected="0">
            <x v="2"/>
          </reference>
          <reference field="4" count="1" selected="0">
            <x v="4"/>
          </reference>
          <reference field="5" count="1">
            <x v="26"/>
          </reference>
        </references>
      </pivotArea>
    </format>
    <format dxfId="127">
      <pivotArea fieldPosition="0">
        <references count="7">
          <reference field="4294967294" count="1" selected="0">
            <x v="18"/>
          </reference>
          <reference field="1" count="0" selected="0"/>
          <reference field="2" count="1" selected="0">
            <x v="0"/>
          </reference>
          <reference field="3" count="1" selected="0">
            <x v="4"/>
          </reference>
          <reference field="4" count="1" selected="0">
            <x v="7"/>
          </reference>
          <reference field="5" count="1">
            <x v="41"/>
          </reference>
          <reference field="7" count="1" selected="0">
            <x v="1"/>
          </reference>
        </references>
      </pivotArea>
    </format>
    <format dxfId="126">
      <pivotArea fieldPosition="0">
        <references count="7">
          <reference field="4294967294" count="1" selected="0">
            <x v="18"/>
          </reference>
          <reference field="1" count="0" selected="0"/>
          <reference field="2" count="1" selected="0">
            <x v="0"/>
          </reference>
          <reference field="3" count="1" selected="0">
            <x v="4"/>
          </reference>
          <reference field="4" count="1" selected="0">
            <x v="7"/>
          </reference>
          <reference field="5" count="1">
            <x v="40"/>
          </reference>
          <reference field="7" count="1" selected="0">
            <x v="2"/>
          </reference>
        </references>
      </pivotArea>
    </format>
    <format dxfId="125">
      <pivotArea fieldPosition="0">
        <references count="7">
          <reference field="4294967294" count="1" selected="0">
            <x v="18"/>
          </reference>
          <reference field="1" count="0" selected="0"/>
          <reference field="2" count="1" selected="0">
            <x v="0"/>
          </reference>
          <reference field="3" count="1" selected="0">
            <x v="4"/>
          </reference>
          <reference field="4" count="1" selected="0">
            <x v="7"/>
          </reference>
          <reference field="5" count="1">
            <x v="42"/>
          </reference>
          <reference field="7" count="0" selected="0"/>
        </references>
      </pivotArea>
    </format>
    <format dxfId="124">
      <pivotArea field="5" grandCol="1" axis="axisRow" fieldPosition="4">
        <references count="6">
          <reference field="4294967294" count="1" selected="0">
            <x v="0"/>
          </reference>
          <reference field="1" count="0" selected="0"/>
          <reference field="2" count="1" selected="0">
            <x v="0"/>
          </reference>
          <reference field="3" count="1" selected="0">
            <x v="4"/>
          </reference>
          <reference field="4" count="1" selected="0">
            <x v="7"/>
          </reference>
          <reference field="5" count="1">
            <x v="42"/>
          </reference>
        </references>
      </pivotArea>
    </format>
    <format dxfId="123">
      <pivotArea fieldPosition="0">
        <references count="7">
          <reference field="4294967294" count="1" selected="0">
            <x v="18"/>
          </reference>
          <reference field="1" count="0" selected="0"/>
          <reference field="2" count="1" selected="0">
            <x v="0"/>
          </reference>
          <reference field="3" count="1" selected="0">
            <x v="4"/>
          </reference>
          <reference field="4" count="1" selected="0">
            <x v="7"/>
          </reference>
          <reference field="5" count="1">
            <x v="40"/>
          </reference>
          <reference field="7" count="1" selected="0">
            <x v="0"/>
          </reference>
        </references>
      </pivotArea>
    </format>
    <format dxfId="122">
      <pivotArea fieldPosition="0">
        <references count="7">
          <reference field="4294967294" count="1" selected="0">
            <x v="18"/>
          </reference>
          <reference field="1" count="0" selected="0"/>
          <reference field="2" count="1" selected="0">
            <x v="0"/>
          </reference>
          <reference field="3" count="1" selected="0">
            <x v="2"/>
          </reference>
          <reference field="4" count="1" selected="0">
            <x v="3"/>
          </reference>
          <reference field="5" count="1">
            <x v="19"/>
          </reference>
          <reference field="7" count="0" selected="0"/>
        </references>
      </pivotArea>
    </format>
    <format dxfId="121">
      <pivotArea field="5" grandCol="1" axis="axisRow" fieldPosition="4">
        <references count="6">
          <reference field="4294967294" count="1" selected="0">
            <x v="0"/>
          </reference>
          <reference field="1" count="0" selected="0"/>
          <reference field="2" count="1" selected="0">
            <x v="0"/>
          </reference>
          <reference field="3" count="1" selected="0">
            <x v="2"/>
          </reference>
          <reference field="4" count="1" selected="0">
            <x v="3"/>
          </reference>
          <reference field="5" count="1">
            <x v="19"/>
          </reference>
        </references>
      </pivotArea>
    </format>
    <format dxfId="120">
      <pivotArea fieldPosition="0">
        <references count="7">
          <reference field="4294967294" count="1" selected="0">
            <x v="18"/>
          </reference>
          <reference field="1" count="0" selected="0"/>
          <reference field="2" count="1" selected="0">
            <x v="0"/>
          </reference>
          <reference field="3" count="1" selected="0">
            <x v="2"/>
          </reference>
          <reference field="4" count="1" selected="0">
            <x v="3"/>
          </reference>
          <reference field="5" count="1">
            <x v="19"/>
          </reference>
          <reference field="7" count="0" selected="0"/>
        </references>
      </pivotArea>
    </format>
    <format dxfId="119">
      <pivotArea field="5" grandCol="1" axis="axisRow" fieldPosition="4">
        <references count="6">
          <reference field="4294967294" count="1" selected="0">
            <x v="0"/>
          </reference>
          <reference field="1" count="0" selected="0"/>
          <reference field="2" count="1" selected="0">
            <x v="0"/>
          </reference>
          <reference field="3" count="1" selected="0">
            <x v="2"/>
          </reference>
          <reference field="4" count="1" selected="0">
            <x v="3"/>
          </reference>
          <reference field="5" count="1">
            <x v="19"/>
          </reference>
        </references>
      </pivotArea>
    </format>
    <format dxfId="118">
      <pivotArea dataOnly="0" labelOnly="1" outline="0" offset="A256" fieldPosition="0">
        <references count="5">
          <reference field="1" count="0" selected="0"/>
          <reference field="2" count="1" selected="0">
            <x v="0"/>
          </reference>
          <reference field="3" count="1" selected="0">
            <x v="2"/>
          </reference>
          <reference field="4" count="1" selected="0">
            <x v="3"/>
          </reference>
          <reference field="5" count="1">
            <x v="19"/>
          </reference>
        </references>
      </pivotArea>
    </format>
    <format dxfId="117">
      <pivotArea dataOnly="0" labelOnly="1" outline="0" fieldPosition="0">
        <references count="5">
          <reference field="1" count="0" selected="0"/>
          <reference field="2" count="1" selected="0">
            <x v="0"/>
          </reference>
          <reference field="3" count="1" selected="0">
            <x v="2"/>
          </reference>
          <reference field="4" count="1" selected="0">
            <x v="3"/>
          </reference>
          <reference field="5" count="1">
            <x v="19"/>
          </reference>
        </references>
      </pivotArea>
    </format>
    <format dxfId="116">
      <pivotArea fieldPosition="0">
        <references count="7">
          <reference field="4294967294" count="1" selected="0">
            <x v="18"/>
          </reference>
          <reference field="1" count="0" selected="0"/>
          <reference field="2" count="1" selected="0">
            <x v="0"/>
          </reference>
          <reference field="3" count="1" selected="0">
            <x v="0"/>
          </reference>
          <reference field="4" count="1" selected="0">
            <x v="0"/>
          </reference>
          <reference field="5" count="1">
            <x v="0"/>
          </reference>
          <reference field="7" count="0" selected="0"/>
        </references>
      </pivotArea>
    </format>
    <format dxfId="115">
      <pivotArea field="5" grandCol="1" axis="axisRow" fieldPosition="4">
        <references count="6">
          <reference field="4294967294" count="1" selected="0">
            <x v="0"/>
          </reference>
          <reference field="1" count="0" selected="0"/>
          <reference field="2" count="1" selected="0">
            <x v="0"/>
          </reference>
          <reference field="3" count="1" selected="0">
            <x v="0"/>
          </reference>
          <reference field="4" count="1" selected="0">
            <x v="0"/>
          </reference>
          <reference field="5" count="1">
            <x v="0"/>
          </reference>
        </references>
      </pivotArea>
    </format>
    <format dxfId="114">
      <pivotArea fieldPosition="0">
        <references count="7">
          <reference field="4294967294" count="1" selected="0">
            <x v="18"/>
          </reference>
          <reference field="1" count="0" selected="0"/>
          <reference field="2" count="1" selected="0">
            <x v="0"/>
          </reference>
          <reference field="3" count="1" selected="0">
            <x v="0"/>
          </reference>
          <reference field="4" count="1" selected="0">
            <x v="0"/>
          </reference>
          <reference field="5" count="1">
            <x v="4"/>
          </reference>
          <reference field="7" count="0" selected="0"/>
        </references>
      </pivotArea>
    </format>
    <format dxfId="113">
      <pivotArea field="5" grandCol="1" axis="axisRow" fieldPosition="4">
        <references count="6">
          <reference field="4294967294" count="1" selected="0">
            <x v="0"/>
          </reference>
          <reference field="1" count="0" selected="0"/>
          <reference field="2" count="1" selected="0">
            <x v="0"/>
          </reference>
          <reference field="3" count="1" selected="0">
            <x v="0"/>
          </reference>
          <reference field="4" count="1" selected="0">
            <x v="0"/>
          </reference>
          <reference field="5" count="1">
            <x v="4"/>
          </reference>
        </references>
      </pivotArea>
    </format>
  </formats>
  <pivotHierarchies count="7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4" showRowHeaders="1" showColHeaders="1" showRowStripes="0" showColStripes="0" showLastColumn="1"/>
  <rowHierarchiesUsage count="6">
    <rowHierarchyUsage hierarchyUsage="155"/>
    <rowHierarchyUsage hierarchyUsage="211"/>
    <rowHierarchyUsage hierarchyUsage="209"/>
    <rowHierarchyUsage hierarchyUsage="210"/>
    <rowHierarchyUsage hierarchyUsage="216"/>
    <rowHierarchyUsage hierarchyUsage="157"/>
  </rowHierarchiesUsage>
  <colHierarchiesUsage count="2">
    <colHierarchyUsage hierarchyUsage="-2"/>
    <colHierarchyUsage hierarchyUsage="16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accouting_period]"/>
        <x15:activeTabTopLevelEntity name="[dim_customer]"/>
        <x15:activeTabTopLevelEntity name="[dim_nhom_sp]"/>
        <x15:activeTabTopLevelEntity name="[dim_SKU]"/>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DA04468-1826-44EE-8679-F2188EC977D2}" name="PivotTable3" cacheId="33" dataOnRows="1" applyNumberFormats="0" applyBorderFormats="0" applyFontFormats="0" applyPatternFormats="0" applyAlignmentFormats="0" applyWidthHeightFormats="1" dataCaption="Values" tag="869d5d0a-3c02-4990-aae6-aef42c957e75" updatedVersion="8" minRefreshableVersion="3" subtotalHiddenItems="1" itemPrintTitles="1" createdVersion="8" indent="0" compact="0" compactData="0" multipleFieldFilters="0">
  <location ref="A4:I277" firstHeaderRow="1" firstDataRow="2" firstDataCol="2" rowPageCount="2" colPageCount="1"/>
  <pivotFields count="21">
    <pivotField compact="0" allDrilled="1" outline="0" subtotalTop="0" showAll="0" dataSourceSort="1" defaultSubtotal="0" defaultAttributeDrillState="1"/>
    <pivotField dataField="1" compact="0" outline="0" subtotalTop="0" showAll="0" defaultSubtotal="0"/>
    <pivotField axis="axisPage" compact="0" allDrilled="1" outline="0" subtotalTop="0" showAll="0" dataSourceSort="1" defaultSubtotal="0" defaultAttributeDrillState="1"/>
    <pivotField axis="axisCol" compact="0" allDrilled="1" outline="0" subtotalTop="0" showAll="0" dataSourceSort="1" defaultSubtotal="0" defaultAttributeDrillState="1">
      <items count="6">
        <item x="0"/>
        <item x="1"/>
        <item x="2"/>
        <item x="3"/>
        <item x="4"/>
        <item x="5"/>
      </items>
    </pivotField>
    <pivotField axis="axisPage" compact="0" allDrilled="1" outline="0" subtotalTop="0" showAll="0" dataSourceSort="1" defaultSubtotal="0" defaultAttributeDrillState="1"/>
    <pivotField dataField="1" compact="0" outline="0" subtotalTop="0" showAll="0" defaultSubtotal="0"/>
    <pivotField axis="axisRow" compact="0" allDrilled="1" outline="0" subtotalTop="0" showAll="0" dataSourceSort="1" defaultSubtotal="0" defaultAttributeDrillState="1">
      <items count="16">
        <item x="0"/>
        <item x="1"/>
        <item x="2"/>
        <item x="3"/>
        <item x="4"/>
        <item x="5"/>
        <item x="6"/>
        <item x="7"/>
        <item x="8"/>
        <item x="9"/>
        <item x="10"/>
        <item x="11"/>
        <item x="12"/>
        <item x="13"/>
        <item x="14"/>
        <item x="15"/>
      </items>
    </pivotField>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s>
  <rowFields count="2">
    <field x="6"/>
    <field x="-2"/>
  </rowFields>
  <rowItems count="272">
    <i>
      <x/>
      <x/>
    </i>
    <i r="1" i="1">
      <x v="1"/>
    </i>
    <i r="1" i="2">
      <x v="2"/>
    </i>
    <i r="1" i="3">
      <x v="3"/>
    </i>
    <i r="1" i="4">
      <x v="4"/>
    </i>
    <i r="1" i="5">
      <x v="5"/>
    </i>
    <i r="1" i="6">
      <x v="6"/>
    </i>
    <i r="1" i="7">
      <x v="7"/>
    </i>
    <i r="1" i="8">
      <x v="8"/>
    </i>
    <i r="1" i="9">
      <x v="9"/>
    </i>
    <i r="1" i="10">
      <x v="10"/>
    </i>
    <i r="1" i="11">
      <x v="11"/>
    </i>
    <i r="1" i="12">
      <x v="12"/>
    </i>
    <i r="1" i="13">
      <x v="13"/>
    </i>
    <i r="1" i="14">
      <x v="14"/>
    </i>
    <i r="1" i="15">
      <x v="15"/>
    </i>
    <i>
      <x v="1"/>
      <x/>
    </i>
    <i r="1" i="1">
      <x v="1"/>
    </i>
    <i r="1" i="2">
      <x v="2"/>
    </i>
    <i r="1" i="3">
      <x v="3"/>
    </i>
    <i r="1" i="4">
      <x v="4"/>
    </i>
    <i r="1" i="5">
      <x v="5"/>
    </i>
    <i r="1" i="6">
      <x v="6"/>
    </i>
    <i r="1" i="7">
      <x v="7"/>
    </i>
    <i r="1" i="8">
      <x v="8"/>
    </i>
    <i r="1" i="9">
      <x v="9"/>
    </i>
    <i r="1" i="10">
      <x v="10"/>
    </i>
    <i r="1" i="11">
      <x v="11"/>
    </i>
    <i r="1" i="12">
      <x v="12"/>
    </i>
    <i r="1" i="13">
      <x v="13"/>
    </i>
    <i r="1" i="14">
      <x v="14"/>
    </i>
    <i r="1" i="15">
      <x v="15"/>
    </i>
    <i>
      <x v="2"/>
      <x/>
    </i>
    <i r="1" i="1">
      <x v="1"/>
    </i>
    <i r="1" i="2">
      <x v="2"/>
    </i>
    <i r="1" i="3">
      <x v="3"/>
    </i>
    <i r="1" i="4">
      <x v="4"/>
    </i>
    <i r="1" i="5">
      <x v="5"/>
    </i>
    <i r="1" i="6">
      <x v="6"/>
    </i>
    <i r="1" i="7">
      <x v="7"/>
    </i>
    <i r="1" i="8">
      <x v="8"/>
    </i>
    <i r="1" i="9">
      <x v="9"/>
    </i>
    <i r="1" i="10">
      <x v="10"/>
    </i>
    <i r="1" i="11">
      <x v="11"/>
    </i>
    <i r="1" i="12">
      <x v="12"/>
    </i>
    <i r="1" i="13">
      <x v="13"/>
    </i>
    <i r="1" i="14">
      <x v="14"/>
    </i>
    <i r="1" i="15">
      <x v="15"/>
    </i>
    <i>
      <x v="3"/>
      <x/>
    </i>
    <i r="1" i="1">
      <x v="1"/>
    </i>
    <i r="1" i="2">
      <x v="2"/>
    </i>
    <i r="1" i="3">
      <x v="3"/>
    </i>
    <i r="1" i="4">
      <x v="4"/>
    </i>
    <i r="1" i="5">
      <x v="5"/>
    </i>
    <i r="1" i="6">
      <x v="6"/>
    </i>
    <i r="1" i="7">
      <x v="7"/>
    </i>
    <i r="1" i="8">
      <x v="8"/>
    </i>
    <i r="1" i="9">
      <x v="9"/>
    </i>
    <i r="1" i="10">
      <x v="10"/>
    </i>
    <i r="1" i="11">
      <x v="11"/>
    </i>
    <i r="1" i="12">
      <x v="12"/>
    </i>
    <i r="1" i="13">
      <x v="13"/>
    </i>
    <i r="1" i="14">
      <x v="14"/>
    </i>
    <i r="1" i="15">
      <x v="15"/>
    </i>
    <i>
      <x v="4"/>
      <x/>
    </i>
    <i r="1" i="1">
      <x v="1"/>
    </i>
    <i r="1" i="2">
      <x v="2"/>
    </i>
    <i r="1" i="3">
      <x v="3"/>
    </i>
    <i r="1" i="4">
      <x v="4"/>
    </i>
    <i r="1" i="5">
      <x v="5"/>
    </i>
    <i r="1" i="6">
      <x v="6"/>
    </i>
    <i r="1" i="7">
      <x v="7"/>
    </i>
    <i r="1" i="8">
      <x v="8"/>
    </i>
    <i r="1" i="9">
      <x v="9"/>
    </i>
    <i r="1" i="10">
      <x v="10"/>
    </i>
    <i r="1" i="11">
      <x v="11"/>
    </i>
    <i r="1" i="12">
      <x v="12"/>
    </i>
    <i r="1" i="13">
      <x v="13"/>
    </i>
    <i r="1" i="14">
      <x v="14"/>
    </i>
    <i r="1" i="15">
      <x v="15"/>
    </i>
    <i>
      <x v="5"/>
      <x/>
    </i>
    <i r="1" i="1">
      <x v="1"/>
    </i>
    <i r="1" i="2">
      <x v="2"/>
    </i>
    <i r="1" i="3">
      <x v="3"/>
    </i>
    <i r="1" i="4">
      <x v="4"/>
    </i>
    <i r="1" i="5">
      <x v="5"/>
    </i>
    <i r="1" i="6">
      <x v="6"/>
    </i>
    <i r="1" i="7">
      <x v="7"/>
    </i>
    <i r="1" i="8">
      <x v="8"/>
    </i>
    <i r="1" i="9">
      <x v="9"/>
    </i>
    <i r="1" i="10">
      <x v="10"/>
    </i>
    <i r="1" i="11">
      <x v="11"/>
    </i>
    <i r="1" i="12">
      <x v="12"/>
    </i>
    <i r="1" i="13">
      <x v="13"/>
    </i>
    <i r="1" i="14">
      <x v="14"/>
    </i>
    <i r="1" i="15">
      <x v="15"/>
    </i>
    <i>
      <x v="6"/>
      <x/>
    </i>
    <i r="1" i="1">
      <x v="1"/>
    </i>
    <i r="1" i="2">
      <x v="2"/>
    </i>
    <i r="1" i="3">
      <x v="3"/>
    </i>
    <i r="1" i="4">
      <x v="4"/>
    </i>
    <i r="1" i="5">
      <x v="5"/>
    </i>
    <i r="1" i="6">
      <x v="6"/>
    </i>
    <i r="1" i="7">
      <x v="7"/>
    </i>
    <i r="1" i="8">
      <x v="8"/>
    </i>
    <i r="1" i="9">
      <x v="9"/>
    </i>
    <i r="1" i="10">
      <x v="10"/>
    </i>
    <i r="1" i="11">
      <x v="11"/>
    </i>
    <i r="1" i="12">
      <x v="12"/>
    </i>
    <i r="1" i="13">
      <x v="13"/>
    </i>
    <i r="1" i="14">
      <x v="14"/>
    </i>
    <i r="1" i="15">
      <x v="15"/>
    </i>
    <i>
      <x v="7"/>
      <x/>
    </i>
    <i r="1" i="1">
      <x v="1"/>
    </i>
    <i r="1" i="2">
      <x v="2"/>
    </i>
    <i r="1" i="3">
      <x v="3"/>
    </i>
    <i r="1" i="4">
      <x v="4"/>
    </i>
    <i r="1" i="5">
      <x v="5"/>
    </i>
    <i r="1" i="6">
      <x v="6"/>
    </i>
    <i r="1" i="7">
      <x v="7"/>
    </i>
    <i r="1" i="8">
      <x v="8"/>
    </i>
    <i r="1" i="9">
      <x v="9"/>
    </i>
    <i r="1" i="10">
      <x v="10"/>
    </i>
    <i r="1" i="11">
      <x v="11"/>
    </i>
    <i r="1" i="12">
      <x v="12"/>
    </i>
    <i r="1" i="13">
      <x v="13"/>
    </i>
    <i r="1" i="14">
      <x v="14"/>
    </i>
    <i r="1" i="15">
      <x v="15"/>
    </i>
    <i>
      <x v="8"/>
      <x/>
    </i>
    <i r="1" i="1">
      <x v="1"/>
    </i>
    <i r="1" i="2">
      <x v="2"/>
    </i>
    <i r="1" i="3">
      <x v="3"/>
    </i>
    <i r="1" i="4">
      <x v="4"/>
    </i>
    <i r="1" i="5">
      <x v="5"/>
    </i>
    <i r="1" i="6">
      <x v="6"/>
    </i>
    <i r="1" i="7">
      <x v="7"/>
    </i>
    <i r="1" i="8">
      <x v="8"/>
    </i>
    <i r="1" i="9">
      <x v="9"/>
    </i>
    <i r="1" i="10">
      <x v="10"/>
    </i>
    <i r="1" i="11">
      <x v="11"/>
    </i>
    <i r="1" i="12">
      <x v="12"/>
    </i>
    <i r="1" i="13">
      <x v="13"/>
    </i>
    <i r="1" i="14">
      <x v="14"/>
    </i>
    <i r="1" i="15">
      <x v="15"/>
    </i>
    <i>
      <x v="9"/>
      <x/>
    </i>
    <i r="1" i="1">
      <x v="1"/>
    </i>
    <i r="1" i="2">
      <x v="2"/>
    </i>
    <i r="1" i="3">
      <x v="3"/>
    </i>
    <i r="1" i="4">
      <x v="4"/>
    </i>
    <i r="1" i="5">
      <x v="5"/>
    </i>
    <i r="1" i="6">
      <x v="6"/>
    </i>
    <i r="1" i="7">
      <x v="7"/>
    </i>
    <i r="1" i="8">
      <x v="8"/>
    </i>
    <i r="1" i="9">
      <x v="9"/>
    </i>
    <i r="1" i="10">
      <x v="10"/>
    </i>
    <i r="1" i="11">
      <x v="11"/>
    </i>
    <i r="1" i="12">
      <x v="12"/>
    </i>
    <i r="1" i="13">
      <x v="13"/>
    </i>
    <i r="1" i="14">
      <x v="14"/>
    </i>
    <i r="1" i="15">
      <x v="15"/>
    </i>
    <i>
      <x v="10"/>
      <x/>
    </i>
    <i r="1" i="1">
      <x v="1"/>
    </i>
    <i r="1" i="2">
      <x v="2"/>
    </i>
    <i r="1" i="3">
      <x v="3"/>
    </i>
    <i r="1" i="4">
      <x v="4"/>
    </i>
    <i r="1" i="5">
      <x v="5"/>
    </i>
    <i r="1" i="6">
      <x v="6"/>
    </i>
    <i r="1" i="7">
      <x v="7"/>
    </i>
    <i r="1" i="8">
      <x v="8"/>
    </i>
    <i r="1" i="9">
      <x v="9"/>
    </i>
    <i r="1" i="10">
      <x v="10"/>
    </i>
    <i r="1" i="11">
      <x v="11"/>
    </i>
    <i r="1" i="12">
      <x v="12"/>
    </i>
    <i r="1" i="13">
      <x v="13"/>
    </i>
    <i r="1" i="14">
      <x v="14"/>
    </i>
    <i r="1" i="15">
      <x v="15"/>
    </i>
    <i>
      <x v="11"/>
      <x/>
    </i>
    <i r="1" i="1">
      <x v="1"/>
    </i>
    <i r="1" i="2">
      <x v="2"/>
    </i>
    <i r="1" i="3">
      <x v="3"/>
    </i>
    <i r="1" i="4">
      <x v="4"/>
    </i>
    <i r="1" i="5">
      <x v="5"/>
    </i>
    <i r="1" i="6">
      <x v="6"/>
    </i>
    <i r="1" i="7">
      <x v="7"/>
    </i>
    <i r="1" i="8">
      <x v="8"/>
    </i>
    <i r="1" i="9">
      <x v="9"/>
    </i>
    <i r="1" i="10">
      <x v="10"/>
    </i>
    <i r="1" i="11">
      <x v="11"/>
    </i>
    <i r="1" i="12">
      <x v="12"/>
    </i>
    <i r="1" i="13">
      <x v="13"/>
    </i>
    <i r="1" i="14">
      <x v="14"/>
    </i>
    <i r="1" i="15">
      <x v="15"/>
    </i>
    <i>
      <x v="12"/>
      <x/>
    </i>
    <i r="1" i="1">
      <x v="1"/>
    </i>
    <i r="1" i="2">
      <x v="2"/>
    </i>
    <i r="1" i="3">
      <x v="3"/>
    </i>
    <i r="1" i="4">
      <x v="4"/>
    </i>
    <i r="1" i="5">
      <x v="5"/>
    </i>
    <i r="1" i="6">
      <x v="6"/>
    </i>
    <i r="1" i="7">
      <x v="7"/>
    </i>
    <i r="1" i="8">
      <x v="8"/>
    </i>
    <i r="1" i="9">
      <x v="9"/>
    </i>
    <i r="1" i="10">
      <x v="10"/>
    </i>
    <i r="1" i="11">
      <x v="11"/>
    </i>
    <i r="1" i="12">
      <x v="12"/>
    </i>
    <i r="1" i="13">
      <x v="13"/>
    </i>
    <i r="1" i="14">
      <x v="14"/>
    </i>
    <i r="1" i="15">
      <x v="15"/>
    </i>
    <i>
      <x v="13"/>
      <x/>
    </i>
    <i r="1" i="1">
      <x v="1"/>
    </i>
    <i r="1" i="2">
      <x v="2"/>
    </i>
    <i r="1" i="3">
      <x v="3"/>
    </i>
    <i r="1" i="4">
      <x v="4"/>
    </i>
    <i r="1" i="5">
      <x v="5"/>
    </i>
    <i r="1" i="6">
      <x v="6"/>
    </i>
    <i r="1" i="7">
      <x v="7"/>
    </i>
    <i r="1" i="8">
      <x v="8"/>
    </i>
    <i r="1" i="9">
      <x v="9"/>
    </i>
    <i r="1" i="10">
      <x v="10"/>
    </i>
    <i r="1" i="11">
      <x v="11"/>
    </i>
    <i r="1" i="12">
      <x v="12"/>
    </i>
    <i r="1" i="13">
      <x v="13"/>
    </i>
    <i r="1" i="14">
      <x v="14"/>
    </i>
    <i r="1" i="15">
      <x v="15"/>
    </i>
    <i>
      <x v="14"/>
      <x/>
    </i>
    <i r="1" i="1">
      <x v="1"/>
    </i>
    <i r="1" i="2">
      <x v="2"/>
    </i>
    <i r="1" i="3">
      <x v="3"/>
    </i>
    <i r="1" i="4">
      <x v="4"/>
    </i>
    <i r="1" i="5">
      <x v="5"/>
    </i>
    <i r="1" i="6">
      <x v="6"/>
    </i>
    <i r="1" i="7">
      <x v="7"/>
    </i>
    <i r="1" i="8">
      <x v="8"/>
    </i>
    <i r="1" i="9">
      <x v="9"/>
    </i>
    <i r="1" i="10">
      <x v="10"/>
    </i>
    <i r="1" i="11">
      <x v="11"/>
    </i>
    <i r="1" i="12">
      <x v="12"/>
    </i>
    <i r="1" i="13">
      <x v="13"/>
    </i>
    <i r="1" i="14">
      <x v="14"/>
    </i>
    <i r="1" i="15">
      <x v="15"/>
    </i>
    <i>
      <x v="15"/>
      <x/>
    </i>
    <i r="1" i="1">
      <x v="1"/>
    </i>
    <i r="1" i="2">
      <x v="2"/>
    </i>
    <i r="1" i="3">
      <x v="3"/>
    </i>
    <i r="1" i="4">
      <x v="4"/>
    </i>
    <i r="1" i="5">
      <x v="5"/>
    </i>
    <i r="1" i="6">
      <x v="6"/>
    </i>
    <i r="1" i="7">
      <x v="7"/>
    </i>
    <i r="1" i="8">
      <x v="8"/>
    </i>
    <i r="1" i="9">
      <x v="9"/>
    </i>
    <i r="1" i="10">
      <x v="10"/>
    </i>
    <i r="1" i="11">
      <x v="11"/>
    </i>
    <i r="1" i="12">
      <x v="12"/>
    </i>
    <i r="1" i="13">
      <x v="13"/>
    </i>
    <i r="1" i="14">
      <x v="14"/>
    </i>
    <i r="1" i="15">
      <x v="15"/>
    </i>
    <i t="grand">
      <x/>
    </i>
    <i t="grand" i="1">
      <x/>
    </i>
    <i t="grand" i="2">
      <x/>
    </i>
    <i t="grand" i="3">
      <x/>
    </i>
    <i t="grand" i="4">
      <x/>
    </i>
    <i t="grand" i="5">
      <x/>
    </i>
    <i t="grand" i="6">
      <x/>
    </i>
    <i t="grand" i="7">
      <x/>
    </i>
    <i t="grand" i="8">
      <x/>
    </i>
    <i t="grand" i="9">
      <x/>
    </i>
    <i t="grand" i="10">
      <x/>
    </i>
    <i t="grand" i="11">
      <x/>
    </i>
    <i t="grand" i="12">
      <x/>
    </i>
    <i t="grand" i="13">
      <x/>
    </i>
    <i t="grand" i="14">
      <x/>
    </i>
    <i t="grand" i="15">
      <x/>
    </i>
  </rowItems>
  <colFields count="1">
    <field x="3"/>
  </colFields>
  <colItems count="7">
    <i>
      <x/>
    </i>
    <i>
      <x v="1"/>
    </i>
    <i>
      <x v="2"/>
    </i>
    <i>
      <x v="3"/>
    </i>
    <i>
      <x v="4"/>
    </i>
    <i>
      <x v="5"/>
    </i>
    <i t="grand">
      <x/>
    </i>
  </colItems>
  <pageFields count="2">
    <pageField fld="2" hier="156" name="[dim_customer].[Nhóm KH-QT].[All]" cap="All"/>
    <pageField fld="4" hier="207" name="[dim_nhom_sp].[Nhóm SP 1].[All]" cap="All"/>
  </pageFields>
  <dataFields count="16">
    <dataField fld="1" subtotal="count" baseField="0" baseItem="0"/>
    <dataField fld="5" subtotal="count" baseField="0" baseItem="0"/>
    <dataField fld="7" subtotal="count" baseField="0" baseItem="0"/>
    <dataField fld="8" subtotal="count" baseField="0" baseItem="0"/>
    <dataField fld="9" subtotal="count" baseField="0" baseItem="0"/>
    <dataField fld="10" subtotal="count" baseField="0" baseItem="0"/>
    <dataField fld="11" subtotal="count" baseField="0" baseItem="0"/>
    <dataField fld="12" subtotal="count" baseField="0" baseItem="0"/>
    <dataField fld="13" subtotal="count" baseField="0" baseItem="0"/>
    <dataField fld="14" subtotal="count" baseField="0" baseItem="0"/>
    <dataField fld="15" subtotal="count" baseField="0" baseItem="0"/>
    <dataField fld="16" subtotal="count" baseField="0" baseItem="0"/>
    <dataField fld="17" subtotal="count" baseField="0" baseItem="0"/>
    <dataField fld="18" subtotal="count" baseField="0" baseItem="0"/>
    <dataField fld="19" subtotal="count" baseField="0" baseItem="0"/>
    <dataField fld="20" subtotal="count" baseField="0" baseItem="0"/>
  </dataFields>
  <formats count="2">
    <format dxfId="112">
      <pivotArea dataOnly="0" outline="0" fieldPosition="0">
        <references count="1">
          <reference field="4294967294" count="1">
            <x v="2"/>
          </reference>
        </references>
      </pivotArea>
    </format>
    <format dxfId="111">
      <pivotArea dataOnly="0" outline="0" fieldPosition="0">
        <references count="1">
          <reference field="4294967294" count="1">
            <x v="2"/>
          </reference>
        </references>
      </pivotArea>
    </format>
  </formats>
  <pivotHierarchies count="7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11" showRowHeaders="1" showColHeaders="1" showRowStripes="0" showColStripes="0" showLastColumn="1"/>
  <rowHierarchiesUsage count="2">
    <rowHierarchyUsage hierarchyUsage="210"/>
    <rowHierarchyUsage hierarchyUsage="-2"/>
  </rowHierarchiesUsage>
  <colHierarchiesUsage count="1">
    <colHierarchyUsage hierarchyUsage="16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accouting_period]"/>
        <x15:activeTabTopLevelEntity name="[dim_customer]"/>
        <x15:activeTabTopLevelEntity name="[dim_nhom_s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51755E2-0A87-43EC-8406-ACBAF7A7DE0C}" name="PivotTable5" cacheId="35" applyNumberFormats="0" applyBorderFormats="0" applyFontFormats="0" applyPatternFormats="0" applyAlignmentFormats="0" applyWidthHeightFormats="1" dataCaption="Values" tag="1865ddc1-ee34-4cd9-8ac4-a39b4449c48e" updatedVersion="8" minRefreshableVersion="3" useAutoFormatting="1" subtotalHiddenItems="1" itemPrintTitles="1" createdVersion="8" indent="0" outline="1" outlineData="1" multipleFieldFilters="0">
  <location ref="R6:Y16" firstHeaderRow="1" firstDataRow="2" firstDataCol="1"/>
  <pivotFields count="4">
    <pivotField allDrilled="1" subtotalTop="0" showAll="0" dataSourceSort="1" defaultSubtotal="0" defaultAttributeDrillState="1"/>
    <pivotField dataField="1" subtotalTop="0" showAll="0" defaultSubtotal="0"/>
    <pivotField axis="axisRow" allDrilled="1" subtotalTop="0" showAll="0" measureFilter="1" dataSourceSort="1" defaultSubtotal="0" defaultAttributeDrillState="1">
      <items count="8">
        <item x="0"/>
        <item x="1"/>
        <item x="2"/>
        <item x="3"/>
        <item x="4"/>
        <item x="5"/>
        <item x="6"/>
        <item x="7"/>
      </items>
    </pivotField>
    <pivotField axis="axisCol" allDrilled="1" subtotalTop="0" showAll="0" dataSourceSort="1" defaultSubtotal="0" defaultAttributeDrillState="1">
      <items count="6">
        <item x="0"/>
        <item x="1"/>
        <item x="2"/>
        <item x="3"/>
        <item x="4"/>
        <item x="5"/>
      </items>
    </pivotField>
  </pivotFields>
  <rowFields count="1">
    <field x="2"/>
  </rowFields>
  <rowItems count="9">
    <i>
      <x/>
    </i>
    <i>
      <x v="1"/>
    </i>
    <i>
      <x v="2"/>
    </i>
    <i>
      <x v="3"/>
    </i>
    <i>
      <x v="4"/>
    </i>
    <i>
      <x v="5"/>
    </i>
    <i>
      <x v="6"/>
    </i>
    <i>
      <x v="7"/>
    </i>
    <i t="grand">
      <x/>
    </i>
  </rowItems>
  <colFields count="1">
    <field x="3"/>
  </colFields>
  <colItems count="7">
    <i>
      <x/>
    </i>
    <i>
      <x v="1"/>
    </i>
    <i>
      <x v="2"/>
    </i>
    <i>
      <x v="3"/>
    </i>
    <i>
      <x v="4"/>
    </i>
    <i>
      <x v="5"/>
    </i>
    <i t="grand">
      <x/>
    </i>
  </colItems>
  <dataFields count="1">
    <dataField fld="1" subtotal="count" baseField="0" baseItem="0"/>
  </dataFields>
  <pivotHierarchies count="7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4" showRowHeaders="1" showColHeaders="1" showRowStripes="0" showColStripes="0" showLastColumn="1"/>
  <filters count="1">
    <filter fld="2" type="valueNotEqual" id="1" iMeasureHier="350">
      <autoFilter ref="A1">
        <filterColumn colId="0">
          <customFilters>
            <customFilter operator="notEqual" val="0"/>
          </customFilters>
        </filterColumn>
      </autoFilter>
    </filter>
  </filters>
  <rowHierarchiesUsage count="1">
    <rowHierarchyUsage hierarchyUsage="214"/>
  </rowHierarchiesUsage>
  <colHierarchiesUsage count="1">
    <colHierarchyUsage hierarchyUsage="16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accouting_period]"/>
        <x15:activeTabTopLevelEntity name="[dim_nhom_sp]"/>
        <x15:activeTabTopLevelEntity name="[dim_SKU]"/>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5AF5BDF-E0E4-4593-B7C8-775131776179}" name="PivotTable4" cacheId="34" applyNumberFormats="0" applyBorderFormats="0" applyFontFormats="0" applyPatternFormats="0" applyAlignmentFormats="0" applyWidthHeightFormats="1" dataCaption="Values" tag="74ad6df5-0dd0-4e05-8e33-c06d7e643f7e" updatedVersion="8" minRefreshableVersion="3" useAutoFormatting="1" subtotalHiddenItems="1" itemPrintTitles="1" createdVersion="8" indent="0" outline="1" outlineData="1" multipleFieldFilters="0">
  <location ref="A1:H5" firstHeaderRow="1" firstDataRow="2" firstDataCol="1"/>
  <pivotFields count="4">
    <pivotField allDrilled="1" subtotalTop="0" showAll="0" dataSourceSort="1" defaultSubtotal="0" defaultAttributeDrillState="1"/>
    <pivotField dataField="1" subtotalTop="0" showAll="0" defaultSubtotal="0"/>
    <pivotField axis="axisCol"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2">
        <item x="0"/>
        <item x="1"/>
      </items>
    </pivotField>
  </pivotFields>
  <rowFields count="1">
    <field x="3"/>
  </rowFields>
  <rowItems count="3">
    <i>
      <x/>
    </i>
    <i>
      <x v="1"/>
    </i>
    <i t="grand">
      <x/>
    </i>
  </rowItems>
  <colFields count="1">
    <field x="2"/>
  </colFields>
  <colItems count="7">
    <i>
      <x/>
    </i>
    <i>
      <x v="1"/>
    </i>
    <i>
      <x v="2"/>
    </i>
    <i>
      <x v="3"/>
    </i>
    <i>
      <x v="4"/>
    </i>
    <i>
      <x v="5"/>
    </i>
    <i t="grand">
      <x/>
    </i>
  </colItems>
  <dataFields count="1">
    <dataField fld="1" subtotal="count" baseField="0" baseItem="0"/>
  </dataFields>
  <pivotHierarchies count="7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11" showRowHeaders="1" showColHeaders="1" showRowStripes="0" showColStripes="0" showLastColumn="1"/>
  <rowHierarchiesUsage count="1">
    <rowHierarchyUsage hierarchyUsage="229"/>
  </rowHierarchiesUsage>
  <colHierarchiesUsage count="1">
    <colHierarchyUsage hierarchyUsage="16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accouting_period]"/>
        <x15:activeTabTopLevelEntity name="[dim_xk_nđ]"/>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8D38A42-323D-4B3A-8EAC-ECBA2C1C2A53}" name="PivotTable6" cacheId="36" dataOnRows="1" applyNumberFormats="0" applyBorderFormats="0" applyFontFormats="0" applyPatternFormats="0" applyAlignmentFormats="0" applyWidthHeightFormats="1" dataCaption="Values" tag="e184803d-6e01-45cc-b024-d4000618b31b" updatedVersion="8" minRefreshableVersion="3" useAutoFormatting="1" subtotalHiddenItems="1" itemPrintTitles="1" createdVersion="8" indent="0" outline="1" outlineData="1" multipleFieldFilters="0">
  <location ref="A10:N31" firstHeaderRow="1" firstDataRow="2" firstDataCol="1" rowPageCount="1" colPageCount="1"/>
  <pivotFields count="10">
    <pivotField allDrilled="1" subtotalTop="0" showAll="0" dataSourceSort="1" defaultSubtotal="0" defaultAttributeDrillState="1"/>
    <pivotField axis="axisCol"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efaultSubtotal="0" defaultAttributeDrillState="1">
      <items count="2">
        <item x="1"/>
        <item x="0"/>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s>
  <rowFields count="2">
    <field x="2"/>
    <field x="-2"/>
  </rowFields>
  <rowItems count="20">
    <i>
      <x/>
    </i>
    <i r="1">
      <x/>
    </i>
    <i r="1" i="1">
      <x v="1"/>
    </i>
    <i r="1" i="2">
      <x v="2"/>
    </i>
    <i r="1" i="3">
      <x v="3"/>
    </i>
    <i r="1" i="4">
      <x v="4"/>
    </i>
    <i r="1" i="5">
      <x v="5"/>
    </i>
    <i>
      <x v="1"/>
    </i>
    <i r="1">
      <x/>
    </i>
    <i r="1" i="1">
      <x v="1"/>
    </i>
    <i r="1" i="2">
      <x v="2"/>
    </i>
    <i r="1" i="3">
      <x v="3"/>
    </i>
    <i r="1" i="4">
      <x v="4"/>
    </i>
    <i r="1" i="5">
      <x v="5"/>
    </i>
    <i t="grand">
      <x/>
    </i>
    <i t="grand" i="1">
      <x/>
    </i>
    <i t="grand" i="2">
      <x/>
    </i>
    <i t="grand" i="3">
      <x/>
    </i>
    <i t="grand" i="4">
      <x/>
    </i>
    <i t="grand" i="5">
      <x/>
    </i>
  </rowItems>
  <colFields count="1">
    <field x="1"/>
  </colFields>
  <colItems count="13">
    <i>
      <x/>
    </i>
    <i>
      <x v="1"/>
    </i>
    <i>
      <x v="2"/>
    </i>
    <i>
      <x v="3"/>
    </i>
    <i>
      <x v="4"/>
    </i>
    <i>
      <x v="5"/>
    </i>
    <i>
      <x v="6"/>
    </i>
    <i>
      <x v="7"/>
    </i>
    <i>
      <x v="8"/>
    </i>
    <i>
      <x v="9"/>
    </i>
    <i>
      <x v="10"/>
    </i>
    <i>
      <x v="11"/>
    </i>
    <i t="grand">
      <x/>
    </i>
  </colItems>
  <pageFields count="1">
    <pageField fld="9" hier="209" name="[dim_nhom_sp].[Nhóm SP 3].[All]" cap="All"/>
  </pageFields>
  <dataFields count="6">
    <dataField fld="3"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s>
  <pivotHierarchies count="7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11" showRowHeaders="1" showColHeaders="1" showRowStripes="0" showColStripes="0" showLastColumn="1"/>
  <rowHierarchiesUsage count="2">
    <rowHierarchyUsage hierarchyUsage="229"/>
    <rowHierarchyUsage hierarchyUsage="-2"/>
  </rowHierarchiesUsage>
  <colHierarchiesUsage count="1">
    <colHierarchyUsage hierarchyUsage="16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accouting_period]"/>
        <x15:activeTabTopLevelEntity name="[dim_xk_nđ]"/>
        <x15:activeTabTopLevelEntity name="[dim_nhom_s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783BA80-AD56-40ED-AB2D-D0EC2C2C5CD9}" name="PivotTable4" cacheId="18" applyNumberFormats="0" applyBorderFormats="0" applyFontFormats="0" applyPatternFormats="0" applyAlignmentFormats="0" applyWidthHeightFormats="1" dataCaption="Values" tag="8d89b68d-d8d9-4274-ab26-7a0837964b2d" updatedVersion="8" minRefreshableVersion="3" useAutoFormatting="1" subtotalHiddenItems="1" itemPrintTitles="1" createdVersion="8" indent="0" outline="1" outlineData="1" multipleFieldFilters="0">
  <location ref="A4:I25" firstHeaderRow="1" firstDataRow="3" firstDataCol="1" rowPageCount="2" colPageCount="1"/>
  <pivotFields count="7">
    <pivotField axis="axisPage" allDrilled="1" subtotalTop="0" showAll="0" dataSourceSort="1" defaultSubtotal="0" defaultAttributeDrillState="1"/>
    <pivotField axis="axisCol" allDrilled="1" subtotalTop="0" showAll="0" dataSourceSort="1" defaultSubtotal="0" defaultAttributeDrillState="1">
      <items count="3">
        <item x="0"/>
        <item x="1"/>
        <item x="2"/>
      </items>
    </pivotField>
    <pivotField axis="axisPage" allDrilled="1" subtotalTop="0" showAll="0" dataSourceSort="1" defaultSubtotal="0" defaultAttributeDrillState="1"/>
    <pivotField axis="axisRow" allDrilled="1" subtotalTop="0" showAll="0" dataSourceSort="1" defaultSubtotal="0" defaultAttributeDrillState="1">
      <items count="2">
        <item s="1" x="0"/>
        <item s="1" x="1"/>
      </items>
    </pivotField>
    <pivotField dataField="1" subtotalTop="0" showAll="0" defaultSubtotal="0"/>
    <pivotField dataField="1" subtotalTop="0" showAll="0" defaultSubtotal="0"/>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s>
  <rowFields count="2">
    <field x="3"/>
    <field x="6"/>
  </rowFields>
  <rowItems count="19">
    <i>
      <x/>
    </i>
    <i r="1">
      <x/>
    </i>
    <i r="1">
      <x v="1"/>
    </i>
    <i r="1">
      <x v="2"/>
    </i>
    <i r="1">
      <x v="3"/>
    </i>
    <i r="1">
      <x v="4"/>
    </i>
    <i r="1">
      <x v="5"/>
    </i>
    <i r="1">
      <x v="6"/>
    </i>
    <i r="1">
      <x v="7"/>
    </i>
    <i r="1">
      <x v="8"/>
    </i>
    <i r="1">
      <x v="9"/>
    </i>
    <i r="1">
      <x v="10"/>
    </i>
    <i r="1">
      <x v="11"/>
    </i>
    <i r="1">
      <x v="12"/>
    </i>
    <i r="1">
      <x v="13"/>
    </i>
    <i>
      <x v="1"/>
    </i>
    <i r="1">
      <x v="14"/>
    </i>
    <i r="1">
      <x v="13"/>
    </i>
    <i t="grand">
      <x/>
    </i>
  </rowItems>
  <colFields count="2">
    <field x="-2"/>
    <field x="1"/>
  </colFields>
  <colItems count="8">
    <i>
      <x/>
      <x/>
    </i>
    <i r="1">
      <x v="1"/>
    </i>
    <i r="1">
      <x v="2"/>
    </i>
    <i i="1">
      <x v="1"/>
      <x/>
    </i>
    <i r="1" i="1">
      <x v="1"/>
    </i>
    <i r="1" i="1">
      <x v="2"/>
    </i>
    <i t="grand">
      <x/>
    </i>
    <i t="grand" i="1">
      <x v="1"/>
    </i>
  </colItems>
  <pageFields count="2">
    <pageField fld="0" hier="160" name="[dim_date].[Year].&amp;[2026]" cap="2026"/>
    <pageField fld="2" hier="156" name="[dim_customer].[Nhóm KH-QT].&amp;[NB]" cap="NB"/>
  </pageFields>
  <dataFields count="2">
    <dataField fld="4" subtotal="count" baseField="0" baseItem="0"/>
    <dataField fld="5" subtotal="count" baseField="0" baseItem="0"/>
  </dataFields>
  <pivotHierarchies count="7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customer].[Nhóm KH-QT].&amp;[NB]"/>
      </members>
    </pivotHierarchy>
    <pivotHierarchy dragToData="1">
      <members count="318" level="1">
        <member name="[dim_customer].[Nhóm KH-1].&amp;[]"/>
        <member name="[dim_customer].[Nhóm KH-1].&amp;[MSM]"/>
        <member name="[dim_customer].[Nhóm KH-1].&amp;[Coke]"/>
        <member name="[dim_customer].[Nhóm KH-1].&amp;[FIJI]"/>
        <member name="[dim_customer].[Nhóm KH-1].&amp;[Fega]"/>
        <member name="[dim_customer].[Nhóm KH-1].&amp;[IKEA]"/>
        <member name="[dim_customer].[Nhóm KH-1].&amp;[Khác]"/>
        <member name="[dim_customer].[Nhóm KH-1].&amp;[MEGA]"/>
        <member name="[dim_customer].[Nhóm KH-1].&amp;[MIDA]"/>
        <member name="[dim_customer].[Nhóm KH-1].&amp;[Olam]"/>
        <member name="[dim_customer].[Nhóm KH-1].&amp;[RTCO]"/>
        <member name="[dim_customer].[Nhóm KH-1].&amp;[VNFT]"/>
        <member name="[dim_customer].[Nhóm KH-1].&amp;[ANTEX]"/>
        <member name="[dim_customer].[Nhóm KH-1].&amp;[Huyie]"/>
        <member name="[dim_customer].[Nhóm KH-1].&amp;[Motul]"/>
        <member name="[dim_customer].[Nhóm KH-1].&amp;[Okaya]"/>
        <member name="[dim_customer].[Nhóm KH-1].&amp;[VI LỮ]"/>
        <member name="[dim_customer].[Nhóm KH-1].&amp;[Wiese]"/>
        <member name="[dim_customer].[Nhóm KH-1].&amp;[Chị Nở]"/>
        <member name="[dim_customer].[Nhóm KH-1].&amp;[GREENU]"/>
        <member name="[dim_customer].[Nhóm KH-1].&amp;[GUNICA]"/>
        <member name="[dim_customer].[Nhóm KH-1].&amp;[Itochu]"/>
        <member name="[dim_customer].[Nhóm KH-1].&amp;[MARICO]"/>
        <member name="[dim_customer].[Nhóm KH-1].&amp;[NISHIN]"/>
        <member name="[dim_customer].[Nhóm KH-1].&amp;[Otsuka]"/>
        <member name="[dim_customer].[Nhóm KH-1].&amp;[Parker]"/>
        <member name=""/>
        <member name="[dim_customer].[Nhóm KH-1].&amp;[Pocari]"/>
        <member name="[dim_customer].[Nhóm KH-1].&amp;[SANOFI]"/>
        <member name="[dim_customer].[Nhóm KH-1].&amp;[TRICON]"/>
        <member name="[dim_customer].[Nhóm KH-1].&amp;[AN NHẬT]"/>
        <member name="[dim_customer].[Nhóm KH-1].&amp;[AN PHÁT]"/>
        <member name="[dim_customer].[Nhóm KH-1].&amp;[Genesis]"/>
        <member name="[dim_customer].[Nhóm KH-1].&amp;[Iwatani]"/>
        <member name="[dim_customer].[Nhóm KH-1].&amp;[Kim Hòa]"/>
        <member name="[dim_customer].[Nhóm KH-1].&amp;[L'Oreal]"/>
        <member name="[dim_customer].[Nhóm KH-1].&amp;[Niagara]"/>
        <member name="[dim_customer].[Nhóm KH-1].&amp;[Nu-Pure]"/>
        <member name="[dim_customer].[Nhóm KH-1].&amp;[POLYCAD]"/>
        <member name="[dim_customer].[Nhóm KH-1].&amp;[Resinex]"/>
        <member name="[dim_customer].[Nhóm KH-1].&amp;[Reynera]"/>
        <member name="[dim_customer].[Nhóm KH-1].&amp;[Suntory]"/>
        <member name="[dim_customer].[Nhóm KH-1].&amp;[Uy Kiệt]"/>
        <member name="[dim_customer].[Nhóm KH-1].&amp;[Vân Nga]"/>
        <member name="[dim_customer].[Nhóm KH-1].&amp;[ĐẠI LỤC]"/>
        <member name="[dim_customer].[Nhóm KH-1].&amp;[AB Inbev]"/>
        <member name="[dim_customer].[Nhóm KH-1].&amp;[Cholimex]"/>
        <member name="[dim_customer].[Nhóm KH-1].&amp;[Cocacola]"/>
        <member name="[dim_customer].[Nhóm KH-1].&amp;[LINH CHI]"/>
        <member name="[dim_customer].[Nhóm KH-1].&amp;[MASAN HG]"/>
        <member name="[dim_customer].[Nhóm KH-1].&amp;[MILKYWAY]"/>
        <member name="[dim_customer].[Nhóm KH-1].&amp;[MINH ĐẠT]"/>
        <member name="[dim_customer].[Nhóm KH-1].&amp;[Masan MB]"/>
        <member name="[dim_customer].[Nhóm KH-1].&amp;[Mondelez]"/>
        <member name="[dim_customer].[Nhóm KH-1].&amp;[Nutifood]"/>
        <member name="[dim_customer].[Nhóm KH-1].&amp;[Purinova]"/>
        <member name="[dim_customer].[Nhóm KH-1].&amp;[TAE BAEK]"/>
        <member name="[dim_customer].[Nhóm KH-1].&amp;[Unilever]"/>
        <member name="[dim_customer].[Nhóm KH-1].&amp;[VIỆT HÀN]"/>
        <member name="[dim_customer].[Nhóm KH-1].&amp;[Vinamilk]"/>
        <member name="[dim_customer].[Nhóm KH-1].&amp;[VĂN MINH]"/>
        <member name="[dim_customer].[Nhóm KH-1].&amp;[Út Cường]"/>
        <member name="[dim_customer].[Nhóm KH-1].&amp;[ĐÔ THÀNH]"/>
        <member name="[dim_customer].[Nhóm KH-1].&amp;[AGRIFREDA]"/>
        <member name="[dim_customer].[Nhóm KH-1].&amp;[AJINOMOTO]"/>
        <member name="[dim_customer].[Nhóm KH-1].&amp;[Bán Ngoài]"/>
        <member name="[dim_customer].[Nhóm KH-1].&amp;[CHẤN HÙNG]"/>
        <member name="[dim_customer].[Nhóm KH-1].&amp;[Flex Blow]"/>
        <member name="[dim_customer].[Nhóm KH-1].&amp;[GIA TƯỜNG]"/>
        <member name="[dim_customer].[Nhóm KH-1].&amp;[HOÀNG TẤN]"/>
        <member name="[dim_customer].[Nhóm KH-1].&amp;[HUY THÀNH]"/>
        <member name="[dim_customer].[Nhóm KH-1].&amp;[Lion Corp]"/>
        <member name="[dim_customer].[Nhóm KH-1].&amp;[LỢI TƯỜNG]"/>
        <member name="[dim_customer].[Nhóm KH-1].&amp;[MAERSK VN]"/>
        <member name="[dim_customer].[Nhóm KH-1].&amp;[Muji- DTP]"/>
        <member name="[dim_customer].[Nhóm KH-1].&amp;[NHỰA BUYO]"/>
        <member name="[dim_customer].[Nhóm KH-1].&amp;[PHƯƠNG VI]"/>
        <member name="[dim_customer].[Nhóm KH-1].&amp;[RỒNG VIỆT]"/>
        <member name="[dim_customer].[Nhóm KH-1].&amp;[TEXMAT VN]"/>
        <member name="[dim_customer].[Nhóm KH-1].&amp;[Thành Kim]"/>
        <member name="[dim_customer].[Nhóm KH-1].&amp;[VINAFIBER]"/>
        <member name="[dim_customer].[Nhóm KH-1].&amp;[VIỆT NHẬT]"/>
        <member name="[dim_customer].[Nhóm KH-1].&amp;[BEFUN INC.]"/>
        <member name="[dim_customer].[Nhóm KH-1].&amp;[CORAL A.E.]"/>
        <member name="[dim_customer].[Nhóm KH-1].&amp;[DUROCOLOUR]"/>
        <member name="[dim_customer].[Nhóm KH-1].&amp;[EATONE PRO]"/>
        <member name="[dim_customer].[Nhóm KH-1].&amp;[Hiệp Thành]"/>
        <member name="[dim_customer].[Nhóm KH-1].&amp;[KORYFES SA]"/>
        <member name="[dim_customer].[Nhóm KH-1].&amp;[Lowenstein]"/>
        <member name="[dim_customer].[Nhóm KH-1].&amp;[MAS CO.LTD]"/>
        <member name="[dim_customer].[Nhóm KH-1].&amp;[MERAXIS AG]"/>
        <member name="[dim_customer].[Nhóm KH-1].&amp;[MGREEN-EPR]"/>
        <member name="[dim_customer].[Nhóm KH-1].&amp;[MINH THÀNH]"/>
        <member name="[dim_customer].[Nhóm KH-1].&amp;[Minh Thông]"/>
        <member name="[dim_customer].[Nhóm KH-1].&amp;[OUTEIRINHO]"/>
        <member name="[dim_customer].[Nhóm KH-1].&amp;[PTI- Retal]"/>
        <member name="[dim_customer].[Nhóm KH-1].&amp;[SC JOHNSON]"/>
        <member name="[dim_customer].[Nhóm KH-1].&amp;[Serioplast]"/>
        <member name="[dim_customer].[Nhóm KH-1].&amp;[SodaStream]"/>
        <member name="[dim_customer].[Nhóm KH-1].&amp;[Soi The Ky]"/>
        <member name="[dim_customer].[Nhóm KH-1].&amp;[Sợi thế kỷ]"/>
        <member name="[dim_customer].[Nhóm KH-1].&amp;[THẠC HƯƠNG]"/>
        <member name="[dim_customer].[Nhóm KH-1].&amp;[TIẾN THÀNH]"/>
        <member name="[dim_customer].[Nhóm KH-1].&amp;[Dung Avient]"/>
        <member name="[dim_customer].[Nhóm KH-1].&amp;[MCP-Resinex]"/>
        <member name="[dim_customer].[Nhóm KH-1].&amp;[MEKONG BROS]"/>
        <member name="[dim_customer].[Nhóm KH-1].&amp;[Mega Market]"/>
        <member name="[dim_customer].[Nhóm KH-1].&amp;[NHỰA PHÚ MỸ]"/>
        <member name="[dim_customer].[Nhóm KH-1].&amp;[Nestle MENA]"/>
        <member name="[dim_customer].[Nhóm KH-1].&amp;[Nhựa Âu Lạc]"/>
        <member name="[dim_customer].[Nhóm KH-1].&amp;[PET Quốc Tế]"/>
        <member name="[dim_customer].[Nhóm KH-1].&amp;[Pragmatrade]"/>
        <member name="[dim_customer].[Nhóm KH-1].&amp;[_x0009_ColorMatrix]"/>
        <member name="[dim_customer].[Nhóm KH-1].&amp;[CH TTNT Tiền]"/>
        <member name="[dim_customer].[Nhóm KH-1].&amp;[CTY VÂN LONG]"/>
        <member name="[dim_customer].[Nhóm KH-1].&amp;[Dân Ôn Foods]"/>
        <member name="[dim_customer].[Nhóm KH-1].&amp;[Kao Việt Nam]"/>
        <member name="[dim_customer].[Nhóm KH-1].&amp;[Lix Việt Nam]"/>
        <member name="[dim_customer].[Nhóm KH-1].&amp;[MTVN Plastic]"/>
        <member name="[dim_customer].[Nhóm KH-1].&amp;[NHỰA SÀI GÒN]"/>
        <member name="[dim_customer].[Nhóm KH-1].&amp;[NHỰA TC 2050]"/>
        <member name="[dim_customer].[Nhóm KH-1].&amp;[NHỰA ĐẠT HÒA]"/>
        <member name="[dim_customer].[Nhóm KH-1].&amp;[OK SUNG VINA]"/>
        <member name="[dim_customer].[Nhóm KH-1].&amp;[Pepsi Bắc Mỹ]"/>
        <member name="[dim_customer].[Nhóm KH-1].&amp;[QUÀ TẶNG MỘC]"/>
        <member name="[dim_customer].[Nhóm KH-1].&amp;[SANOFI - DTP]"/>
        <member name="[dim_customer].[Nhóm KH-1].&amp;[VILUBE - DTP]"/>
        <member name="[dim_customer].[Nhóm KH-1].&amp;[BPG SHINNIHON]"/>
        <member name="[dim_customer].[Nhóm KH-1].&amp;[IKEA - VĨ HUY]"/>
        <member name="[dim_customer].[Nhóm KH-1].&amp;[ITD Polyresin]"/>
        <member name="[dim_customer].[Nhóm KH-1].&amp;[LƯỚI BẢO NÔNG]"/>
        <member name="[dim_customer].[Nhóm KH-1].&amp;[NHỰA LỘC PHÁT]"/>
        <member name="[dim_customer].[Nhóm KH-1].&amp;[NHỰA ĐỒNG NAI]"/>
        <member name="[dim_customer].[Nhóm KH-1].&amp;[Nestle France]"/>
        <member name="[dim_customer].[Nhóm KH-1].&amp;[Nhựa Chí Minh]"/>
        <member name="[dim_customer].[Nhóm KH-1].&amp;[PHÚC PHÚC HẢI]"/>
        <member name="[dim_customer].[Nhóm KH-1].&amp;[PREMIUM WATER]"/>
        <member name="[dim_customer].[Nhóm KH-1].&amp;[Quang Chí Bảo]"/>
        <member name="[dim_customer].[Nhóm KH-1].&amp;[Toyota Tsusho]"/>
        <member name="[dim_customer].[Nhóm KH-1].&amp;[TÂN HOA THỊNH]"/>
        <member name="[dim_customer].[Nhóm KH-1].&amp;[TÂN LẬP THÀNH]"/>
        <member name="[dim_customer].[Nhóm KH-1].&amp;[ĐẠI NHẤT LONG]"/>
        <member name=""/>
        <member name="[dim_customer].[Nhóm KH-1].&amp;[BTS Bình Thuận]"/>
        <member name="[dim_customer].[Nhóm KH-1].&amp;[BÌNH MINH VIỆT]"/>
        <member name="[dim_customer].[Nhóm KH-1].&amp;[CTY THẠNH PHÁT]"/>
        <member name="[dim_customer].[Nhóm KH-1].&amp;[Cty Thạnh Phát]"/>
        <member name="[dim_customer].[Nhóm KH-1].&amp;[CƯỜNG GIA PHÁT]"/>
        <member name="[dim_customer].[Nhóm KH-1].&amp;[HQ SBTSN-NGHH ]"/>
        <member name="[dim_customer].[Nhóm KH-1].&amp;[IKEA - AN NHẬT]"/>
        <member name="[dim_customer].[Nhóm KH-1].&amp;[LIVEFRESH LLC.]"/>
        <member name="[dim_customer].[Nhóm KH-1].&amp;[MHE ENTERPRISE]"/>
        <member name="[dim_customer].[Nhóm KH-1].&amp;[NAM THIÊN LONG]"/>
        <member name="[dim_customer].[Nhóm KH-1].&amp;[NHỰA TRƯỜNG AN]"/>
        <member name="[dim_customer].[Nhóm KH-1].&amp;[Nhựa Hồng Đông]"/>
        <member name="[dim_customer].[Nhóm KH-1].&amp;[POLYRESIN EOOD]"/>
        <member name="[dim_customer].[Nhóm KH-1].&amp;[Pentaplast SRL]"/>
        <member name="[dim_customer].[Nhóm KH-1].&amp;[Plasel-Resinex]"/>
        <member name="[dim_customer].[Nhóm KH-1].&amp;[Visual Plastic]"/>
        <member name="[dim_customer].[Nhóm KH-1].&amp;[VẬN TẢI VIỆT Á]"/>
        <member name="[dim_customer].[Nhóm KH-1].&amp;[ Á CHÂU PLASTIC]"/>
        <member name="[dim_customer].[Nhóm KH-1].&amp;[Amcor FairField]"/>
        <member name="[dim_customer].[Nhóm KH-1].&amp;[Bao Bì Vinh Nam]"/>
        <member name="[dim_customer].[Nhóm KH-1].&amp;[CH TTNT Tín Đạt]"/>
        <member name="[dim_customer].[Nhóm KH-1].&amp;[Cty Đại Cát Lợi]"/>
        <member name="[dim_customer].[Nhóm KH-1].&amp;[Công ty An Thái]"/>
        <member name="[dim_customer].[Nhóm KH-1].&amp;[NHỰA VIỆT THÀNH]"/>
        <member name="[dim_customer].[Nhóm KH-1].&amp;[Nestle Việt Nam]"/>
        <member name="[dim_customer].[Nhóm KH-1].&amp;[New development]"/>
        <member name="[dim_customer].[Nhóm KH-1].&amp;[Quỹ khen thưởng]"/>
        <member name="[dim_customer].[Nhóm KH-1].&amp;[Ravago Americas]"/>
        <member name="[dim_customer].[Nhóm KH-1].&amp;[Tiền gửi NH VND]"/>
        <member name="[dim_customer].[Nhóm KH-1].&amp;[TÂN TƯỜNG KHANG]"/>
        <member name="[dim_customer].[Nhóm KH-1].&amp;[Tăng Khánh Tùng]"/>
        <member name="[dim_customer].[Nhóm KH-1].&amp;[Vinh Long/ IKEA]"/>
        <member name="[dim_customer].[Nhóm KH-1].&amp;[VĨNH MINH PHƯỚC]"/>
        <member name="[dim_customer].[Nhóm KH-1].&amp;[CH TTNT HOÀN HẢO]"/>
        <member name="[dim_customer].[Nhóm KH-1].&amp;[CH TTNT Phát Lợi]"/>
        <member name="[dim_customer].[Nhóm KH-1].&amp;[CH TTNT Quốc Tuệ]"/>
        <member name="[dim_customer].[Nhóm KH-1].&amp;[Chị Kính - 8 LQS]"/>
        <member name="[dim_customer].[Nhóm KH-1].&amp;[Colgate- Hưng Dụ]"/>
        <member name="[dim_customer].[Nhóm KH-1].&amp;[Cty Minh Hưng TG]"/>
        <member name="[dim_customer].[Nhóm KH-1].&amp;[Cty Tân Sơn Nhất]"/>
        <member name=""/>
        <member name="[dim_customer].[Nhóm KH-1].&amp;[Công Ty Huy Toàn]"/>
        <member name="[dim_customer].[Nhóm KH-1].&amp;[HYOSUNG VIỆT NAM]"/>
        <member name="[dim_customer].[Nhóm KH-1].&amp;[Hailide Việt Nam]"/>
        <member name="[dim_customer].[Nhóm KH-1].&amp;[Hồng Kim Long An]"/>
        <member name="[dim_customer].[Nhóm KH-1].&amp;[NGŨ KIM TẤN PHÁT]"/>
        <member name="[dim_customer].[Nhóm KH-1].&amp;[NS25-NEW-NĐ-PP01]"/>
        <member name="[dim_customer].[Nhóm KH-1].&amp;[PakPot Australia]"/>
        <member name="[dim_customer].[Nhóm KH-1].&amp;[Srithai (Hà Nội)]"/>
        <member name="[dim_customer].[Nhóm KH-1].&amp;[THỰC PHẨM CHÂU Á]"/>
        <member name="[dim_customer].[Nhóm KH-1].&amp;[UPGREEN VIỆT NAM]"/>
        <member name="[dim_customer].[Nhóm KH-1].&amp;[VIVA PLAST GMBH.]"/>
        <member name="[dim_customer].[Nhóm KH-1].&amp;[Việt Thành Plast]"/>
        <member name="[dim_customer].[Nhóm KH-1].&amp;[ CH TTNT NGỌC ANH]"/>
        <member name="[dim_customer].[Nhóm KH-1].&amp;[CH TTNT Tiến Bông]"/>
        <member name="[dim_customer].[Nhóm KH-1].&amp;[CH TTNT Trào Điệp]"/>
        <member name="[dim_customer].[Nhóm KH-1].&amp;[CP tiệc, phúc lợi]"/>
        <member name="[dim_customer].[Nhóm KH-1].&amp;[CPSX Nhựa Duy Tân]"/>
        <member name="[dim_customer].[Nhóm KH-1].&amp;[CÔNG NGHIỆP MASAN]"/>
        <member name="[dim_customer].[Nhóm KH-1].&amp;[HON CHUAN VIETNAM]"/>
        <member name="[dim_customer].[Nhóm KH-1].&amp;[Inabata Singapore]"/>
        <member name="[dim_customer].[Nhóm KH-1].&amp;[NS25-NEW-XK-PET01]"/>
        <member name="[dim_customer].[Nhóm KH-1].&amp;[NS25-NEW-XK-PET02]"/>
        <member name="[dim_customer].[Nhóm KH-1].&amp;[NS25-NEW-XK-PET03]"/>
        <member name="[dim_customer].[Nhóm KH-1].&amp;[NS25-NEW-XK-PET04]"/>
        <member name="[dim_customer].[Nhóm KH-1].&amp;[NS25-NEW-XK-PET05]"/>
        <member name="[dim_customer].[Nhóm KH-1].&amp;[NS25-NEW-XK-PET06]"/>
        <member name="[dim_customer].[Nhóm KH-1].&amp;[THÀNH NGHĨA P.E.T]"/>
        <member name="[dim_customer].[Nhóm KH-1].&amp;[TNHH Nhựa Duy Tân]"/>
        <member name="[dim_customer].[Nhóm KH-1].&amp;[ INDUSTRIAS SALCOM]"/>
        <member name="[dim_customer].[Nhóm KH-1].&amp;[CH TTNT PHÚC THỊNH]"/>
        <member name="[dim_customer].[Nhóm KH-1].&amp;[CH TTNT Quang Phát]"/>
        <member name="[dim_customer].[Nhóm KH-1].&amp;[CH TTNT Thành Long]"/>
        <member name="[dim_customer].[Nhóm KH-1].&amp;[Chi phí tiếp khách]"/>
        <member name="[dim_customer].[Nhóm KH-1].&amp;[Chị Hạnh - Quận 12]"/>
        <member name="[dim_customer].[Nhóm KH-1].&amp;[Colagate Palmolive]"/>
        <member name="[dim_customer].[Nhóm KH-1].&amp;[Concord Textile VN]"/>
        <member name="[dim_customer].[Nhóm KH-1].&amp;[MISS PLASTICS INC.]"/>
        <member name="[dim_customer].[Nhóm KH-1].&amp;[NS25-NEW-NĐ-HDPE01]"/>
        <member name="[dim_customer].[Nhóm KH-1].&amp;[NS25-NEW-NĐ-HDPE02]"/>
        <member name="[dim_customer].[Nhóm KH-1].&amp;[NS25-NEW-NĐ-HDPE03]"/>
        <member name="[dim_customer].[Nhóm KH-1].&amp;[NS25-NEW-NĐ-HDPE04]"/>
        <member name="[dim_customer].[Nhóm KH-1].&amp;[NS25-NEW-NĐ-HDPE05]"/>
        <member name="[dim_customer].[Nhóm KH-1].&amp;[NS25-NEW-NĐ-HDPE06]"/>
        <member name="[dim_customer].[Nhóm KH-1].&amp;[NS25-NEW-NĐ-HDPE07]"/>
        <member name="[dim_customer].[Nhóm KH-1].&amp;[NS25-NEW-NĐ-HDPE08]"/>
        <member name="[dim_customer].[Nhóm KH-1].&amp;[NS25-NEW-NĐ-HDPE09]"/>
        <member name="[dim_customer].[Nhóm KH-1].&amp;[NS25-NEW-NĐ-HDPE10]"/>
        <member name="[dim_customer].[Nhóm KH-1].&amp;[NS25-NEW-NĐ-HDPE11]"/>
        <member name="[dim_customer].[Nhóm KH-1].&amp;[NS25-NEW-NĐ-HDPE12]"/>
        <member name="[dim_customer].[Nhóm KH-1].&amp;[NS25-NEW-NĐ-HDPE13]"/>
        <member name="[dim_customer].[Nhóm KH-1].&amp;[NS25-NEW-NĐ-HDPE14]"/>
        <member name="[dim_customer].[Nhóm KH-1].&amp;[NS25-NEW-NĐ-HDPE15]"/>
        <member name="[dim_customer].[Nhóm KH-1].&amp;[PHÚC LONG TÂY NINH]"/>
        <member name="[dim_customer].[Nhóm KH-1].&amp;[PLANTECH - AN THÁI]"/>
        <member name="[dim_customer].[Nhóm KH-1].&amp;[Tomra Sorting GmbH]"/>
        <member name="[dim_customer].[Nhóm KH-1].&amp;[CH TTNT Phương Tuấn]"/>
        <member name="[dim_customer].[Nhóm KH-1].&amp;[COLLECTIVE POLYMERS]"/>
        <member name="[dim_customer].[Nhóm KH-1].&amp;[COSCO - HỒNG KIM LA]"/>
        <member name="[dim_customer].[Nhóm KH-1].&amp;[Chị Sương - 236 PCĐ]"/>
        <member name="[dim_customer].[Nhóm KH-1].&amp;[CÔNG TY TNHH PLB VN]"/>
        <member name="[dim_customer].[Nhóm KH-1].&amp;[Công ty TNHH La Vie]"/>
        <member name="[dim_customer].[Nhóm KH-1].&amp;[Khách hàng vãng lai]"/>
        <member name="[dim_customer].[Nhóm KH-1].&amp;[Masan- BỘT GIẶT NET]"/>
        <member name="[dim_customer].[Nhóm KH-1].&amp;[Quick Pack Việt Nam]"/>
        <member name="[dim_customer].[Nhóm KH-1].&amp;[Repi Thai Co., Ltd.]"/>
        <member name="[dim_customer].[Nhóm KH-1].&amp;[CH TTNT Trường Thanh]"/>
        <member name="[dim_customer].[Nhóm KH-1].&amp;[CTY THỰC PHẨM VĨ HUY]"/>
        <member name="[dim_customer].[Nhóm KH-1].&amp;[Cty Hàng Hóa Sài Gòn]"/>
        <member name="[dim_customer].[Nhóm KH-1].&amp;[CÔNG TY PRO VIỆT NAM]"/>
        <member name="[dim_customer].[Nhóm KH-1].&amp;[CÔNG TY TNHH HƯNG DỤ]"/>
        <member name="[dim_customer].[Nhóm KH-1].&amp;[SHARPAK AYLESHAM LTD]"/>
        <member name="[dim_customer].[Nhóm KH-1].&amp;[Svepol Americas Inc.]"/>
        <member name="[dim_customer].[Nhóm KH-1].&amp;[Vinmar International]"/>
        <member name="[dim_customer].[Nhóm KH-1].&amp;[International Gate SA]"/>
        <member name="[dim_customer].[Nhóm KH-1].&amp;[NHÀ CUNG CẤP VÃNG LAI]"/>
        <member name="[dim_customer].[Nhóm KH-1].&amp;[THIÊN LONG LONG THÀNH]"/>
        <member name="[dim_customer].[Nhóm KH-1].&amp;[Natures Organics - PIA]"/>
        <member name="[dim_customer].[Nhóm KH-1].&amp;[POLYMERS INTERNATIONAL]"/>
        <member name="[dim_customer].[Nhóm KH-1].&amp;[CTY NGỌC NGHĨA - CỦ CHI]"/>
        <member name="[dim_customer].[Nhóm KH-1].&amp;[CTY NGỌC NGHĨA-TÂY NINH]"/>
        <member name="[dim_customer].[Nhóm KH-1].&amp;[Chori Vietnam Co., Ltd.]"/>
        <member name="[dim_customer].[Nhóm KH-1].&amp;[CÔNG TY NHỰA LONG THÀNH]"/>
        <member name="[dim_customer].[Nhóm KH-1].&amp;[EUROPACK INVEST PTE LTD]"/>
        <member name="[dim_customer].[Nhóm KH-1].&amp;[IML Technology Việt Nam]"/>
        <member name="[dim_customer].[Nhóm KH-1].&amp;[MONTACHEM INTERNATIONAL]"/>
        <member name="[dim_customer].[Nhóm KH-1].&amp;[Masan- Tiêu Dùng MaSan]"/>
        <member name="[dim_customer].[Nhóm KH-1].&amp;[Masan-Vinacafé Biên Hòa]"/>
        <member name="[dim_customer].[Nhóm KH-1].&amp;[SAITAMA PLASTIC CO.,LTD]"/>
        <member name="[dim_customer].[Nhóm KH-1].&amp;[SESOTEC (THAILAND) LTD.]"/>
        <member name="[dim_customer].[Nhóm KH-1].&amp;[CÔNG TY CỔ PHẦN NGỌC SƠN]"/>
        <member name="[dim_customer].[Nhóm KH-1].&amp;[Công ty Chấn Thuận Thành]"/>
        <member name="[dim_customer].[Nhóm KH-1].&amp;[HQ HCM-Chuyển phát nhanh]"/>
        <member name="[dim_customer].[Nhóm KH-1].&amp;[KOLON GLOBAL CORPORATION]"/>
        <member name="[dim_customer].[Nhóm KH-1].&amp;[Kim Thuận Phát (Long An)]"/>
        <member name="[dim_customer].[Nhóm KH-1].&amp;[CN CTY TNHH XNK THÁI CHÂU]"/>
        <member name="[dim_customer].[Nhóm KH-1].&amp;[CTY CP NƯỚC MT BÌNH DƯƠNG]"/>
        <member name="[dim_customer].[Nhóm KH-1].&amp;[Cty Sài Gòn Plastic Color]"/>
        <member name="[dim_customer].[Nhóm KH-1].&amp;[Công Ty Nội Thất Ngọc Sơn]"/>
        <member name="[dim_customer].[Nhóm KH-1].&amp;[Công ty TNHH MTV Đồng Lâm]"/>
        <member name="[dim_customer].[Nhóm KH-1].&amp;[YEI MACHINERY FACTORY CO.]"/>
        <member name="[dim_customer].[Nhóm KH-1].&amp;[CTY In Ấn Bao Bì Nhân Phát]"/>
        <member name="[dim_customer].[Nhóm KH-1].&amp;[TOYOTA TSUSHO ASIA PACIFIC]"/>
        <member name="[dim_customer].[Nhóm KH-1].&amp;[Cty CP Hàng Tiêu Dùng Masan]"/>
        <member name="[dim_customer].[Nhóm KH-1].&amp;[Công ty TNHH Nhựa Khánh Nga]"/>
        <member name="[dim_customer].[Nhóm KH-1].&amp;[Công ty Tôn Thép Hoàng Dung]"/>
        <member name="[dim_customer].[Nhóm KH-1].&amp;[Magma International Co.,Ltd]"/>
        <member name="[dim_customer].[Nhóm KH-1].&amp;[Masan- Nước Khoáng Vĩnh Hảo]"/>
        <member name="[dim_customer].[Nhóm KH-1].&amp;[NH International Corp.     ]"/>
        <member name="[dim_customer].[Nhóm KH-1].&amp;[TNHH DV TM Tổng Hợp Ba Miền]"/>
        <member name="[dim_customer].[Nhóm KH-1].&amp;[Tài trợ thương hiệu Duy Tân]"/>
        <member name="[dim_customer].[Nhóm KH-1].&amp;[VINMAR POLYMERS AMERICA LLC]"/>
        <member name="[dim_customer].[Nhóm KH-1].&amp;[CH TTNT Thu Hường - Châu Đức]"/>
        <member name="[dim_customer].[Nhóm KH-1].&amp;[CHANG WOEN MACHINERY CO.,LTD]"/>
        <member name="[dim_customer].[Nhóm KH-1].&amp;[Custom Synthetic Fibers, LLC]"/>
        <member name="[dim_customer].[Nhóm KH-1].&amp;[Masan-Nước Khoáng Quảng Ninh]"/>
        <member name="[dim_customer].[Nhóm KH-1].&amp;[Khách hàng vãng lai xuất khẩu]"/>
        <member name="[dim_customer].[Nhóm KH-1].&amp;[New Developments - Hạt PP - NĐ]"/>
        <member name="[dim_customer].[Nhóm KH-1].&amp;[Suntory MONOZUKURI Expert Asia]"/>
        <member name="[dim_customer].[Nhóm KH-1].&amp;[Tiền VND ngân hàng TMCP á Châu]"/>
        <member name="[dim_customer].[Nhóm KH-1].&amp;[Công Ty TNHH N.V.C (New Vision)]"/>
        <member name="[dim_customer].[Nhóm KH-1].&amp;[New Developments - Hạt PET - XK]"/>
        <member name="[dim_customer].[Nhóm KH-1].&amp;[ZHejiang Boretech Environmental]"/>
        <member name="[dim_customer].[Nhóm KH-1].&amp;[CN Công Ty TNHH Huiye (Việt Nam)]"/>
        <member name="[dim_customer].[Nhóm KH-1].&amp;[CÔNG TY CỔ PHẦN BAO BÌ TÍN THÀNH]"/>
        <member name="[dim_customer].[Nhóm KH-1].&amp;[Công ty TNHH SX Và TM Việt Thành]"/>
        <member name="[dim_customer].[Nhóm KH-1].&amp;[Người mua hàng không lấy hóa đơn]"/>
        <member name="[dim_customer].[Nhóm KH-1].&amp;[Starlinger &amp; Go.Gesellschaft m.b.H]"/>
        <member name="[dim_customer].[Nhóm KH-1].&amp;[Công ty TNHH EUROFINS CONSUMER Prod]"/>
        <member name="[dim_customer].[Nhóm KH-1].&amp;[GENESIS DISTRIBUCIÓN DE COLOMBIA SA]"/>
        <member name="[dim_customer].[Nhóm KH-1].&amp;[JY Global Group-Industry and Commer]"/>
        <member name="[dim_customer].[Nhóm KH-1].&amp;[New Developments - Hạt PET - NĐ (WSS03G)]"/>
        <member name="[dim_customer].[Nhóm KH-1].&amp;[SUMITOMO CORPORATION ASIA &amp; OCEANIA PTE.]"/>
        <member name="[dim_customer].[Nhóm KH-1].&amp;[New Developments - Hạt PET - NĐ (iSS01G 1)]"/>
        <member name="[dim_customer].[Nhóm KH-1].&amp;[New Developments - Hạt PET - NĐ (rHDPE thổi)]"/>
      </members>
    </pivotHierarchy>
    <pivotHierarchy dragToData="1"/>
    <pivotHierarchy dragToData="1"/>
    <pivotHierarchy multipleItemSelectionAllowed="1" dragToData="1">
      <members count="1" level="1">
        <member name="[dim_date].[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57"/>
    <rowHierarchyUsage hierarchyUsage="216"/>
  </rowHierarchiesUsage>
  <colHierarchiesUsage count="2">
    <colHierarchyUsage hierarchyUsage="-2"/>
    <colHierarchyUsage hierarchyUsage="16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customer]"/>
        <x15:activeTabTopLevelEntity name="[dim_SKU]"/>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A6C83F4-7D20-4AE7-A220-2E9494F17246}" name="PivotTable7" cacheId="20" applyNumberFormats="0" applyBorderFormats="0" applyFontFormats="0" applyPatternFormats="0" applyAlignmentFormats="0" applyWidthHeightFormats="1" dataCaption="Values" tag="eff33850-a82b-474e-ba4e-bf0fd37e3e2c" updatedVersion="8" minRefreshableVersion="3" subtotalHiddenItems="1" itemPrintTitles="1" createdVersion="8" indent="0" compact="0" outline="1" outlineData="1" compactData="0" multipleFieldFilters="0">
  <location ref="A26:AG89" firstHeaderRow="0" firstDataRow="1" firstDataCol="2"/>
  <pivotFields count="35">
    <pivotField axis="axisRow" compact="0" allDrilled="1" showAll="0" dataSourceSort="1" defaultAttributeDrillState="1">
      <items count="9">
        <item x="0"/>
        <item x="1"/>
        <item x="2"/>
        <item x="3"/>
        <item x="4"/>
        <item x="5"/>
        <item x="6"/>
        <item x="7"/>
        <item t="default"/>
      </items>
    </pivotField>
    <pivotField compact="0" allDrilled="1" showAll="0" dataSourceSort="1" defaultSubtotal="0" defaultAttributeDrillState="1"/>
    <pivotField compact="0" allDrilled="1" showAll="0" dataSourceSort="1" defaultSubtotal="0" defaultAttributeDrillState="1"/>
    <pivotField dataField="1" compact="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axis="axisRow" compact="0" allDrilled="1" subtotalTop="0" showAll="0" dataSourceSort="1" defaultSubtotal="0" defaultAttributeDrillState="1">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s>
    </pivotField>
    <pivotField dataField="1" compact="0" subtotalTop="0" showAll="0" defaultSubtotal="0"/>
    <pivotField dataField="1" compact="0"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0"/>
    <field x="26"/>
  </rowFields>
  <rowItems count="63">
    <i>
      <x/>
    </i>
    <i r="1">
      <x/>
    </i>
    <i r="1">
      <x v="1"/>
    </i>
    <i r="1">
      <x v="2"/>
    </i>
    <i r="1">
      <x v="3"/>
    </i>
    <i r="1">
      <x v="4"/>
    </i>
    <i r="1">
      <x v="5"/>
    </i>
    <i r="1">
      <x v="6"/>
    </i>
    <i>
      <x v="1"/>
    </i>
    <i r="1">
      <x v="7"/>
    </i>
    <i r="1">
      <x v="8"/>
    </i>
    <i r="1">
      <x v="9"/>
    </i>
    <i r="1">
      <x v="10"/>
    </i>
    <i r="1">
      <x v="11"/>
    </i>
    <i r="1">
      <x v="12"/>
    </i>
    <i>
      <x v="2"/>
    </i>
    <i r="1">
      <x v="13"/>
    </i>
    <i r="1">
      <x v="14"/>
    </i>
    <i r="1">
      <x v="15"/>
    </i>
    <i r="1">
      <x v="16"/>
    </i>
    <i r="1">
      <x v="17"/>
    </i>
    <i r="1">
      <x v="18"/>
    </i>
    <i r="1">
      <x v="19"/>
    </i>
    <i r="1">
      <x v="20"/>
    </i>
    <i r="1">
      <x v="21"/>
    </i>
    <i r="1">
      <x v="22"/>
    </i>
    <i>
      <x v="3"/>
    </i>
    <i r="1">
      <x v="23"/>
    </i>
    <i r="1">
      <x v="24"/>
    </i>
    <i r="1">
      <x v="25"/>
    </i>
    <i r="1">
      <x v="26"/>
    </i>
    <i r="1">
      <x v="27"/>
    </i>
    <i>
      <x v="4"/>
    </i>
    <i r="1">
      <x v="28"/>
    </i>
    <i r="1">
      <x v="29"/>
    </i>
    <i r="1">
      <x v="30"/>
    </i>
    <i>
      <x v="5"/>
    </i>
    <i r="1">
      <x v="31"/>
    </i>
    <i>
      <x v="6"/>
    </i>
    <i r="1">
      <x v="32"/>
    </i>
    <i r="1">
      <x v="33"/>
    </i>
    <i r="1">
      <x v="34"/>
    </i>
    <i r="1">
      <x v="35"/>
    </i>
    <i r="1">
      <x v="36"/>
    </i>
    <i r="1">
      <x v="37"/>
    </i>
    <i r="1">
      <x v="38"/>
    </i>
    <i r="1">
      <x v="39"/>
    </i>
    <i r="1">
      <x v="40"/>
    </i>
    <i>
      <x v="7"/>
    </i>
    <i r="1">
      <x v="41"/>
    </i>
    <i r="1">
      <x v="42"/>
    </i>
    <i r="1">
      <x v="43"/>
    </i>
    <i r="1">
      <x v="44"/>
    </i>
    <i r="1">
      <x v="45"/>
    </i>
    <i r="1">
      <x v="46"/>
    </i>
    <i r="1">
      <x v="47"/>
    </i>
    <i r="1">
      <x v="48"/>
    </i>
    <i r="1">
      <x v="49"/>
    </i>
    <i r="1">
      <x v="50"/>
    </i>
    <i r="1">
      <x v="51"/>
    </i>
    <i r="1">
      <x v="52"/>
    </i>
    <i r="1">
      <x v="53"/>
    </i>
    <i t="grand">
      <x/>
    </i>
  </rowItems>
  <colFields count="1">
    <field x="-2"/>
  </colFields>
  <colItems count="31">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colItems>
  <dataFields count="31">
    <dataField name="1" fld="3" subtotal="count" baseField="0" baseItem="0"/>
    <dataField fld="27" subtotal="count" baseField="0" baseItem="0"/>
    <dataField fld="4" subtotal="count" baseField="0" baseItem="0"/>
    <dataField fld="5" subtotal="count" baseField="0" baseItem="0" numFmtId="168"/>
    <dataField name=" 2" fld="29" subtotal="count" baseField="0" baseItem="0" numFmtId="168">
      <extLst>
        <ext xmlns:x14="http://schemas.microsoft.com/office/spreadsheetml/2009/9/main" uri="{E15A36E0-9728-4e99-A89B-3F7291B0FE68}">
          <x14:dataField sourceField="3" uniqueName="[__Xl2].[Measures].[ ]"/>
        </ext>
      </extLst>
    </dataField>
    <dataField fld="6" subtotal="count" baseField="0" baseItem="0" numFmtId="168"/>
    <dataField fld="7" subtotal="count" baseField="0" baseItem="0" numFmtId="168"/>
    <dataField fld="8" subtotal="count" baseField="0" baseItem="0" numFmtId="168"/>
    <dataField fld="9" subtotal="count" baseField="0" baseItem="0" numFmtId="168"/>
    <dataField fld="10" subtotal="count" baseField="0" baseItem="0" numFmtId="168"/>
    <dataField fld="11" subtotal="count" baseField="0" baseItem="0" numFmtId="168"/>
    <dataField fld="12" subtotal="count" baseField="0" baseItem="0" numFmtId="168"/>
    <dataField name="3" fld="30" subtotal="count" baseField="0" baseItem="0">
      <extLst>
        <ext xmlns:x14="http://schemas.microsoft.com/office/spreadsheetml/2009/9/main" uri="{E15A36E0-9728-4e99-A89B-3F7291B0FE68}">
          <x14:dataField sourceField="3" uniqueName="[__Xl3].[Measures].[ ]"/>
        </ext>
      </extLst>
    </dataField>
    <dataField fld="13" subtotal="count" baseField="0" baseItem="0"/>
    <dataField fld="14" subtotal="count" baseField="0" baseItem="0"/>
    <dataField fld="15" subtotal="count" baseField="0" baseItem="0"/>
    <dataField name="4" fld="31" subtotal="count" baseField="0" baseItem="0">
      <extLst>
        <ext xmlns:x14="http://schemas.microsoft.com/office/spreadsheetml/2009/9/main" uri="{E15A36E0-9728-4e99-A89B-3F7291B0FE68}">
          <x14:dataField sourceField="3" uniqueName="[__Xl4].[Measures].[ ]"/>
        </ext>
      </extLst>
    </dataField>
    <dataField fld="16" subtotal="count" baseField="0" baseItem="0"/>
    <dataField fld="17" subtotal="count" baseField="0" baseItem="0"/>
    <dataField fld="18" subtotal="count" baseField="0" baseItem="0"/>
    <dataField name="5" fld="32" subtotal="count" baseField="0" baseItem="0">
      <extLst>
        <ext xmlns:x14="http://schemas.microsoft.com/office/spreadsheetml/2009/9/main" uri="{E15A36E0-9728-4e99-A89B-3F7291B0FE68}">
          <x14:dataField sourceField="3" uniqueName="[__Xl5].[Measures].[ ]"/>
        </ext>
      </extLst>
    </dataField>
    <dataField fld="28" subtotal="count" baseField="0" baseItem="0"/>
    <dataField fld="19" subtotal="count" baseField="0" baseItem="0"/>
    <dataField fld="20" subtotal="count" baseField="0" baseItem="0"/>
    <dataField name="6" fld="33" subtotal="count" baseField="0" baseItem="0">
      <extLst>
        <ext xmlns:x14="http://schemas.microsoft.com/office/spreadsheetml/2009/9/main" uri="{E15A36E0-9728-4e99-A89B-3F7291B0FE68}">
          <x14:dataField sourceField="3" uniqueName="[__Xl6].[Measures].[ ]"/>
        </ext>
      </extLst>
    </dataField>
    <dataField fld="21" subtotal="count" baseField="0" baseItem="0"/>
    <dataField fld="22" subtotal="count" baseField="0" baseItem="0"/>
    <dataField name="7" fld="34" subtotal="count" baseField="0" baseItem="0">
      <extLst>
        <ext xmlns:x14="http://schemas.microsoft.com/office/spreadsheetml/2009/9/main" uri="{E15A36E0-9728-4e99-A89B-3F7291B0FE68}">
          <x14:dataField sourceField="3" uniqueName="[__Xl7].[Measures].[ ]"/>
        </ext>
      </extLst>
    </dataField>
    <dataField fld="23" subtotal="count" baseField="0" baseItem="0"/>
    <dataField fld="24" subtotal="count" baseField="0" baseItem="0"/>
    <dataField fld="25" subtotal="count" baseField="0" baseItem="0"/>
  </dataFields>
  <formats count="17">
    <format dxfId="431">
      <pivotArea dataOnly="0" outline="0" fieldPosition="0">
        <references count="1">
          <reference field="4294967294" count="1">
            <x v="0"/>
          </reference>
        </references>
      </pivotArea>
    </format>
    <format dxfId="430">
      <pivotArea dataOnly="0" outline="0" fieldPosition="0">
        <references count="1">
          <reference field="4294967294" count="1">
            <x v="4"/>
          </reference>
        </references>
      </pivotArea>
    </format>
    <format dxfId="429">
      <pivotArea dataOnly="0" labelOnly="1" outline="0" fieldPosition="0">
        <references count="1">
          <reference field="4294967294" count="1">
            <x v="0"/>
          </reference>
        </references>
      </pivotArea>
    </format>
    <format dxfId="428">
      <pivotArea dataOnly="0" labelOnly="1" outline="0" fieldPosition="0">
        <references count="1">
          <reference field="4294967294" count="1">
            <x v="4"/>
          </reference>
        </references>
      </pivotArea>
    </format>
    <format dxfId="427">
      <pivotArea outline="0" fieldPosition="0">
        <references count="1">
          <reference field="4294967294" count="1" selected="0">
            <x v="12"/>
          </reference>
        </references>
      </pivotArea>
    </format>
    <format dxfId="426">
      <pivotArea dataOnly="0" labelOnly="1" outline="0" fieldPosition="0">
        <references count="1">
          <reference field="4294967294" count="1">
            <x v="12"/>
          </reference>
        </references>
      </pivotArea>
    </format>
    <format dxfId="425">
      <pivotArea outline="0" fieldPosition="0">
        <references count="1">
          <reference field="4294967294" count="1" selected="0">
            <x v="12"/>
          </reference>
        </references>
      </pivotArea>
    </format>
    <format dxfId="424">
      <pivotArea dataOnly="0" labelOnly="1" outline="0" fieldPosition="0">
        <references count="1">
          <reference field="4294967294" count="1">
            <x v="12"/>
          </reference>
        </references>
      </pivotArea>
    </format>
    <format dxfId="423">
      <pivotArea dataOnly="0" outline="0" fieldPosition="0">
        <references count="1">
          <reference field="4294967294" count="1">
            <x v="16"/>
          </reference>
        </references>
      </pivotArea>
    </format>
    <format dxfId="422">
      <pivotArea dataOnly="0" outline="0" fieldPosition="0">
        <references count="1">
          <reference field="4294967294" count="1">
            <x v="16"/>
          </reference>
        </references>
      </pivotArea>
    </format>
    <format dxfId="421">
      <pivotArea dataOnly="0" outline="0" fieldPosition="0">
        <references count="1">
          <reference field="4294967294" count="1">
            <x v="20"/>
          </reference>
        </references>
      </pivotArea>
    </format>
    <format dxfId="420">
      <pivotArea dataOnly="0" outline="0" fieldPosition="0">
        <references count="1">
          <reference field="4294967294" count="1">
            <x v="20"/>
          </reference>
        </references>
      </pivotArea>
    </format>
    <format dxfId="419">
      <pivotArea dataOnly="0" outline="0" fieldPosition="0">
        <references count="1">
          <reference field="4294967294" count="1">
            <x v="24"/>
          </reference>
        </references>
      </pivotArea>
    </format>
    <format dxfId="418">
      <pivotArea dataOnly="0" outline="0" fieldPosition="0">
        <references count="1">
          <reference field="4294967294" count="1">
            <x v="24"/>
          </reference>
        </references>
      </pivotArea>
    </format>
    <format dxfId="417">
      <pivotArea dataOnly="0" outline="0" fieldPosition="0">
        <references count="1">
          <reference field="4294967294" count="1">
            <x v="27"/>
          </reference>
        </references>
      </pivotArea>
    </format>
    <format dxfId="416">
      <pivotArea dataOnly="0" outline="0" fieldPosition="0">
        <references count="1">
          <reference field="4294967294" count="1">
            <x v="27"/>
          </reference>
        </references>
      </pivotArea>
    </format>
    <format dxfId="415">
      <pivotArea outline="0" fieldPosition="0">
        <references count="1">
          <reference field="4294967294" count="9" selected="0">
            <x v="3"/>
            <x v="4"/>
            <x v="5"/>
            <x v="6"/>
            <x v="7"/>
            <x v="8"/>
            <x v="9"/>
            <x v="10"/>
            <x v="11"/>
          </reference>
        </references>
      </pivotArea>
    </format>
  </formats>
  <conditionalFormats count="1">
    <conditionalFormat priority="1">
      <pivotAreas count="2">
        <pivotArea type="data" outline="0" collapsedLevelsAreSubtotals="1" fieldPosition="0">
          <references count="1">
            <reference field="4294967294" count="1" selected="0">
              <x v="3"/>
            </reference>
          </references>
        </pivotArea>
        <pivotArea type="data" outline="0" collapsedLevelsAreSubtotals="1" fieldPosition="0">
          <references count="1">
            <reference field="4294967294" count="7" selected="0">
              <x v="5"/>
              <x v="6"/>
              <x v="7"/>
              <x v="8"/>
              <x v="9"/>
              <x v="10"/>
              <x v="11"/>
            </reference>
          </references>
        </pivotArea>
      </pivotAreas>
    </conditionalFormat>
  </conditionalFormats>
  <pivotHierarchies count="7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2].[Year | Month].&amp;[2026 | 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4" showRowHeaders="1" showColHeaders="1" showRowStripes="0" showColStripes="0" showLastColumn="1"/>
  <rowHierarchiesUsage count="2">
    <rowHierarchyUsage hierarchyUsage="208"/>
    <rowHierarchyUsage hierarchyUsage="2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nhom_sp]"/>
        <x15:activeTabTopLevelEntity name="[dim_SKU]"/>
        <x15:activeTabTopLevelEntity name="[dim_date_01]"/>
        <x15:activeTabTopLevelEntity name="[dim_date_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E619083-47F9-44EF-B53A-FF0EE19855ED}" name="PivotTable8" cacheId="23"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A4" firstHeaderRow="0" firstDataRow="0" firstDataCol="0" rowPageCount="2" colPageCount="1"/>
  <pivotFields count="2">
    <pivotField axis="axisPage" allDrilled="1" subtotalTop="0" showAll="0" dataSourceSort="1" defaultSubtotal="0" defaultAttributeDrillState="1">
      <items count="1">
        <item x="0"/>
      </items>
    </pivotField>
    <pivotField axis="axisPage" allDrilled="1" subtotalTop="0" showAll="0" dataSourceSort="1" defaultSubtotal="0" defaultAttributeDrillState="1">
      <items count="1">
        <item x="0"/>
      </items>
    </pivotField>
  </pivotFields>
  <pageFields count="2">
    <pageField fld="0" hier="179" name="[dim_date_01].[Year | Month].&amp;[2026 | 03]" cap="2026 | 03"/>
    <pageField fld="1" hier="190" name="[dim_date_02].[Year | Month].&amp;[2026 | 02]" cap="2026 | 02"/>
  </pageFields>
  <pivotHierarchies count="7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2].[Year | Month].&amp;[2026 | 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_01]"/>
        <x15:activeTabTopLevelEntity name="[dim_date_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243063C-14E0-4DD1-A106-06D9BF9740DF}" name="PivotTable10" cacheId="21" applyNumberFormats="0" applyBorderFormats="0" applyFontFormats="0" applyPatternFormats="0" applyAlignmentFormats="0" applyWidthHeightFormats="1" dataCaption="Values" tag="d15091c0-f999-424a-9266-fa2f64416e1d" updatedVersion="8" minRefreshableVersion="3" subtotalHiddenItems="1" itemPrintTitles="1" createdVersion="8" indent="0" compact="0" outline="1" outlineData="1" compactData="0" multipleFieldFilters="0">
  <location ref="A23:BN86" firstHeaderRow="0" firstDataRow="1" firstDataCol="2"/>
  <pivotFields count="68">
    <pivotField dataField="1" compact="0" showAll="0" defaultSubtotal="0"/>
    <pivotField dataField="1" compact="0" showAll="0" defaultSubtotal="0"/>
    <pivotField dataField="1" compact="0" showAll="0" defaultSubtotal="0"/>
    <pivotField axis="axisRow" compact="0" allDrilled="1" showAll="0" defaultAttributeDrillState="1">
      <items count="9">
        <item x="0"/>
        <item x="1"/>
        <item x="2"/>
        <item x="3"/>
        <item x="4"/>
        <item x="5"/>
        <item x="6"/>
        <item x="7"/>
        <item t="default"/>
      </items>
    </pivotField>
    <pivotField axis="axisRow" compact="0" allDrilled="1" showAll="0" sortType="descending" defaultSubtotal="0" defaultAttributeDrillState="1">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s>
      <autoSortScope>
        <pivotArea dataOnly="0" outline="0" fieldPosition="0">
          <references count="1">
            <reference field="4294967294" count="1" selected="0">
              <x v="1"/>
            </reference>
          </references>
        </pivotArea>
      </autoSortScope>
    </pivotField>
    <pivotField compact="0" allDrilled="1" subtotalTop="0" showAll="0" dataSourceSort="1" defaultSubtotal="0" defaultAttributeDrillState="1"/>
    <pivotField compact="0" allDrilled="1" subtotalTop="0" showAll="0" dataSourceSort="1" defaultSubtotal="0" defaultAttributeDrillState="1"/>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3"/>
    <field x="4"/>
  </rowFields>
  <rowItems count="63">
    <i>
      <x/>
    </i>
    <i r="1">
      <x v="2"/>
    </i>
    <i r="1">
      <x v="3"/>
    </i>
    <i r="1">
      <x v="1"/>
    </i>
    <i r="1">
      <x v="4"/>
    </i>
    <i r="1">
      <x/>
    </i>
    <i r="1">
      <x v="5"/>
    </i>
    <i r="1">
      <x v="6"/>
    </i>
    <i>
      <x v="1"/>
    </i>
    <i r="1">
      <x v="7"/>
    </i>
    <i r="1">
      <x v="10"/>
    </i>
    <i r="1">
      <x v="12"/>
    </i>
    <i r="1">
      <x v="9"/>
    </i>
    <i r="1">
      <x v="11"/>
    </i>
    <i r="1">
      <x v="8"/>
    </i>
    <i>
      <x v="2"/>
    </i>
    <i r="1">
      <x v="17"/>
    </i>
    <i r="1">
      <x v="22"/>
    </i>
    <i r="1">
      <x v="21"/>
    </i>
    <i r="1">
      <x v="15"/>
    </i>
    <i r="1">
      <x v="16"/>
    </i>
    <i r="1">
      <x v="13"/>
    </i>
    <i r="1">
      <x v="20"/>
    </i>
    <i r="1">
      <x v="18"/>
    </i>
    <i r="1">
      <x v="14"/>
    </i>
    <i r="1">
      <x v="19"/>
    </i>
    <i>
      <x v="3"/>
    </i>
    <i r="1">
      <x v="26"/>
    </i>
    <i r="1">
      <x v="27"/>
    </i>
    <i r="1">
      <x v="24"/>
    </i>
    <i r="1">
      <x v="23"/>
    </i>
    <i r="1">
      <x v="25"/>
    </i>
    <i>
      <x v="4"/>
    </i>
    <i r="1">
      <x v="29"/>
    </i>
    <i r="1">
      <x v="28"/>
    </i>
    <i r="1">
      <x v="30"/>
    </i>
    <i>
      <x v="5"/>
    </i>
    <i r="1">
      <x v="31"/>
    </i>
    <i>
      <x v="6"/>
    </i>
    <i r="1">
      <x v="39"/>
    </i>
    <i r="1">
      <x v="33"/>
    </i>
    <i r="1">
      <x v="32"/>
    </i>
    <i r="1">
      <x v="38"/>
    </i>
    <i r="1">
      <x v="40"/>
    </i>
    <i r="1">
      <x v="35"/>
    </i>
    <i r="1">
      <x v="36"/>
    </i>
    <i r="1">
      <x v="34"/>
    </i>
    <i r="1">
      <x v="37"/>
    </i>
    <i>
      <x v="7"/>
    </i>
    <i r="1">
      <x v="49"/>
    </i>
    <i r="1">
      <x v="45"/>
    </i>
    <i r="1">
      <x v="50"/>
    </i>
    <i r="1">
      <x v="43"/>
    </i>
    <i r="1">
      <x v="41"/>
    </i>
    <i r="1">
      <x v="44"/>
    </i>
    <i r="1">
      <x v="48"/>
    </i>
    <i r="1">
      <x v="52"/>
    </i>
    <i r="1">
      <x v="47"/>
    </i>
    <i r="1">
      <x v="46"/>
    </i>
    <i r="1">
      <x v="53"/>
    </i>
    <i r="1">
      <x v="51"/>
    </i>
    <i r="1">
      <x v="42"/>
    </i>
    <i t="grand">
      <x/>
    </i>
  </rowItems>
  <colFields count="1">
    <field x="-2"/>
  </colFields>
  <colItems count="64">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i i="50">
      <x v="50"/>
    </i>
    <i i="51">
      <x v="51"/>
    </i>
    <i i="52">
      <x v="52"/>
    </i>
    <i i="53">
      <x v="53"/>
    </i>
    <i i="54">
      <x v="54"/>
    </i>
    <i i="55">
      <x v="55"/>
    </i>
    <i i="56">
      <x v="56"/>
    </i>
    <i i="57">
      <x v="57"/>
    </i>
    <i i="58">
      <x v="58"/>
    </i>
    <i i="59">
      <x v="59"/>
    </i>
    <i i="60">
      <x v="60"/>
    </i>
    <i i="61">
      <x v="61"/>
    </i>
    <i i="62">
      <x v="62"/>
    </i>
    <i i="63">
      <x v="63"/>
    </i>
  </colItems>
  <dataFields count="64">
    <dataField fld="7" subtotal="count" baseField="0" baseItem="0"/>
    <dataField fld="0" subtotal="count" baseField="0" baseItem="0" numFmtId="168"/>
    <dataField fld="1" subtotal="count" baseField="0" baseItem="0" numFmtId="168"/>
    <dataField fld="2" subtotal="count" baseField="0" baseItem="0" numFmtId="168"/>
    <dataField name=" 2" fld="53" subtotal="count" baseField="0" baseItem="0" numFmtId="168">
      <extLst>
        <ext xmlns:x14="http://schemas.microsoft.com/office/spreadsheetml/2009/9/main" uri="{E15A36E0-9728-4e99-A89B-3F7291B0FE68}">
          <x14:dataField sourceField="7" uniqueName="[__Xl2].[Measures].[ ]"/>
        </ext>
      </extLst>
    </dataField>
    <dataField fld="8" subtotal="count" baseField="0" baseItem="0" numFmtId="168"/>
    <dataField fld="9" subtotal="count" baseField="0" baseItem="0" numFmtId="168"/>
    <dataField fld="10" subtotal="count" baseField="0" baseItem="0" numFmtId="168"/>
    <dataField fld="11" subtotal="count" baseField="0" baseItem="0" numFmtId="168"/>
    <dataField fld="12" subtotal="count" baseField="0" baseItem="0" numFmtId="168"/>
    <dataField fld="13" subtotal="count" baseField="0" baseItem="0" numFmtId="168"/>
    <dataField fld="14" subtotal="count" baseField="0" baseItem="0" numFmtId="168"/>
    <dataField fld="15" subtotal="count" baseField="0" baseItem="0" numFmtId="168"/>
    <dataField fld="16" subtotal="count" baseField="0" baseItem="0" numFmtId="168"/>
    <dataField fld="17" subtotal="count" baseField="0" baseItem="0" numFmtId="168"/>
    <dataField fld="18" subtotal="count" baseField="0" baseItem="0" numFmtId="168"/>
    <dataField fld="19" subtotal="count" baseField="0" baseItem="0" numFmtId="168"/>
    <dataField fld="20" subtotal="count" baseField="0" baseItem="0" numFmtId="168"/>
    <dataField fld="22" subtotal="count" baseField="0" baseItem="0" numFmtId="168"/>
    <dataField fld="23" subtotal="count" baseField="0" baseItem="0" numFmtId="168"/>
    <dataField fld="21" subtotal="count" baseField="0" baseItem="0" numFmtId="168"/>
    <dataField name=" 3" fld="54" subtotal="count" baseField="0" baseItem="0">
      <extLst>
        <ext xmlns:x14="http://schemas.microsoft.com/office/spreadsheetml/2009/9/main" uri="{E15A36E0-9728-4e99-A89B-3F7291B0FE68}">
          <x14:dataField sourceField="7" uniqueName="[__Xl3].[Measures].[ ]"/>
        </ext>
      </extLst>
    </dataField>
    <dataField fld="24" subtotal="count" baseField="0" baseItem="0"/>
    <dataField fld="25" subtotal="count" baseField="0" baseItem="0"/>
    <dataField name="4" fld="55" subtotal="count" baseField="0" baseItem="0">
      <extLst>
        <ext xmlns:x14="http://schemas.microsoft.com/office/spreadsheetml/2009/9/main" uri="{E15A36E0-9728-4e99-A89B-3F7291B0FE68}">
          <x14:dataField sourceField="7" uniqueName="[__Xl4].[Measures].[ ]"/>
        </ext>
      </extLst>
    </dataField>
    <dataField fld="26" subtotal="count" baseField="0" baseItem="0"/>
    <dataField fld="27" subtotal="count" baseField="0" baseItem="0"/>
    <dataField fld="28" subtotal="count" baseField="0" baseItem="0"/>
    <dataField name="5" fld="56" subtotal="count" baseField="0" baseItem="0">
      <extLst>
        <ext xmlns:x14="http://schemas.microsoft.com/office/spreadsheetml/2009/9/main" uri="{E15A36E0-9728-4e99-A89B-3F7291B0FE68}">
          <x14:dataField sourceField="7" uniqueName="[__Xl5].[Measures].[ ]"/>
        </ext>
      </extLst>
    </dataField>
    <dataField fld="29" subtotal="count" baseField="0" baseItem="0"/>
    <dataField fld="30" subtotal="count" baseField="0" baseItem="0"/>
    <dataField name="6" fld="57" subtotal="count" baseField="0" baseItem="0">
      <extLst>
        <ext xmlns:x14="http://schemas.microsoft.com/office/spreadsheetml/2009/9/main" uri="{E15A36E0-9728-4e99-A89B-3F7291B0FE68}">
          <x14:dataField sourceField="7" uniqueName="[__Xl6].[Measures].[ ]"/>
        </ext>
      </extLst>
    </dataField>
    <dataField fld="31" subtotal="count" baseField="0" baseItem="0"/>
    <dataField fld="32" subtotal="count" baseField="0" baseItem="0"/>
    <dataField name="7" fld="58" subtotal="count" baseField="0" baseItem="0">
      <extLst>
        <ext xmlns:x14="http://schemas.microsoft.com/office/spreadsheetml/2009/9/main" uri="{E15A36E0-9728-4e99-A89B-3F7291B0FE68}">
          <x14:dataField sourceField="7" uniqueName="[__Xl7].[Measures].[ ]"/>
        </ext>
      </extLst>
    </dataField>
    <dataField fld="33" subtotal="count" baseField="0" baseItem="0"/>
    <dataField fld="34" subtotal="count" baseField="0" baseItem="0"/>
    <dataField name=" 4" fld="59" subtotal="count" baseField="0" baseItem="0">
      <extLst>
        <ext xmlns:x14="http://schemas.microsoft.com/office/spreadsheetml/2009/9/main" uri="{E15A36E0-9728-4e99-A89B-3F7291B0FE68}">
          <x14:dataField sourceField="7" uniqueName="[__Xl8].[Measures].[ ]"/>
        </ext>
      </extLst>
    </dataField>
    <dataField fld="35" subtotal="count" baseField="0" baseItem="0"/>
    <dataField fld="36" subtotal="count" baseField="0" baseItem="0"/>
    <dataField name=" 5" fld="60" subtotal="count" baseField="0" baseItem="0">
      <extLst>
        <ext xmlns:x14="http://schemas.microsoft.com/office/spreadsheetml/2009/9/main" uri="{E15A36E0-9728-4e99-A89B-3F7291B0FE68}">
          <x14:dataField sourceField="7" uniqueName="[__Xl9].[Measures].[ ]"/>
        </ext>
      </extLst>
    </dataField>
    <dataField fld="37" subtotal="count" baseField="0" baseItem="0"/>
    <dataField fld="38" subtotal="count" baseField="0" baseItem="0"/>
    <dataField name=" 6" fld="61" subtotal="count" baseField="0" baseItem="0">
      <extLst>
        <ext xmlns:x14="http://schemas.microsoft.com/office/spreadsheetml/2009/9/main" uri="{E15A36E0-9728-4e99-A89B-3F7291B0FE68}">
          <x14:dataField sourceField="7" uniqueName="[__Xl10].[Measures].[ ]"/>
        </ext>
      </extLst>
    </dataField>
    <dataField fld="39" subtotal="count" baseField="0" baseItem="0"/>
    <dataField fld="40" subtotal="count" baseField="0" baseItem="0"/>
    <dataField name=" 7" fld="62" subtotal="count" baseField="0" baseItem="0">
      <extLst>
        <ext xmlns:x14="http://schemas.microsoft.com/office/spreadsheetml/2009/9/main" uri="{E15A36E0-9728-4e99-A89B-3F7291B0FE68}">
          <x14:dataField sourceField="7" uniqueName="[__Xl11].[Measures].[ ]"/>
        </ext>
      </extLst>
    </dataField>
    <dataField fld="41" subtotal="count" baseField="0" baseItem="0"/>
    <dataField fld="42" subtotal="count" baseField="0" baseItem="0"/>
    <dataField name=" 8" fld="63" subtotal="count" baseField="0" baseItem="0">
      <extLst>
        <ext xmlns:x14="http://schemas.microsoft.com/office/spreadsheetml/2009/9/main" uri="{E15A36E0-9728-4e99-A89B-3F7291B0FE68}">
          <x14:dataField sourceField="7" uniqueName="[__Xl12].[Measures].[ ]"/>
        </ext>
      </extLst>
    </dataField>
    <dataField fld="43" subtotal="count" baseField="0" baseItem="0"/>
    <dataField fld="44" subtotal="count" baseField="0" baseItem="0"/>
    <dataField name=" 9" fld="64" subtotal="count" baseField="0" baseItem="0">
      <extLst>
        <ext xmlns:x14="http://schemas.microsoft.com/office/spreadsheetml/2009/9/main" uri="{E15A36E0-9728-4e99-A89B-3F7291B0FE68}">
          <x14:dataField sourceField="7" uniqueName="[__Xl13].[Measures].[ ]"/>
        </ext>
      </extLst>
    </dataField>
    <dataField fld="45" subtotal="count" baseField="0" baseItem="0"/>
    <dataField fld="46" subtotal="count" baseField="0" baseItem="0"/>
    <dataField name=" 10" fld="65" subtotal="count" baseField="0" baseItem="0">
      <extLst>
        <ext xmlns:x14="http://schemas.microsoft.com/office/spreadsheetml/2009/9/main" uri="{E15A36E0-9728-4e99-A89B-3F7291B0FE68}">
          <x14:dataField sourceField="7" uniqueName="[__Xl14].[Measures].[ ]"/>
        </ext>
      </extLst>
    </dataField>
    <dataField fld="47" subtotal="count" baseField="0" baseItem="0"/>
    <dataField fld="48" subtotal="count" baseField="0" baseItem="0"/>
    <dataField name=" 11" fld="66" subtotal="count" baseField="0" baseItem="0">
      <extLst>
        <ext xmlns:x14="http://schemas.microsoft.com/office/spreadsheetml/2009/9/main" uri="{E15A36E0-9728-4e99-A89B-3F7291B0FE68}">
          <x14:dataField sourceField="7" uniqueName="[__Xl15].[Measures].[ ]"/>
        </ext>
      </extLst>
    </dataField>
    <dataField fld="51" subtotal="count" baseField="0" baseItem="0"/>
    <dataField fld="52" subtotal="count" baseField="0" baseItem="0"/>
    <dataField name=" 12" fld="67" subtotal="count" baseField="0" baseItem="0">
      <extLst>
        <ext xmlns:x14="http://schemas.microsoft.com/office/spreadsheetml/2009/9/main" uri="{E15A36E0-9728-4e99-A89B-3F7291B0FE68}">
          <x14:dataField sourceField="7" uniqueName="[__Xl16].[Measures].[ ]"/>
        </ext>
      </extLst>
    </dataField>
    <dataField fld="49" subtotal="count" baseField="0" baseItem="0"/>
    <dataField fld="50" subtotal="count" baseField="0" baseItem="0"/>
  </dataFields>
  <formats count="49">
    <format dxfId="110">
      <pivotArea dataOnly="0" outline="0" fieldPosition="0">
        <references count="1">
          <reference field="4294967294" count="1">
            <x v="0"/>
          </reference>
        </references>
      </pivotArea>
    </format>
    <format dxfId="109">
      <pivotArea dataOnly="0" outline="0" fieldPosition="0">
        <references count="1">
          <reference field="4294967294" count="1">
            <x v="0"/>
          </reference>
        </references>
      </pivotArea>
    </format>
    <format dxfId="108">
      <pivotArea dataOnly="0" outline="0" fieldPosition="0">
        <references count="1">
          <reference field="4294967294" count="1">
            <x v="4"/>
          </reference>
        </references>
      </pivotArea>
    </format>
    <format dxfId="107">
      <pivotArea dataOnly="0" outline="0" fieldPosition="0">
        <references count="1">
          <reference field="4294967294" count="1">
            <x v="4"/>
          </reference>
        </references>
      </pivotArea>
    </format>
    <format dxfId="106">
      <pivotArea dataOnly="0" outline="0" fieldPosition="0">
        <references count="1">
          <reference field="4294967294" count="1">
            <x v="21"/>
          </reference>
        </references>
      </pivotArea>
    </format>
    <format dxfId="105">
      <pivotArea dataOnly="0" outline="0" fieldPosition="0">
        <references count="1">
          <reference field="4294967294" count="1">
            <x v="21"/>
          </reference>
        </references>
      </pivotArea>
    </format>
    <format dxfId="104">
      <pivotArea dataOnly="0" outline="0" fieldPosition="0">
        <references count="1">
          <reference field="4294967294" count="1">
            <x v="24"/>
          </reference>
        </references>
      </pivotArea>
    </format>
    <format dxfId="103">
      <pivotArea dataOnly="0" outline="0" fieldPosition="0">
        <references count="1">
          <reference field="4294967294" count="1">
            <x v="24"/>
          </reference>
        </references>
      </pivotArea>
    </format>
    <format dxfId="102">
      <pivotArea dataOnly="0" outline="0" fieldPosition="0">
        <references count="1">
          <reference field="4294967294" count="1">
            <x v="28"/>
          </reference>
        </references>
      </pivotArea>
    </format>
    <format dxfId="101">
      <pivotArea dataOnly="0" outline="0" fieldPosition="0">
        <references count="1">
          <reference field="4294967294" count="1">
            <x v="28"/>
          </reference>
        </references>
      </pivotArea>
    </format>
    <format dxfId="100">
      <pivotArea outline="0" fieldPosition="0">
        <references count="1">
          <reference field="4294967294" count="1" selected="0">
            <x v="31"/>
          </reference>
        </references>
      </pivotArea>
    </format>
    <format dxfId="99">
      <pivotArea dataOnly="0" labelOnly="1" outline="0" fieldPosition="0">
        <references count="1">
          <reference field="4294967294" count="1">
            <x v="31"/>
          </reference>
        </references>
      </pivotArea>
    </format>
    <format dxfId="98">
      <pivotArea outline="0" fieldPosition="0">
        <references count="1">
          <reference field="4294967294" count="1" selected="0">
            <x v="31"/>
          </reference>
        </references>
      </pivotArea>
    </format>
    <format dxfId="97">
      <pivotArea dataOnly="0" labelOnly="1" outline="0" fieldPosition="0">
        <references count="1">
          <reference field="4294967294" count="1">
            <x v="31"/>
          </reference>
        </references>
      </pivotArea>
    </format>
    <format dxfId="96">
      <pivotArea outline="0" fieldPosition="0">
        <references count="1">
          <reference field="4294967294" count="1" selected="0">
            <x v="34"/>
          </reference>
        </references>
      </pivotArea>
    </format>
    <format dxfId="95">
      <pivotArea dataOnly="0" labelOnly="1" outline="0" fieldPosition="0">
        <references count="1">
          <reference field="4294967294" count="1">
            <x v="34"/>
          </reference>
        </references>
      </pivotArea>
    </format>
    <format dxfId="94">
      <pivotArea outline="0" fieldPosition="0">
        <references count="1">
          <reference field="4294967294" count="1" selected="0">
            <x v="34"/>
          </reference>
        </references>
      </pivotArea>
    </format>
    <format dxfId="93">
      <pivotArea dataOnly="0" labelOnly="1" outline="0" fieldPosition="0">
        <references count="1">
          <reference field="4294967294" count="1">
            <x v="34"/>
          </reference>
        </references>
      </pivotArea>
    </format>
    <format dxfId="92">
      <pivotArea dataOnly="0" outline="0" fieldPosition="0">
        <references count="1">
          <reference field="4294967294" count="1">
            <x v="37"/>
          </reference>
        </references>
      </pivotArea>
    </format>
    <format dxfId="91">
      <pivotArea dataOnly="0" outline="0" fieldPosition="0">
        <references count="1">
          <reference field="4294967294" count="1">
            <x v="37"/>
          </reference>
        </references>
      </pivotArea>
    </format>
    <format dxfId="90">
      <pivotArea dataOnly="0" outline="0" fieldPosition="0">
        <references count="1">
          <reference field="4294967294" count="1">
            <x v="40"/>
          </reference>
        </references>
      </pivotArea>
    </format>
    <format dxfId="89">
      <pivotArea dataOnly="0" outline="0" fieldPosition="0">
        <references count="1">
          <reference field="4294967294" count="1">
            <x v="40"/>
          </reference>
        </references>
      </pivotArea>
    </format>
    <format dxfId="88">
      <pivotArea dataOnly="0" outline="0" fieldPosition="0">
        <references count="1">
          <reference field="4294967294" count="1">
            <x v="43"/>
          </reference>
        </references>
      </pivotArea>
    </format>
    <format dxfId="87">
      <pivotArea dataOnly="0" outline="0" fieldPosition="0">
        <references count="1">
          <reference field="4294967294" count="1">
            <x v="43"/>
          </reference>
        </references>
      </pivotArea>
    </format>
    <format dxfId="86">
      <pivotArea dataOnly="0" outline="0" fieldPosition="0">
        <references count="1">
          <reference field="4294967294" count="1">
            <x v="46"/>
          </reference>
        </references>
      </pivotArea>
    </format>
    <format dxfId="85">
      <pivotArea dataOnly="0" outline="0" fieldPosition="0">
        <references count="1">
          <reference field="4294967294" count="1">
            <x v="46"/>
          </reference>
        </references>
      </pivotArea>
    </format>
    <format dxfId="84">
      <pivotArea dataOnly="0" outline="0" fieldPosition="0">
        <references count="1">
          <reference field="4294967294" count="1">
            <x v="49"/>
          </reference>
        </references>
      </pivotArea>
    </format>
    <format dxfId="83">
      <pivotArea dataOnly="0" outline="0" fieldPosition="0">
        <references count="1">
          <reference field="4294967294" count="1">
            <x v="49"/>
          </reference>
        </references>
      </pivotArea>
    </format>
    <format dxfId="82">
      <pivotArea dataOnly="0" outline="0" fieldPosition="0">
        <references count="1">
          <reference field="4294967294" count="1">
            <x v="52"/>
          </reference>
        </references>
      </pivotArea>
    </format>
    <format dxfId="81">
      <pivotArea dataOnly="0" outline="0" fieldPosition="0">
        <references count="1">
          <reference field="4294967294" count="1">
            <x v="52"/>
          </reference>
        </references>
      </pivotArea>
    </format>
    <format dxfId="80">
      <pivotArea dataOnly="0" outline="0" fieldPosition="0">
        <references count="1">
          <reference field="4294967294" count="1">
            <x v="55"/>
          </reference>
        </references>
      </pivotArea>
    </format>
    <format dxfId="79">
      <pivotArea dataOnly="0" outline="0" fieldPosition="0">
        <references count="1">
          <reference field="4294967294" count="1">
            <x v="55"/>
          </reference>
        </references>
      </pivotArea>
    </format>
    <format dxfId="78">
      <pivotArea dataOnly="0" outline="0" fieldPosition="0">
        <references count="1">
          <reference field="4294967294" count="1">
            <x v="58"/>
          </reference>
        </references>
      </pivotArea>
    </format>
    <format dxfId="77">
      <pivotArea dataOnly="0" outline="0" fieldPosition="0">
        <references count="1">
          <reference field="4294967294" count="1">
            <x v="58"/>
          </reference>
        </references>
      </pivotArea>
    </format>
    <format dxfId="76">
      <pivotArea dataOnly="0" outline="0" fieldPosition="0">
        <references count="1">
          <reference field="4294967294" count="1">
            <x v="61"/>
          </reference>
        </references>
      </pivotArea>
    </format>
    <format dxfId="75">
      <pivotArea dataOnly="0" outline="0" fieldPosition="0">
        <references count="1">
          <reference field="4294967294" count="1">
            <x v="61"/>
          </reference>
        </references>
      </pivotArea>
    </format>
    <format dxfId="74">
      <pivotArea outline="0" fieldPosition="0">
        <references count="1">
          <reference field="4294967294" count="20" selected="0">
            <x v="1"/>
            <x v="2"/>
            <x v="3"/>
            <x v="4"/>
            <x v="5"/>
            <x v="6"/>
            <x v="7"/>
            <x v="8"/>
            <x v="9"/>
            <x v="10"/>
            <x v="11"/>
            <x v="12"/>
            <x v="13"/>
            <x v="14"/>
            <x v="15"/>
            <x v="16"/>
            <x v="17"/>
            <x v="18"/>
            <x v="19"/>
            <x v="20"/>
          </reference>
        </references>
      </pivotArea>
    </format>
    <format dxfId="73">
      <pivotArea fieldPosition="0">
        <references count="3">
          <reference field="4294967294" count="1" selected="0">
            <x v="59"/>
          </reference>
          <reference field="3" count="1" selected="0">
            <x v="4"/>
          </reference>
          <reference field="4" count="1">
            <x v="30"/>
          </reference>
        </references>
      </pivotArea>
    </format>
    <format dxfId="72">
      <pivotArea fieldPosition="0">
        <references count="3">
          <reference field="4294967294" count="1" selected="0">
            <x v="59"/>
          </reference>
          <reference field="3" count="1" selected="0">
            <x v="4"/>
          </reference>
          <reference field="4" count="1">
            <x v="30"/>
          </reference>
        </references>
      </pivotArea>
    </format>
    <format dxfId="71">
      <pivotArea fieldPosition="0">
        <references count="3">
          <reference field="4294967294" count="1" selected="0">
            <x v="59"/>
          </reference>
          <reference field="3" count="1" selected="0">
            <x v="4"/>
          </reference>
          <reference field="4" count="1">
            <x v="28"/>
          </reference>
        </references>
      </pivotArea>
    </format>
    <format dxfId="70">
      <pivotArea fieldPosition="0">
        <references count="3">
          <reference field="4294967294" count="1" selected="0">
            <x v="59"/>
          </reference>
          <reference field="3" count="1" selected="0">
            <x v="4"/>
          </reference>
          <reference field="4" count="1">
            <x v="28"/>
          </reference>
        </references>
      </pivotArea>
    </format>
    <format dxfId="69">
      <pivotArea fieldPosition="0">
        <references count="3">
          <reference field="4294967294" count="1" selected="0">
            <x v="59"/>
          </reference>
          <reference field="3" count="1" selected="0">
            <x v="3"/>
          </reference>
          <reference field="4" count="1">
            <x v="23"/>
          </reference>
        </references>
      </pivotArea>
    </format>
    <format dxfId="68">
      <pivotArea fieldPosition="0">
        <references count="3">
          <reference field="4294967294" count="1" selected="0">
            <x v="59"/>
          </reference>
          <reference field="3" count="1" selected="0">
            <x v="3"/>
          </reference>
          <reference field="4" count="1">
            <x v="23"/>
          </reference>
        </references>
      </pivotArea>
    </format>
    <format dxfId="67">
      <pivotArea fieldPosition="0">
        <references count="3">
          <reference field="4294967294" count="1" selected="0">
            <x v="59"/>
          </reference>
          <reference field="3" count="1" selected="0">
            <x v="2"/>
          </reference>
          <reference field="4" count="1">
            <x v="19"/>
          </reference>
        </references>
      </pivotArea>
    </format>
    <format dxfId="66">
      <pivotArea fieldPosition="0">
        <references count="3">
          <reference field="4294967294" count="1" selected="0">
            <x v="59"/>
          </reference>
          <reference field="3" count="1" selected="0">
            <x v="2"/>
          </reference>
          <reference field="4" count="1">
            <x v="19"/>
          </reference>
        </references>
      </pivotArea>
    </format>
    <format dxfId="65">
      <pivotArea fieldPosition="0">
        <references count="3">
          <reference field="4294967294" count="1" selected="0">
            <x v="59"/>
          </reference>
          <reference field="3" count="1" selected="0">
            <x v="2"/>
          </reference>
          <reference field="4" count="1">
            <x v="14"/>
          </reference>
        </references>
      </pivotArea>
    </format>
    <format dxfId="64">
      <pivotArea fieldPosition="0">
        <references count="3">
          <reference field="4294967294" count="1" selected="0">
            <x v="59"/>
          </reference>
          <reference field="3" count="1" selected="0">
            <x v="2"/>
          </reference>
          <reference field="4" count="1">
            <x v="14"/>
          </reference>
        </references>
      </pivotArea>
    </format>
    <format dxfId="63">
      <pivotArea fieldPosition="0">
        <references count="3">
          <reference field="4294967294" count="1" selected="0">
            <x v="59"/>
          </reference>
          <reference field="3" count="1" selected="0">
            <x v="0"/>
          </reference>
          <reference field="4" count="1">
            <x v="6"/>
          </reference>
        </references>
      </pivotArea>
    </format>
    <format dxfId="62">
      <pivotArea fieldPosition="0">
        <references count="3">
          <reference field="4294967294" count="1" selected="0">
            <x v="59"/>
          </reference>
          <reference field="3" count="1" selected="0">
            <x v="0"/>
          </reference>
          <reference field="4" count="1">
            <x v="6"/>
          </reference>
        </references>
      </pivotArea>
    </format>
  </formats>
  <conditionalFormats count="1">
    <conditionalFormat priority="1">
      <pivotAreas count="2">
        <pivotArea type="data" outline="0" collapsedLevelsAreSubtotals="1" fieldPosition="0">
          <references count="1">
            <reference field="4294967294" count="1" selected="0">
              <x v="3"/>
            </reference>
          </references>
        </pivotArea>
        <pivotArea type="data" outline="0" collapsedLevelsAreSubtotals="1" fieldPosition="0">
          <references count="1">
            <reference field="4294967294" count="16" selected="0">
              <x v="5"/>
              <x v="6"/>
              <x v="7"/>
              <x v="8"/>
              <x v="9"/>
              <x v="10"/>
              <x v="11"/>
              <x v="12"/>
              <x v="13"/>
              <x v="14"/>
              <x v="15"/>
              <x v="16"/>
              <x v="17"/>
              <x v="18"/>
              <x v="19"/>
              <x v="20"/>
            </reference>
          </references>
        </pivotArea>
      </pivotAreas>
    </conditionalFormat>
  </conditionalFormats>
  <pivotHierarchies count="7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2].[Year | Month].&amp;[2026 | 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4" showRowHeaders="1" showColHeaders="1" showRowStripes="0" showColStripes="0" showLastColumn="1"/>
  <rowHierarchiesUsage count="2">
    <rowHierarchyUsage hierarchyUsage="208"/>
    <rowHierarchyUsage hierarchyUsage="2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nhom_sp]"/>
        <x15:activeTabTopLevelEntity name="[dim_SKU]"/>
        <x15:activeTabTopLevelEntity name="[dim_date_01]"/>
        <x15:activeTabTopLevelEntity name="[dim_date_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D0BAB26-1947-4A2E-A4EB-DDFEFBEFD58C}" name="PivotTable11" cacheId="22" applyNumberFormats="0" applyBorderFormats="0" applyFontFormats="0" applyPatternFormats="0" applyAlignmentFormats="0" applyWidthHeightFormats="1" dataCaption="Values" tag="9f105905-b7f6-43a9-8ed2-937955c47860" updatedVersion="8" minRefreshableVersion="3" subtotalHiddenItems="1" itemPrintTitles="1" createdVersion="8" indent="0" outline="1" outlineData="1" multipleFieldFilters="0">
  <location ref="A4" firstHeaderRow="0" firstDataRow="0" firstDataCol="0" rowPageCount="2" colPageCount="1"/>
  <pivotFields count="2">
    <pivotField axis="axisPage" allDrilled="1" subtotalTop="0" showAll="0" dataSourceSort="1" defaultSubtotal="0" defaultAttributeDrillState="1">
      <items count="1">
        <item x="0"/>
      </items>
    </pivotField>
    <pivotField axis="axisPage" allDrilled="1" subtotalTop="0" showAll="0" dataSourceSort="1" defaultSubtotal="0" defaultAttributeDrillState="1">
      <items count="1">
        <item x="0"/>
      </items>
    </pivotField>
  </pivotFields>
  <pageFields count="2">
    <pageField fld="0" hier="179" name="[dim_date_01].[Year | Month].&amp;[2026 | 03]" cap="2026 | 03"/>
    <pageField fld="1" hier="190" name="[dim_date_02].[Year | Month].&amp;[2026 | 02]" cap="2026 | 02"/>
  </pageFields>
  <pivotHierarchies count="7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2].[Year | Month].&amp;[2026 | 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_01]"/>
        <x15:activeTabTopLevelEntity name="[dim_date_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E2221F3-7D4C-49A7-A58F-39D7FF4DA711}" name="PivotTable12" cacheId="24" applyNumberFormats="0" applyBorderFormats="0" applyFontFormats="0" applyPatternFormats="0" applyAlignmentFormats="0" applyWidthHeightFormats="1" dataCaption="Values" tag="153b1fe8-5c78-462b-9303-857aec7f1088" updatedVersion="8" minRefreshableVersion="3" subtotalHiddenItems="1" itemPrintTitles="1" createdVersion="8" indent="0" outline="1" outlineData="1" multipleFieldFilters="0">
  <location ref="A4" firstHeaderRow="0" firstDataRow="0" firstDataCol="0" rowPageCount="2" colPageCount="1"/>
  <pivotFields count="2">
    <pivotField axis="axisPage" allDrilled="1" subtotalTop="0" showAll="0" dataSourceSort="1" defaultSubtotal="0" defaultAttributeDrillState="1"/>
    <pivotField axis="axisPage" allDrilled="1" subtotalTop="0" showAll="0" dataSourceSort="1" defaultSubtotal="0" defaultAttributeDrillState="1"/>
  </pivotFields>
  <pageFields count="2">
    <pageField fld="0" hier="179" name="[dim_date_01].[Year | Month].&amp;[2026 | 03]" cap="2026 | 03"/>
    <pageField fld="1" hier="201" name="[dim_date_03].[Year | Month].&amp;[2026 | 03]" cap="2026 | 03"/>
  </pageFields>
  <pivotHierarchies count="7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3].[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date_01]"/>
        <x15:activeTabTopLevelEntity name="[dim_date_0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4C7FCDF-EE5F-4721-92DB-F9AD758A0459}" name="PivotTable13" cacheId="27" applyNumberFormats="0" applyBorderFormats="0" applyFontFormats="0" applyPatternFormats="0" applyAlignmentFormats="0" applyWidthHeightFormats="1" dataCaption="Values" tag="f4a46c9c-fb9c-48ef-a252-830db8db40b5" updatedVersion="8" minRefreshableVersion="3" subtotalHiddenItems="1" itemPrintTitles="1" createdVersion="8" indent="0" compact="0" outline="1" outlineData="1" compactData="0" multipleFieldFilters="0">
  <location ref="A23:AG87" firstHeaderRow="0" firstDataRow="1" firstDataCol="2"/>
  <pivotFields count="35">
    <pivotField axis="axisRow" compact="0" allDrilled="1" showAll="0" dataSourceSort="1" defaultAttributeDrillState="1">
      <items count="9">
        <item x="0"/>
        <item x="1"/>
        <item x="2"/>
        <item x="3"/>
        <item x="4"/>
        <item x="5"/>
        <item x="6"/>
        <item x="7"/>
        <item t="default"/>
      </items>
    </pivotField>
    <pivotField axis="axisRow" compact="0" allDrilled="1" showAll="0" sortType="descending" defaultSubtotal="0" defaultAttributeDrillState="1">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s>
      <autoSortScope>
        <pivotArea dataOnly="0" outline="0" fieldPosition="0">
          <references count="1">
            <reference field="4294967294" count="1" selected="0">
              <x v="1"/>
            </reference>
          </references>
        </pivotArea>
      </autoSortScope>
    </pivotField>
    <pivotField dataField="1" compact="0" subtotalTop="0" showAll="0" defaultSubtotal="0"/>
    <pivotField dataField="1" compact="0" subtotalTop="0" showAll="0" defaultSubtotal="0"/>
    <pivotField dataField="1" compact="0" subtotalTop="0" showAll="0" defaultSubtotal="0"/>
    <pivotField compact="0" allDrilled="1" subtotalTop="0" showAll="0" dataSourceSort="1" defaultSubtotal="0" defaultAttributeDrillState="1"/>
    <pivotField compact="0" allDrilled="1" subtotalTop="0" showAll="0" dataSourceSort="1" defaultSubtotal="0" defaultAttributeDrillState="1"/>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0"/>
    <field x="1"/>
  </rowFields>
  <rowItems count="64">
    <i>
      <x/>
    </i>
    <i r="1">
      <x v="2"/>
    </i>
    <i r="1">
      <x v="3"/>
    </i>
    <i r="1">
      <x v="1"/>
    </i>
    <i r="1">
      <x v="4"/>
    </i>
    <i r="1">
      <x/>
    </i>
    <i r="1">
      <x v="5"/>
    </i>
    <i>
      <x v="1"/>
    </i>
    <i r="1">
      <x v="6"/>
    </i>
    <i r="1">
      <x v="7"/>
    </i>
    <i r="1">
      <x v="9"/>
    </i>
    <i r="1">
      <x v="12"/>
    </i>
    <i r="1">
      <x v="8"/>
    </i>
    <i r="1">
      <x v="13"/>
    </i>
    <i r="1">
      <x v="10"/>
    </i>
    <i r="1">
      <x v="11"/>
    </i>
    <i>
      <x v="2"/>
    </i>
    <i r="1">
      <x v="20"/>
    </i>
    <i r="1">
      <x v="19"/>
    </i>
    <i r="1">
      <x v="21"/>
    </i>
    <i r="1">
      <x v="15"/>
    </i>
    <i r="1">
      <x v="14"/>
    </i>
    <i r="1">
      <x v="22"/>
    </i>
    <i r="1">
      <x v="17"/>
    </i>
    <i r="1">
      <x v="18"/>
    </i>
    <i r="1">
      <x v="23"/>
    </i>
    <i r="1">
      <x v="16"/>
    </i>
    <i>
      <x v="3"/>
    </i>
    <i r="1">
      <x v="27"/>
    </i>
    <i r="1">
      <x v="24"/>
    </i>
    <i r="1">
      <x v="26"/>
    </i>
    <i r="1">
      <x v="30"/>
    </i>
    <i r="1">
      <x v="29"/>
    </i>
    <i r="1">
      <x v="31"/>
    </i>
    <i r="1">
      <x v="25"/>
    </i>
    <i r="1">
      <x v="28"/>
    </i>
    <i>
      <x v="4"/>
    </i>
    <i r="1">
      <x v="33"/>
    </i>
    <i r="1">
      <x v="32"/>
    </i>
    <i>
      <x v="5"/>
    </i>
    <i r="1">
      <x v="34"/>
    </i>
    <i>
      <x v="6"/>
    </i>
    <i r="1">
      <x v="42"/>
    </i>
    <i r="1">
      <x v="35"/>
    </i>
    <i r="1">
      <x v="40"/>
    </i>
    <i r="1">
      <x v="36"/>
    </i>
    <i r="1">
      <x v="39"/>
    </i>
    <i r="1">
      <x v="37"/>
    </i>
    <i r="1">
      <x v="38"/>
    </i>
    <i r="1">
      <x v="41"/>
    </i>
    <i>
      <x v="7"/>
    </i>
    <i r="1">
      <x v="50"/>
    </i>
    <i r="1">
      <x v="43"/>
    </i>
    <i r="1">
      <x v="46"/>
    </i>
    <i r="1">
      <x v="52"/>
    </i>
    <i r="1">
      <x v="54"/>
    </i>
    <i r="1">
      <x v="53"/>
    </i>
    <i r="1">
      <x v="47"/>
    </i>
    <i r="1">
      <x v="51"/>
    </i>
    <i r="1">
      <x v="48"/>
    </i>
    <i r="1">
      <x v="45"/>
    </i>
    <i r="1">
      <x v="49"/>
    </i>
    <i r="1">
      <x v="44"/>
    </i>
    <i t="grand">
      <x/>
    </i>
  </rowItems>
  <colFields count="1">
    <field x="-2"/>
  </colFields>
  <colItems count="31">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colItems>
  <dataFields count="31">
    <dataField fld="4" subtotal="count" baseField="0" baseItem="0"/>
    <dataField fld="2" subtotal="count" baseField="0" baseItem="0"/>
    <dataField fld="3" subtotal="count" baseField="0" baseItem="0"/>
    <dataField fld="28" subtotal="count" baseField="0" baseItem="0"/>
    <dataField name=" 2" fld="29" subtotal="count" baseField="0" baseItem="0">
      <extLst>
        <ext xmlns:x14="http://schemas.microsoft.com/office/spreadsheetml/2009/9/main" uri="{E15A36E0-9728-4e99-A89B-3F7291B0FE68}">
          <x14:dataField sourceField="4" uniqueName="[__Xl2].[Measures].[ ]"/>
        </ext>
      </extLst>
    </dataField>
    <dataField fld="7" subtotal="count" baseField="0" baseItem="0"/>
    <dataField fld="8" subtotal="count" baseField="0" baseItem="0"/>
    <dataField fld="9" subtotal="count" baseField="0" baseItem="0"/>
    <dataField fld="10" subtotal="count" baseField="0" baseItem="0"/>
    <dataField fld="11" subtotal="count" baseField="0" baseItem="0"/>
    <dataField fld="12" subtotal="count" baseField="0" baseItem="0"/>
    <dataField fld="13" subtotal="count" baseField="0" baseItem="0"/>
    <dataField name=" 3" fld="30" subtotal="count" baseField="0" baseItem="0">
      <extLst>
        <ext xmlns:x14="http://schemas.microsoft.com/office/spreadsheetml/2009/9/main" uri="{E15A36E0-9728-4e99-A89B-3F7291B0FE68}">
          <x14:dataField sourceField="4" uniqueName="[__Xl3].[Measures].[ ]"/>
        </ext>
      </extLst>
    </dataField>
    <dataField fld="14" subtotal="count" baseField="0" baseItem="0"/>
    <dataField fld="15" subtotal="count" baseField="0" baseItem="0"/>
    <dataField fld="16" subtotal="count" baseField="0" baseItem="0"/>
    <dataField name=" 4" fld="31" subtotal="count" baseField="0" baseItem="0">
      <extLst>
        <ext xmlns:x14="http://schemas.microsoft.com/office/spreadsheetml/2009/9/main" uri="{E15A36E0-9728-4e99-A89B-3F7291B0FE68}">
          <x14:dataField sourceField="4" uniqueName="[__Xl4].[Measures].[ ]"/>
        </ext>
      </extLst>
    </dataField>
    <dataField fld="17" subtotal="count" baseField="0" baseItem="0"/>
    <dataField fld="18" subtotal="count" baseField="0" baseItem="0"/>
    <dataField fld="19" subtotal="count" baseField="0" baseItem="0"/>
    <dataField name=" 5" fld="32" subtotal="count" baseField="0" baseItem="0">
      <extLst>
        <ext xmlns:x14="http://schemas.microsoft.com/office/spreadsheetml/2009/9/main" uri="{E15A36E0-9728-4e99-A89B-3F7291B0FE68}">
          <x14:dataField sourceField="4" uniqueName="[__Xl5].[Measures].[ ]"/>
        </ext>
      </extLst>
    </dataField>
    <dataField fld="20" subtotal="count" baseField="0" baseItem="0"/>
    <dataField fld="21" subtotal="count" baseField="0" baseItem="0"/>
    <dataField fld="22" subtotal="count" baseField="0" baseItem="0"/>
    <dataField name=" 6" fld="33" subtotal="count" baseField="0" baseItem="0">
      <extLst>
        <ext xmlns:x14="http://schemas.microsoft.com/office/spreadsheetml/2009/9/main" uri="{E15A36E0-9728-4e99-A89B-3F7291B0FE68}">
          <x14:dataField sourceField="4" uniqueName="[__Xl6].[Measures].[ ]"/>
        </ext>
      </extLst>
    </dataField>
    <dataField fld="23" subtotal="count" baseField="0" baseItem="0"/>
    <dataField fld="24" subtotal="count" baseField="0" baseItem="0"/>
    <dataField name=" 7" fld="34" subtotal="count" baseField="0" baseItem="0">
      <extLst>
        <ext xmlns:x14="http://schemas.microsoft.com/office/spreadsheetml/2009/9/main" uri="{E15A36E0-9728-4e99-A89B-3F7291B0FE68}">
          <x14:dataField sourceField="4" uniqueName="[__Xl7].[Measures].[ ]"/>
        </ext>
      </extLst>
    </dataField>
    <dataField fld="25" subtotal="count" baseField="0" baseItem="0"/>
    <dataField fld="26" subtotal="count" baseField="0" baseItem="0"/>
    <dataField fld="27" subtotal="count" baseField="0" baseItem="0"/>
  </dataFields>
  <formats count="16">
    <format dxfId="61">
      <pivotArea dataOnly="0" outline="0" fieldPosition="0">
        <references count="1">
          <reference field="4294967294" count="1">
            <x v="0"/>
          </reference>
        </references>
      </pivotArea>
    </format>
    <format dxfId="60">
      <pivotArea dataOnly="0" outline="0" fieldPosition="0">
        <references count="1">
          <reference field="4294967294" count="1">
            <x v="0"/>
          </reference>
        </references>
      </pivotArea>
    </format>
    <format dxfId="59">
      <pivotArea dataOnly="0" outline="0" fieldPosition="0">
        <references count="1">
          <reference field="4294967294" count="1">
            <x v="4"/>
          </reference>
        </references>
      </pivotArea>
    </format>
    <format dxfId="58">
      <pivotArea dataOnly="0" outline="0" fieldPosition="0">
        <references count="1">
          <reference field="4294967294" count="1">
            <x v="4"/>
          </reference>
        </references>
      </pivotArea>
    </format>
    <format dxfId="57">
      <pivotArea dataOnly="0" outline="0" fieldPosition="0">
        <references count="1">
          <reference field="4294967294" count="1">
            <x v="12"/>
          </reference>
        </references>
      </pivotArea>
    </format>
    <format dxfId="56">
      <pivotArea dataOnly="0" outline="0" fieldPosition="0">
        <references count="1">
          <reference field="4294967294" count="1">
            <x v="12"/>
          </reference>
        </references>
      </pivotArea>
    </format>
    <format dxfId="55">
      <pivotArea dataOnly="0" outline="0" fieldPosition="0">
        <references count="1">
          <reference field="4294967294" count="1">
            <x v="16"/>
          </reference>
        </references>
      </pivotArea>
    </format>
    <format dxfId="54">
      <pivotArea dataOnly="0" outline="0" fieldPosition="0">
        <references count="1">
          <reference field="4294967294" count="1">
            <x v="16"/>
          </reference>
        </references>
      </pivotArea>
    </format>
    <format dxfId="53">
      <pivotArea outline="0" fieldPosition="0">
        <references count="1">
          <reference field="4294967294" count="1" selected="0">
            <x v="20"/>
          </reference>
        </references>
      </pivotArea>
    </format>
    <format dxfId="52">
      <pivotArea dataOnly="0" labelOnly="1" outline="0" fieldPosition="0">
        <references count="1">
          <reference field="4294967294" count="1">
            <x v="20"/>
          </reference>
        </references>
      </pivotArea>
    </format>
    <format dxfId="51">
      <pivotArea outline="0" fieldPosition="0">
        <references count="1">
          <reference field="4294967294" count="1" selected="0">
            <x v="20"/>
          </reference>
        </references>
      </pivotArea>
    </format>
    <format dxfId="50">
      <pivotArea dataOnly="0" labelOnly="1" outline="0" fieldPosition="0">
        <references count="1">
          <reference field="4294967294" count="1">
            <x v="20"/>
          </reference>
        </references>
      </pivotArea>
    </format>
    <format dxfId="49">
      <pivotArea dataOnly="0" outline="0" fieldPosition="0">
        <references count="1">
          <reference field="4294967294" count="1">
            <x v="24"/>
          </reference>
        </references>
      </pivotArea>
    </format>
    <format dxfId="48">
      <pivotArea dataOnly="0" outline="0" fieldPosition="0">
        <references count="1">
          <reference field="4294967294" count="1">
            <x v="24"/>
          </reference>
        </references>
      </pivotArea>
    </format>
    <format dxfId="47">
      <pivotArea dataOnly="0" outline="0" fieldPosition="0">
        <references count="1">
          <reference field="4294967294" count="1">
            <x v="27"/>
          </reference>
        </references>
      </pivotArea>
    </format>
    <format dxfId="46">
      <pivotArea dataOnly="0" outline="0" fieldPosition="0">
        <references count="1">
          <reference field="4294967294" count="1">
            <x v="27"/>
          </reference>
        </references>
      </pivotArea>
    </format>
  </formats>
  <conditionalFormats count="1">
    <conditionalFormat priority="1">
      <pivotAreas count="2">
        <pivotArea type="data" outline="0" collapsedLevelsAreSubtotals="1" fieldPosition="0">
          <references count="1">
            <reference field="4294967294" count="1" selected="0">
              <x v="3"/>
            </reference>
          </references>
        </pivotArea>
        <pivotArea type="data" outline="0" collapsedLevelsAreSubtotals="1" fieldPosition="0">
          <references count="1">
            <reference field="4294967294" count="7" selected="0">
              <x v="5"/>
              <x v="6"/>
              <x v="7"/>
              <x v="8"/>
              <x v="9"/>
              <x v="10"/>
              <x v="11"/>
            </reference>
          </references>
        </pivotArea>
      </pivotAreas>
    </conditionalFormat>
  </conditionalFormats>
  <pivotHierarchies count="7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3].[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4" showRowHeaders="1" showColHeaders="1" showRowStripes="0" showColStripes="0" showLastColumn="1"/>
  <rowHierarchiesUsage count="2">
    <rowHierarchyUsage hierarchyUsage="208"/>
    <rowHierarchyUsage hierarchyUsage="2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date_01]"/>
        <x15:activeTabTopLevelEntity name="[dim_date_03]"/>
        <x15:activeTabTopLevelEntity name="[dim_nhom_sp]"/>
        <x15:activeTabTopLevelEntity name="[dim_SKU]"/>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7A6D4386-6AAC-46FA-BA4E-570B8DFC5207}" name="PivotTable14" cacheId="25" applyNumberFormats="0" applyBorderFormats="0" applyFontFormats="0" applyPatternFormats="0" applyAlignmentFormats="0" applyWidthHeightFormats="1" dataCaption="Values" tag="7cdb7549-aeb3-46de-a487-7431a4fcb413" updatedVersion="8" minRefreshableVersion="3" subtotalHiddenItems="1" itemPrintTitles="1" createdVersion="8" indent="0" compact="0" outline="1" outlineData="1" compactData="0" multipleFieldFilters="0">
  <location ref="A24:BQ88" firstHeaderRow="0" firstDataRow="1" firstDataCol="2"/>
  <pivotFields count="71">
    <pivotField compact="0" allDrilled="1" showAll="0" dataSourceSort="1" defaultSubtotal="0" defaultAttributeDrillState="1"/>
    <pivotField compact="0" allDrilled="1" showAll="0" dataSourceSort="1" defaultSubtotal="0" defaultAttributeDrillState="1"/>
    <pivotField axis="axisRow" compact="0" allDrilled="1" showAll="0" dataSourceSort="1" defaultAttributeDrillState="1">
      <items count="9">
        <item x="0"/>
        <item x="1"/>
        <item x="2"/>
        <item x="3"/>
        <item x="4"/>
        <item x="5"/>
        <item x="6"/>
        <item x="7"/>
        <item t="default"/>
      </items>
    </pivotField>
    <pivotField axis="axisRow" compact="0" allDrilled="1" showAll="0" sortType="descending" defaultSubtotal="0" defaultAttributeDrillState="1">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s>
      <autoSortScope>
        <pivotArea dataOnly="0" outline="0" fieldPosition="0">
          <references count="1">
            <reference field="4294967294" count="1" selected="0">
              <x v="1"/>
            </reference>
          </references>
        </pivotArea>
      </autoSortScope>
    </pivotField>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3"/>
  </rowFields>
  <rowItems count="64">
    <i>
      <x/>
    </i>
    <i r="1">
      <x v="2"/>
    </i>
    <i r="1">
      <x v="3"/>
    </i>
    <i r="1">
      <x v="1"/>
    </i>
    <i r="1">
      <x v="4"/>
    </i>
    <i r="1">
      <x/>
    </i>
    <i r="1">
      <x v="5"/>
    </i>
    <i>
      <x v="1"/>
    </i>
    <i r="1">
      <x v="6"/>
    </i>
    <i r="1">
      <x v="9"/>
    </i>
    <i r="1">
      <x v="12"/>
    </i>
    <i r="1">
      <x v="8"/>
    </i>
    <i r="1">
      <x v="13"/>
    </i>
    <i r="1">
      <x v="11"/>
    </i>
    <i r="1">
      <x v="10"/>
    </i>
    <i r="1">
      <x v="7"/>
    </i>
    <i>
      <x v="2"/>
    </i>
    <i r="1">
      <x v="18"/>
    </i>
    <i r="1">
      <x v="23"/>
    </i>
    <i r="1">
      <x v="22"/>
    </i>
    <i r="1">
      <x v="16"/>
    </i>
    <i r="1">
      <x v="17"/>
    </i>
    <i r="1">
      <x v="14"/>
    </i>
    <i r="1">
      <x v="21"/>
    </i>
    <i r="1">
      <x v="19"/>
    </i>
    <i r="1">
      <x v="15"/>
    </i>
    <i r="1">
      <x v="20"/>
    </i>
    <i>
      <x v="3"/>
    </i>
    <i r="1">
      <x v="31"/>
    </i>
    <i r="1">
      <x v="29"/>
    </i>
    <i r="1">
      <x v="28"/>
    </i>
    <i r="1">
      <x v="25"/>
    </i>
    <i r="1">
      <x v="30"/>
    </i>
    <i r="1">
      <x v="26"/>
    </i>
    <i r="1">
      <x v="24"/>
    </i>
    <i r="1">
      <x v="27"/>
    </i>
    <i>
      <x v="4"/>
    </i>
    <i r="1">
      <x v="32"/>
    </i>
    <i r="1">
      <x v="33"/>
    </i>
    <i>
      <x v="5"/>
    </i>
    <i r="1">
      <x v="34"/>
    </i>
    <i>
      <x v="6"/>
    </i>
    <i r="1">
      <x v="42"/>
    </i>
    <i r="1">
      <x v="36"/>
    </i>
    <i r="1">
      <x v="35"/>
    </i>
    <i r="1">
      <x v="41"/>
    </i>
    <i r="1">
      <x v="38"/>
    </i>
    <i r="1">
      <x v="39"/>
    </i>
    <i r="1">
      <x v="37"/>
    </i>
    <i r="1">
      <x v="40"/>
    </i>
    <i>
      <x v="7"/>
    </i>
    <i r="1">
      <x v="50"/>
    </i>
    <i r="1">
      <x v="46"/>
    </i>
    <i r="1">
      <x v="51"/>
    </i>
    <i r="1">
      <x v="43"/>
    </i>
    <i r="1">
      <x v="45"/>
    </i>
    <i r="1">
      <x v="49"/>
    </i>
    <i r="1">
      <x v="53"/>
    </i>
    <i r="1">
      <x v="48"/>
    </i>
    <i r="1">
      <x v="47"/>
    </i>
    <i r="1">
      <x v="54"/>
    </i>
    <i r="1">
      <x v="52"/>
    </i>
    <i r="1">
      <x v="44"/>
    </i>
    <i t="grand">
      <x/>
    </i>
  </rowItems>
  <colFields count="1">
    <field x="-2"/>
  </colFields>
  <colItems count="67">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i i="50">
      <x v="50"/>
    </i>
    <i i="51">
      <x v="51"/>
    </i>
    <i i="52">
      <x v="52"/>
    </i>
    <i i="53">
      <x v="53"/>
    </i>
    <i i="54">
      <x v="54"/>
    </i>
    <i i="55">
      <x v="55"/>
    </i>
    <i i="56">
      <x v="56"/>
    </i>
    <i i="57">
      <x v="57"/>
    </i>
    <i i="58">
      <x v="58"/>
    </i>
    <i i="59">
      <x v="59"/>
    </i>
    <i i="60">
      <x v="60"/>
    </i>
    <i i="61">
      <x v="61"/>
    </i>
    <i i="62">
      <x v="62"/>
    </i>
    <i i="63">
      <x v="63"/>
    </i>
    <i i="64">
      <x v="64"/>
    </i>
    <i i="65">
      <x v="65"/>
    </i>
    <i i="66">
      <x v="66"/>
    </i>
  </colItems>
  <dataFields count="67">
    <dataField fld="4" subtotal="count" baseField="0" baseItem="0"/>
    <dataField fld="5" subtotal="count" baseField="0" baseItem="0"/>
    <dataField fld="6" subtotal="count" baseField="0" baseItem="0"/>
    <dataField fld="7" subtotal="count" baseField="0" baseItem="0"/>
    <dataField name=" 2" fld="55" subtotal="count" baseField="0" baseItem="0">
      <extLst>
        <ext xmlns:x14="http://schemas.microsoft.com/office/spreadsheetml/2009/9/main" uri="{E15A36E0-9728-4e99-A89B-3F7291B0FE68}">
          <x14:dataField sourceField="4" uniqueName="[__Xl2].[Measures].[ ]"/>
        </ext>
      </extLst>
    </dataField>
    <dataField fld="8" subtotal="count" baseField="0" baseItem="0"/>
    <dataField fld="9" subtotal="count" baseField="0" baseItem="0"/>
    <dataField fld="10" subtotal="count" baseField="0" baseItem="0"/>
    <dataField fld="11" subtotal="count" baseField="0" baseItem="0"/>
    <dataField fld="12" subtotal="count" baseField="0" baseItem="0"/>
    <dataField fld="13" subtotal="count" baseField="0" baseItem="0"/>
    <dataField fld="14" subtotal="count" baseField="0" baseItem="0"/>
    <dataField fld="15" subtotal="count" baseField="0" baseItem="0"/>
    <dataField fld="16" subtotal="count" baseField="0" baseItem="0"/>
    <dataField fld="17" subtotal="count" baseField="0" baseItem="0"/>
    <dataField fld="18" subtotal="count" baseField="0" baseItem="0"/>
    <dataField fld="19" subtotal="count" baseField="0" baseItem="0"/>
    <dataField fld="20" subtotal="count" baseField="0" baseItem="0"/>
    <dataField fld="21" subtotal="count" baseField="0" baseItem="0"/>
    <dataField fld="22" subtotal="count" baseField="0" baseItem="0"/>
    <dataField fld="23" subtotal="count" baseField="0" baseItem="0"/>
    <dataField name=" 3" fld="56" subtotal="count" baseField="0" baseItem="0">
      <extLst>
        <ext xmlns:x14="http://schemas.microsoft.com/office/spreadsheetml/2009/9/main" uri="{E15A36E0-9728-4e99-A89B-3F7291B0FE68}">
          <x14:dataField sourceField="4" uniqueName="[__Xl3].[Measures].[ ]"/>
        </ext>
      </extLst>
    </dataField>
    <dataField fld="24" subtotal="count" baseField="0" baseItem="0"/>
    <dataField fld="25" subtotal="count" baseField="0" baseItem="0"/>
    <dataField name=" 4" fld="57" subtotal="count" baseField="0" baseItem="0">
      <extLst>
        <ext xmlns:x14="http://schemas.microsoft.com/office/spreadsheetml/2009/9/main" uri="{E15A36E0-9728-4e99-A89B-3F7291B0FE68}">
          <x14:dataField sourceField="4" uniqueName="[__Xl4].[Measures].[ ]"/>
        </ext>
      </extLst>
    </dataField>
    <dataField fld="26" subtotal="count" baseField="0" baseItem="0"/>
    <dataField fld="27" subtotal="count" baseField="0" baseItem="0"/>
    <dataField fld="28" subtotal="count" baseField="0" baseItem="0"/>
    <dataField name=" 5" fld="58" subtotal="count" baseField="0" baseItem="0">
      <extLst>
        <ext xmlns:x14="http://schemas.microsoft.com/office/spreadsheetml/2009/9/main" uri="{E15A36E0-9728-4e99-A89B-3F7291B0FE68}">
          <x14:dataField sourceField="4" uniqueName="[__Xl5].[Measures].[ ]"/>
        </ext>
      </extLst>
    </dataField>
    <dataField fld="29" subtotal="count" baseField="0" baseItem="0"/>
    <dataField fld="30" subtotal="count" baseField="0" baseItem="0"/>
    <dataField name=" 6" fld="59" subtotal="count" baseField="0" baseItem="0">
      <extLst>
        <ext xmlns:x14="http://schemas.microsoft.com/office/spreadsheetml/2009/9/main" uri="{E15A36E0-9728-4e99-A89B-3F7291B0FE68}">
          <x14:dataField sourceField="4" uniqueName="[__Xl6].[Measures].[ ]"/>
        </ext>
      </extLst>
    </dataField>
    <dataField fld="31" subtotal="count" baseField="0" baseItem="0"/>
    <dataField fld="32" subtotal="count" baseField="0" baseItem="0"/>
    <dataField name=" 7" fld="60" subtotal="count" baseField="0" baseItem="0">
      <extLst>
        <ext xmlns:x14="http://schemas.microsoft.com/office/spreadsheetml/2009/9/main" uri="{E15A36E0-9728-4e99-A89B-3F7291B0FE68}">
          <x14:dataField sourceField="4" uniqueName="[__Xl7].[Measures].[ ]"/>
        </ext>
      </extLst>
    </dataField>
    <dataField fld="33" subtotal="count" baseField="0" baseItem="0"/>
    <dataField fld="34" subtotal="count" baseField="0" baseItem="0"/>
    <dataField name=" 8" fld="61" subtotal="count" baseField="0" baseItem="0">
      <extLst>
        <ext xmlns:x14="http://schemas.microsoft.com/office/spreadsheetml/2009/9/main" uri="{E15A36E0-9728-4e99-A89B-3F7291B0FE68}">
          <x14:dataField sourceField="4" uniqueName="[__Xl8].[Measures].[ ]"/>
        </ext>
      </extLst>
    </dataField>
    <dataField fld="35" subtotal="count" baseField="0" baseItem="0"/>
    <dataField fld="36" subtotal="count" baseField="0" baseItem="0"/>
    <dataField name=" 9" fld="62" subtotal="count" baseField="0" baseItem="0">
      <extLst>
        <ext xmlns:x14="http://schemas.microsoft.com/office/spreadsheetml/2009/9/main" uri="{E15A36E0-9728-4e99-A89B-3F7291B0FE68}">
          <x14:dataField sourceField="4" uniqueName="[__Xl9].[Measures].[ ]"/>
        </ext>
      </extLst>
    </dataField>
    <dataField fld="37" subtotal="count" baseField="0" baseItem="0"/>
    <dataField fld="38" subtotal="count" baseField="0" baseItem="0"/>
    <dataField name=" 10" fld="63" subtotal="count" baseField="0" baseItem="0">
      <extLst>
        <ext xmlns:x14="http://schemas.microsoft.com/office/spreadsheetml/2009/9/main" uri="{E15A36E0-9728-4e99-A89B-3F7291B0FE68}">
          <x14:dataField sourceField="4" uniqueName="[__Xl10].[Measures].[ ]"/>
        </ext>
      </extLst>
    </dataField>
    <dataField fld="39" subtotal="count" baseField="0" baseItem="0"/>
    <dataField fld="40" subtotal="count" baseField="0" baseItem="0"/>
    <dataField name=" 11" fld="64" subtotal="count" baseField="0" baseItem="0">
      <extLst>
        <ext xmlns:x14="http://schemas.microsoft.com/office/spreadsheetml/2009/9/main" uri="{E15A36E0-9728-4e99-A89B-3F7291B0FE68}">
          <x14:dataField sourceField="4" uniqueName="[__Xl11].[Measures].[ ]"/>
        </ext>
      </extLst>
    </dataField>
    <dataField fld="41" subtotal="count" baseField="0" baseItem="0"/>
    <dataField fld="42" subtotal="count" baseField="0" baseItem="0"/>
    <dataField name=" 12" fld="65" subtotal="count" baseField="0" baseItem="0">
      <extLst>
        <ext xmlns:x14="http://schemas.microsoft.com/office/spreadsheetml/2009/9/main" uri="{E15A36E0-9728-4e99-A89B-3F7291B0FE68}">
          <x14:dataField sourceField="4" uniqueName="[__Xl12].[Measures].[ ]"/>
        </ext>
      </extLst>
    </dataField>
    <dataField fld="43" subtotal="count" baseField="0" baseItem="0"/>
    <dataField fld="44" subtotal="count" baseField="0" baseItem="0"/>
    <dataField name=" 13" fld="66" subtotal="count" baseField="0" baseItem="0">
      <extLst>
        <ext xmlns:x14="http://schemas.microsoft.com/office/spreadsheetml/2009/9/main" uri="{E15A36E0-9728-4e99-A89B-3F7291B0FE68}">
          <x14:dataField sourceField="4" uniqueName="[__Xl13].[Measures].[ ]"/>
        </ext>
      </extLst>
    </dataField>
    <dataField fld="45" subtotal="count" baseField="0" baseItem="0"/>
    <dataField fld="46" subtotal="count" baseField="0" baseItem="0"/>
    <dataField name=" 14" fld="67" subtotal="count" baseField="0" baseItem="0">
      <extLst>
        <ext xmlns:x14="http://schemas.microsoft.com/office/spreadsheetml/2009/9/main" uri="{E15A36E0-9728-4e99-A89B-3F7291B0FE68}">
          <x14:dataField sourceField="4" uniqueName="[__Xl14].[Measures].[ ]"/>
        </ext>
      </extLst>
    </dataField>
    <dataField fld="47" subtotal="count" baseField="0" baseItem="0"/>
    <dataField fld="48" subtotal="count" baseField="0" baseItem="0"/>
    <dataField name=" 15" fld="68" subtotal="count" baseField="0" baseItem="0">
      <extLst>
        <ext xmlns:x14="http://schemas.microsoft.com/office/spreadsheetml/2009/9/main" uri="{E15A36E0-9728-4e99-A89B-3F7291B0FE68}">
          <x14:dataField sourceField="4" uniqueName="[__Xl15].[Measures].[ ]"/>
        </ext>
      </extLst>
    </dataField>
    <dataField fld="49" subtotal="count" baseField="0" baseItem="0"/>
    <dataField fld="50" subtotal="count" baseField="0" baseItem="0"/>
    <dataField name=" 16" fld="69" subtotal="count" baseField="0" baseItem="0">
      <extLst>
        <ext xmlns:x14="http://schemas.microsoft.com/office/spreadsheetml/2009/9/main" uri="{E15A36E0-9728-4e99-A89B-3F7291B0FE68}">
          <x14:dataField sourceField="4" uniqueName="[__Xl16].[Measures].[ ]"/>
        </ext>
      </extLst>
    </dataField>
    <dataField fld="51" subtotal="count" baseField="0" baseItem="0"/>
    <dataField fld="52" subtotal="count" baseField="0" baseItem="0"/>
    <dataField name=" 17" fld="70" subtotal="count" baseField="0" baseItem="0">
      <extLst>
        <ext xmlns:x14="http://schemas.microsoft.com/office/spreadsheetml/2009/9/main" uri="{E15A36E0-9728-4e99-A89B-3F7291B0FE68}">
          <x14:dataField sourceField="4" uniqueName="[__Xl17].[Measures].[ ]"/>
        </ext>
      </extLst>
    </dataField>
    <dataField fld="53" subtotal="count" baseField="0" baseItem="0"/>
    <dataField fld="54" subtotal="count" baseField="0" baseItem="0"/>
  </dataFields>
  <formats count="46">
    <format dxfId="45">
      <pivotArea dataOnly="0" outline="0" fieldPosition="0">
        <references count="1">
          <reference field="4294967294" count="1">
            <x v="0"/>
          </reference>
        </references>
      </pivotArea>
    </format>
    <format dxfId="44">
      <pivotArea dataOnly="0" outline="0" fieldPosition="0">
        <references count="1">
          <reference field="4294967294" count="1">
            <x v="0"/>
          </reference>
        </references>
      </pivotArea>
    </format>
    <format dxfId="43">
      <pivotArea dataOnly="0" outline="0" fieldPosition="0">
        <references count="1">
          <reference field="4294967294" count="1">
            <x v="4"/>
          </reference>
        </references>
      </pivotArea>
    </format>
    <format dxfId="42">
      <pivotArea dataOnly="0" outline="0" fieldPosition="0">
        <references count="1">
          <reference field="4294967294" count="1">
            <x v="4"/>
          </reference>
        </references>
      </pivotArea>
    </format>
    <format dxfId="41">
      <pivotArea outline="0" fieldPosition="0">
        <references count="1">
          <reference field="4294967294" count="1" selected="0">
            <x v="21"/>
          </reference>
        </references>
      </pivotArea>
    </format>
    <format dxfId="40">
      <pivotArea dataOnly="0" labelOnly="1" outline="0" fieldPosition="0">
        <references count="1">
          <reference field="4294967294" count="1">
            <x v="21"/>
          </reference>
        </references>
      </pivotArea>
    </format>
    <format dxfId="39">
      <pivotArea outline="0" fieldPosition="0">
        <references count="1">
          <reference field="4294967294" count="1" selected="0">
            <x v="21"/>
          </reference>
        </references>
      </pivotArea>
    </format>
    <format dxfId="38">
      <pivotArea dataOnly="0" labelOnly="1" outline="0" fieldPosition="0">
        <references count="1">
          <reference field="4294967294" count="1">
            <x v="21"/>
          </reference>
        </references>
      </pivotArea>
    </format>
    <format dxfId="37">
      <pivotArea outline="0" fieldPosition="0">
        <references count="1">
          <reference field="4294967294" count="1" selected="0">
            <x v="24"/>
          </reference>
        </references>
      </pivotArea>
    </format>
    <format dxfId="36">
      <pivotArea dataOnly="0" labelOnly="1" outline="0" fieldPosition="0">
        <references count="1">
          <reference field="4294967294" count="1">
            <x v="24"/>
          </reference>
        </references>
      </pivotArea>
    </format>
    <format dxfId="35">
      <pivotArea outline="0" fieldPosition="0">
        <references count="1">
          <reference field="4294967294" count="1" selected="0">
            <x v="24"/>
          </reference>
        </references>
      </pivotArea>
    </format>
    <format dxfId="34">
      <pivotArea dataOnly="0" labelOnly="1" outline="0" fieldPosition="0">
        <references count="1">
          <reference field="4294967294" count="1">
            <x v="24"/>
          </reference>
        </references>
      </pivotArea>
    </format>
    <format dxfId="33">
      <pivotArea outline="0" fieldPosition="0">
        <references count="1">
          <reference field="4294967294" count="1" selected="0">
            <x v="28"/>
          </reference>
        </references>
      </pivotArea>
    </format>
    <format dxfId="32">
      <pivotArea dataOnly="0" labelOnly="1" outline="0" fieldPosition="0">
        <references count="1">
          <reference field="4294967294" count="1">
            <x v="28"/>
          </reference>
        </references>
      </pivotArea>
    </format>
    <format dxfId="31">
      <pivotArea outline="0" fieldPosition="0">
        <references count="1">
          <reference field="4294967294" count="1" selected="0">
            <x v="28"/>
          </reference>
        </references>
      </pivotArea>
    </format>
    <format dxfId="30">
      <pivotArea dataOnly="0" labelOnly="1" outline="0" fieldPosition="0">
        <references count="1">
          <reference field="4294967294" count="1">
            <x v="28"/>
          </reference>
        </references>
      </pivotArea>
    </format>
    <format dxfId="29">
      <pivotArea outline="0" fieldPosition="0">
        <references count="1">
          <reference field="4294967294" count="1" selected="0">
            <x v="31"/>
          </reference>
        </references>
      </pivotArea>
    </format>
    <format dxfId="28">
      <pivotArea dataOnly="0" labelOnly="1" outline="0" fieldPosition="0">
        <references count="1">
          <reference field="4294967294" count="1">
            <x v="31"/>
          </reference>
        </references>
      </pivotArea>
    </format>
    <format dxfId="27">
      <pivotArea outline="0" fieldPosition="0">
        <references count="1">
          <reference field="4294967294" count="1" selected="0">
            <x v="31"/>
          </reference>
        </references>
      </pivotArea>
    </format>
    <format dxfId="26">
      <pivotArea dataOnly="0" labelOnly="1" outline="0" fieldPosition="0">
        <references count="1">
          <reference field="4294967294" count="1">
            <x v="31"/>
          </reference>
        </references>
      </pivotArea>
    </format>
    <format dxfId="25">
      <pivotArea outline="0" fieldPosition="0">
        <references count="1">
          <reference field="4294967294" count="1" selected="0">
            <x v="34"/>
          </reference>
        </references>
      </pivotArea>
    </format>
    <format dxfId="24">
      <pivotArea dataOnly="0" labelOnly="1" outline="0" fieldPosition="0">
        <references count="1">
          <reference field="4294967294" count="1">
            <x v="34"/>
          </reference>
        </references>
      </pivotArea>
    </format>
    <format dxfId="23">
      <pivotArea outline="0" fieldPosition="0">
        <references count="1">
          <reference field="4294967294" count="1" selected="0">
            <x v="34"/>
          </reference>
        </references>
      </pivotArea>
    </format>
    <format dxfId="22">
      <pivotArea dataOnly="0" labelOnly="1" outline="0" fieldPosition="0">
        <references count="1">
          <reference field="4294967294" count="1">
            <x v="34"/>
          </reference>
        </references>
      </pivotArea>
    </format>
    <format dxfId="21">
      <pivotArea dataOnly="0" outline="0" fieldPosition="0">
        <references count="1">
          <reference field="4294967294" count="1">
            <x v="37"/>
          </reference>
        </references>
      </pivotArea>
    </format>
    <format dxfId="20">
      <pivotArea dataOnly="0" outline="0" fieldPosition="0">
        <references count="1">
          <reference field="4294967294" count="1">
            <x v="37"/>
          </reference>
        </references>
      </pivotArea>
    </format>
    <format dxfId="19">
      <pivotArea dataOnly="0" outline="0" fieldPosition="0">
        <references count="1">
          <reference field="4294967294" count="1">
            <x v="40"/>
          </reference>
        </references>
      </pivotArea>
    </format>
    <format dxfId="18">
      <pivotArea dataOnly="0" outline="0" fieldPosition="0">
        <references count="1">
          <reference field="4294967294" count="1">
            <x v="40"/>
          </reference>
        </references>
      </pivotArea>
    </format>
    <format dxfId="17">
      <pivotArea dataOnly="0" outline="0" fieldPosition="0">
        <references count="1">
          <reference field="4294967294" count="1">
            <x v="43"/>
          </reference>
        </references>
      </pivotArea>
    </format>
    <format dxfId="16">
      <pivotArea dataOnly="0" outline="0" fieldPosition="0">
        <references count="1">
          <reference field="4294967294" count="1">
            <x v="43"/>
          </reference>
        </references>
      </pivotArea>
    </format>
    <format dxfId="15">
      <pivotArea dataOnly="0" outline="0" fieldPosition="0">
        <references count="1">
          <reference field="4294967294" count="1">
            <x v="46"/>
          </reference>
        </references>
      </pivotArea>
    </format>
    <format dxfId="14">
      <pivotArea dataOnly="0" outline="0" fieldPosition="0">
        <references count="1">
          <reference field="4294967294" count="1">
            <x v="46"/>
          </reference>
        </references>
      </pivotArea>
    </format>
    <format dxfId="13">
      <pivotArea dataOnly="0" outline="0" fieldPosition="0">
        <references count="1">
          <reference field="4294967294" count="1">
            <x v="49"/>
          </reference>
        </references>
      </pivotArea>
    </format>
    <format dxfId="12">
      <pivotArea dataOnly="0" outline="0" fieldPosition="0">
        <references count="1">
          <reference field="4294967294" count="1">
            <x v="49"/>
          </reference>
        </references>
      </pivotArea>
    </format>
    <format dxfId="11">
      <pivotArea dataOnly="0" outline="0" fieldPosition="0">
        <references count="1">
          <reference field="4294967294" count="1">
            <x v="52"/>
          </reference>
        </references>
      </pivotArea>
    </format>
    <format dxfId="10">
      <pivotArea dataOnly="0" outline="0" fieldPosition="0">
        <references count="1">
          <reference field="4294967294" count="1">
            <x v="52"/>
          </reference>
        </references>
      </pivotArea>
    </format>
    <format dxfId="9">
      <pivotArea dataOnly="0" outline="0" fieldPosition="0">
        <references count="1">
          <reference field="4294967294" count="1">
            <x v="55"/>
          </reference>
        </references>
      </pivotArea>
    </format>
    <format dxfId="8">
      <pivotArea dataOnly="0" outline="0" fieldPosition="0">
        <references count="1">
          <reference field="4294967294" count="1">
            <x v="55"/>
          </reference>
        </references>
      </pivotArea>
    </format>
    <format dxfId="7">
      <pivotArea dataOnly="0" outline="0" fieldPosition="0">
        <references count="1">
          <reference field="4294967294" count="1">
            <x v="58"/>
          </reference>
        </references>
      </pivotArea>
    </format>
    <format dxfId="6">
      <pivotArea dataOnly="0" outline="0" fieldPosition="0">
        <references count="1">
          <reference field="4294967294" count="1">
            <x v="58"/>
          </reference>
        </references>
      </pivotArea>
    </format>
    <format dxfId="5">
      <pivotArea dataOnly="0" outline="0" fieldPosition="0">
        <references count="1">
          <reference field="4294967294" count="1">
            <x v="61"/>
          </reference>
        </references>
      </pivotArea>
    </format>
    <format dxfId="4">
      <pivotArea dataOnly="0" outline="0" fieldPosition="0">
        <references count="1">
          <reference field="4294967294" count="1">
            <x v="61"/>
          </reference>
        </references>
      </pivotArea>
    </format>
    <format dxfId="3">
      <pivotArea outline="0" fieldPosition="0">
        <references count="1">
          <reference field="4294967294" count="1" selected="0">
            <x v="64"/>
          </reference>
        </references>
      </pivotArea>
    </format>
    <format dxfId="2">
      <pivotArea dataOnly="0" labelOnly="1" outline="0" fieldPosition="0">
        <references count="1">
          <reference field="4294967294" count="1">
            <x v="64"/>
          </reference>
        </references>
      </pivotArea>
    </format>
    <format dxfId="1">
      <pivotArea outline="0" fieldPosition="0">
        <references count="1">
          <reference field="4294967294" count="1" selected="0">
            <x v="64"/>
          </reference>
        </references>
      </pivotArea>
    </format>
    <format dxfId="0">
      <pivotArea dataOnly="0" labelOnly="1" outline="0" fieldPosition="0">
        <references count="1">
          <reference field="4294967294" count="1">
            <x v="64"/>
          </reference>
        </references>
      </pivotArea>
    </format>
  </formats>
  <conditionalFormats count="1">
    <conditionalFormat priority="1">
      <pivotAreas count="2">
        <pivotArea type="data" outline="0" collapsedLevelsAreSubtotals="1" fieldPosition="0">
          <references count="1">
            <reference field="4294967294" count="1" selected="0">
              <x v="3"/>
            </reference>
          </references>
        </pivotArea>
        <pivotArea type="data" outline="0" collapsedLevelsAreSubtotals="1" fieldPosition="0">
          <references count="1">
            <reference field="4294967294" count="16" selected="0">
              <x v="5"/>
              <x v="6"/>
              <x v="7"/>
              <x v="8"/>
              <x v="9"/>
              <x v="10"/>
              <x v="11"/>
              <x v="12"/>
              <x v="13"/>
              <x v="14"/>
              <x v="15"/>
              <x v="16"/>
              <x v="17"/>
              <x v="18"/>
              <x v="19"/>
              <x v="20"/>
            </reference>
          </references>
        </pivotArea>
      </pivotAreas>
    </conditionalFormat>
  </conditionalFormats>
  <pivotHierarchies count="7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3].[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4" showRowHeaders="1" showColHeaders="1" showRowStripes="0" showColStripes="0" showLastColumn="1"/>
  <rowHierarchiesUsage count="2">
    <rowHierarchyUsage hierarchyUsage="208"/>
    <rowHierarchyUsage hierarchyUsage="2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date_01]"/>
        <x15:activeTabTopLevelEntity name="[dim_date_03]"/>
        <x15:activeTabTopLevelEntity name="[dim_nhom_sp]"/>
        <x15:activeTabTopLevelEntity name="[dim_SKU]"/>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41A3E4F2-5F57-4F81-925E-DD3CC9CAE716}" name="PivotTable15" cacheId="26" applyNumberFormats="0" applyBorderFormats="0" applyFontFormats="0" applyPatternFormats="0" applyAlignmentFormats="0" applyWidthHeightFormats="1" dataCaption="Values" tag="514bff54-dde2-4478-85a1-3623c7d91f70" updatedVersion="8" minRefreshableVersion="3" subtotalHiddenItems="1" itemPrintTitles="1" createdVersion="8" indent="0" outline="1" outlineData="1" multipleFieldFilters="0">
  <location ref="A4" firstHeaderRow="0" firstDataRow="0" firstDataCol="0" rowPageCount="2" colPageCount="1"/>
  <pivotFields count="2">
    <pivotField axis="axisPage" allDrilled="1" subtotalTop="0" showAll="0" dataSourceSort="1" defaultSubtotal="0" defaultAttributeDrillState="1"/>
    <pivotField axis="axisPage" allDrilled="1" subtotalTop="0" showAll="0" dataSourceSort="1" defaultSubtotal="0" defaultAttributeDrillState="1"/>
  </pivotFields>
  <pageFields count="2">
    <pageField fld="0" hier="179" name="[dim_date_01].[Year | Month].&amp;[2026 | 03]" cap="2026 | 03"/>
    <pageField fld="1" hier="201" name="[dim_date_03].[Year | Month].&amp;[2026 | 03]" cap="2026 | 03"/>
  </pageFields>
  <pivotHierarchies count="7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3].[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date_01]"/>
        <x15:activeTabTopLevelEntity name="[dim_date_03]"/>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D7F2AAA-3C6B-45B5-91F5-4C273F9CF8A2}" sourceName="[dim_date].[Year]">
  <pivotTables>
    <pivotTable tabId="186" name="PivotTable3"/>
    <pivotTable tabId="187" name="PivotTable3"/>
    <pivotTable tabId="188" name="PivotTable4"/>
    <pivotTable tabId="186" name="PivotTable5"/>
    <pivotTable tabId="188" name="PivotTable6"/>
  </pivotTables>
  <data>
    <olap pivotCacheId="731716659">
      <levels count="2">
        <level uniqueName="[dim_date].[Year].[(All)]" sourceCaption="(All)" count="0"/>
        <level uniqueName="[dim_date].[Year].[Year]" sourceCaption="Year" count="14">
          <ranges>
            <range startItem="0">
              <i n="[dim_date].[Year].&amp;[2021]" c="2021"/>
              <i n="[dim_date].[Year].&amp;[2022]" c="2022"/>
              <i n="[dim_date].[Year].&amp;[2023]" c="2023"/>
              <i n="[dim_date].[Year].&amp;[2024]" c="2024"/>
              <i n="[dim_date].[Year].&amp;[2025]" c="2025"/>
              <i n="[dim_date].[Year].&amp;[2026]" c="2026"/>
              <i n="[dim_date].[Year].&amp;[2018]" c="2018" nd="1"/>
              <i n="[dim_date].[Year].&amp;[2019]" c="2019" nd="1"/>
              <i n="[dim_date].[Year].&amp;[2020]" c="2020" nd="1"/>
              <i n="[dim_date].[Year].&amp;[2027]" c="2027" nd="1"/>
              <i n="[dim_date].[Year].&amp;[2028]" c="2028" nd="1"/>
              <i n="[dim_date].[Year].&amp;[2029]" c="2029" nd="1"/>
              <i n="[dim_date].[Year].&amp;[2030]" c="2030" nd="1"/>
              <i n="[dim_date].[Year].&amp;[2031]" c="2031" nd="1"/>
            </range>
          </ranges>
        </level>
      </levels>
      <selections count="1">
        <selection n="[dim_date].[Year].&amp;[2026]"/>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ỳ" xr10:uid="{C1A4EF1A-C54D-4338-A44E-8A99369219C6}" sourceName="[dim_accouting_period].[Kỳ]">
  <pivotTables>
    <pivotTable tabId="186" name="PivotTable3"/>
    <pivotTable tabId="187" name="PivotTable3"/>
    <pivotTable tabId="188" name="PivotTable4"/>
    <pivotTable tabId="186" name="PivotTable5"/>
    <pivotTable tabId="188" name="PivotTable6"/>
  </pivotTables>
  <data>
    <olap pivotCacheId="731716659">
      <levels count="2">
        <level uniqueName="[dim_accouting_period].[Kỳ].[(All)]" sourceCaption="(All)" count="0"/>
        <level uniqueName="[dim_accouting_period].[Kỳ].[Kỳ]" sourceCaption="Kỳ" count="16" sortOrder="ascending">
          <ranges>
            <range startItem="0">
              <i n="[dim_accouting_period].[Kỳ].&amp;[1]" c="1"/>
              <i n="[dim_accouting_period].[Kỳ].&amp;[2]" c="2"/>
              <i n="[dim_accouting_period].[Kỳ].&amp;[3]" c="3"/>
              <i n="[dim_accouting_period].[Kỳ].&amp;[4]" c="4"/>
              <i n="[dim_accouting_period].[Kỳ].&amp;[5]" c="5"/>
              <i n="[dim_accouting_period].[Kỳ].&amp;[6]" c="6"/>
              <i n="[dim_accouting_period].[Kỳ].&amp;[7]" c="7"/>
              <i n="[dim_accouting_period].[Kỳ].&amp;[8]" c="8"/>
              <i n="[dim_accouting_period].[Kỳ].&amp;[9]" c="9"/>
              <i n="[dim_accouting_period].[Kỳ].&amp;[10]" c="10"/>
              <i n="[dim_accouting_period].[Kỳ].&amp;[11]" c="11"/>
              <i n="[dim_accouting_period].[Kỳ].&amp;[12]" c="12"/>
              <i n="[dim_accouting_period].[Kỳ].&amp;[15]" c="15"/>
              <i n="[dim_accouting_period].[Kỳ].&amp;[13]" c="13" nd="1"/>
              <i n="[dim_accouting_period].[Kỳ].&amp;[14]" c="14" nd="1"/>
              <i n="[dim_accouting_period].[Kỳ].&amp;[16]" c="16" nd="1"/>
            </range>
          </ranges>
        </level>
      </levels>
      <selections count="1">
        <selection n="[dim_accouting_period].[Kỳ].[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__Month" xr10:uid="{344DE38C-26E6-4793-88A2-0CA706A6141C}" sourceName="[dim_date_01].[Year | Month]">
  <pivotTables>
    <pivotTable tabId="192" name="PivotTable7"/>
    <pivotTable tabId="192" name="PivotTable8"/>
    <pivotTable tabId="194" name="PivotTable10"/>
    <pivotTable tabId="194" name="PivotTable11"/>
  </pivotTables>
  <data>
    <olap pivotCacheId="1857828233">
      <levels count="2">
        <level uniqueName="[dim_date_01].[Year | Month].[(All)]" sourceCaption="(All)" count="0"/>
        <level uniqueName="[dim_date_01].[Year | Month].[Year | Month]" sourceCaption="Year | Month" count="164">
          <ranges>
            <range startItem="0">
              <i n="[dim_date_01].[Year | Month].&amp;[2018 | 01]" c="2018 | 01"/>
              <i n="[dim_date_01].[Year | Month].&amp;[2018 | 02]" c="2018 | 02"/>
              <i n="[dim_date_01].[Year | Month].&amp;[2018 | 03]" c="2018 | 03"/>
              <i n="[dim_date_01].[Year | Month].&amp;[2018 | 04]" c="2018 | 04"/>
              <i n="[dim_date_01].[Year | Month].&amp;[2018 | 05]" c="2018 | 05"/>
              <i n="[dim_date_01].[Year | Month].&amp;[2018 | 06]" c="2018 | 06"/>
              <i n="[dim_date_01].[Year | Month].&amp;[2018 | 07]" c="2018 | 07"/>
              <i n="[dim_date_01].[Year | Month].&amp;[2018 | 08]" c="2018 | 08"/>
              <i n="[dim_date_01].[Year | Month].&amp;[2018 | 09]" c="2018 | 09"/>
              <i n="[dim_date_01].[Year | Month].&amp;[2018 | 10]" c="2018 | 10"/>
              <i n="[dim_date_01].[Year | Month].&amp;[2018 | 11]" c="2018 | 11"/>
              <i n="[dim_date_01].[Year | Month].&amp;[2018 | 12]" c="2018 | 12"/>
              <i n="[dim_date_01].[Year | Month].&amp;[2019 | 01]" c="2019 | 01"/>
              <i n="[dim_date_01].[Year | Month].&amp;[2019 | 02]" c="2019 | 02"/>
              <i n="[dim_date_01].[Year | Month].&amp;[2019 | 03]" c="2019 | 03"/>
              <i n="[dim_date_01].[Year | Month].&amp;[2019 | 04]" c="2019 | 04"/>
              <i n="[dim_date_01].[Year | Month].&amp;[2019 | 05]" c="2019 | 05"/>
              <i n="[dim_date_01].[Year | Month].&amp;[2019 | 06]" c="2019 | 06"/>
              <i n="[dim_date_01].[Year | Month].&amp;[2019 | 07]" c="2019 | 07"/>
              <i n="[dim_date_01].[Year | Month].&amp;[2019 | 08]" c="2019 | 08"/>
              <i n="[dim_date_01].[Year | Month].&amp;[2019 | 09]" c="2019 | 09"/>
              <i n="[dim_date_01].[Year | Month].&amp;[2019 | 10]" c="2019 | 10"/>
              <i n="[dim_date_01].[Year | Month].&amp;[2019 | 11]" c="2019 | 11"/>
              <i n="[dim_date_01].[Year | Month].&amp;[2019 | 12]" c="2019 | 12"/>
              <i n="[dim_date_01].[Year | Month].&amp;[2020 | 01]" c="2020 | 01"/>
              <i n="[dim_date_01].[Year | Month].&amp;[2020 | 02]" c="2020 | 02"/>
              <i n="[dim_date_01].[Year | Month].&amp;[2020 | 03]" c="2020 | 03"/>
              <i n="[dim_date_01].[Year | Month].&amp;[2020 | 04]" c="2020 | 04"/>
              <i n="[dim_date_01].[Year | Month].&amp;[2020 | 05]" c="2020 | 05"/>
              <i n="[dim_date_01].[Year | Month].&amp;[2020 | 06]" c="2020 | 06"/>
              <i n="[dim_date_01].[Year | Month].&amp;[2020 | 07]" c="2020 | 07"/>
              <i n="[dim_date_01].[Year | Month].&amp;[2020 | 08]" c="2020 | 08"/>
              <i n="[dim_date_01].[Year | Month].&amp;[2020 | 09]" c="2020 | 09"/>
              <i n="[dim_date_01].[Year | Month].&amp;[2020 | 10]" c="2020 | 10"/>
              <i n="[dim_date_01].[Year | Month].&amp;[2020 | 11]" c="2020 | 11"/>
              <i n="[dim_date_01].[Year | Month].&amp;[2020 | 12]" c="2020 | 12"/>
              <i n="[dim_date_01].[Year | Month].&amp;[2021 | 01]" c="2021 | 01"/>
              <i n="[dim_date_01].[Year | Month].&amp;[2021 | 02]" c="2021 | 02"/>
              <i n="[dim_date_01].[Year | Month].&amp;[2021 | 03]" c="2021 | 03"/>
              <i n="[dim_date_01].[Year | Month].&amp;[2021 | 04]" c="2021 | 04"/>
              <i n="[dim_date_01].[Year | Month].&amp;[2021 | 05]" c="2021 | 05"/>
              <i n="[dim_date_01].[Year | Month].&amp;[2021 | 06]" c="2021 | 06"/>
              <i n="[dim_date_01].[Year | Month].&amp;[2021 | 07]" c="2021 | 07"/>
              <i n="[dim_date_01].[Year | Month].&amp;[2021 | 08]" c="2021 | 08"/>
              <i n="[dim_date_01].[Year | Month].&amp;[2021 | 09]" c="2021 | 09"/>
              <i n="[dim_date_01].[Year | Month].&amp;[2021 | 10]" c="2021 | 10"/>
              <i n="[dim_date_01].[Year | Month].&amp;[2021 | 11]" c="2021 | 11"/>
              <i n="[dim_date_01].[Year | Month].&amp;[2021 | 12]" c="2021 | 12"/>
              <i n="[dim_date_01].[Year | Month].&amp;[2022 | 01]" c="2022 | 01"/>
              <i n="[dim_date_01].[Year | Month].&amp;[2022 | 02]" c="2022 | 02"/>
              <i n="[dim_date_01].[Year | Month].&amp;[2022 | 03]" c="2022 | 03"/>
              <i n="[dim_date_01].[Year | Month].&amp;[2022 | 04]" c="2022 | 04"/>
              <i n="[dim_date_01].[Year | Month].&amp;[2022 | 05]" c="2022 | 05"/>
              <i n="[dim_date_01].[Year | Month].&amp;[2022 | 06]" c="2022 | 06"/>
              <i n="[dim_date_01].[Year | Month].&amp;[2022 | 07]" c="2022 | 07"/>
              <i n="[dim_date_01].[Year | Month].&amp;[2022 | 08]" c="2022 | 08"/>
              <i n="[dim_date_01].[Year | Month].&amp;[2022 | 09]" c="2022 | 09"/>
              <i n="[dim_date_01].[Year | Month].&amp;[2022 | 10]" c="2022 | 10"/>
              <i n="[dim_date_01].[Year | Month].&amp;[2022 | 11]" c="2022 | 11"/>
              <i n="[dim_date_01].[Year | Month].&amp;[2022 | 12]" c="2022 | 12"/>
              <i n="[dim_date_01].[Year | Month].&amp;[2023 | 01]" c="2023 | 01"/>
              <i n="[dim_date_01].[Year | Month].&amp;[2023 | 02]" c="2023 | 02"/>
              <i n="[dim_date_01].[Year | Month].&amp;[2023 | 03]" c="2023 | 03"/>
              <i n="[dim_date_01].[Year | Month].&amp;[2023 | 04]" c="2023 | 04"/>
              <i n="[dim_date_01].[Year | Month].&amp;[2023 | 05]" c="2023 | 05"/>
              <i n="[dim_date_01].[Year | Month].&amp;[2023 | 06]" c="2023 | 06"/>
              <i n="[dim_date_01].[Year | Month].&amp;[2023 | 07]" c="2023 | 07"/>
              <i n="[dim_date_01].[Year | Month].&amp;[2023 | 08]" c="2023 | 08"/>
              <i n="[dim_date_01].[Year | Month].&amp;[2023 | 09]" c="2023 | 09"/>
              <i n="[dim_date_01].[Year | Month].&amp;[2023 | 10]" c="2023 | 10"/>
              <i n="[dim_date_01].[Year | Month].&amp;[2023 | 11]" c="2023 | 11"/>
              <i n="[dim_date_01].[Year | Month].&amp;[2023 | 12]" c="2023 | 12"/>
              <i n="[dim_date_01].[Year | Month].&amp;[2024 | 01]" c="2024 | 01"/>
              <i n="[dim_date_01].[Year | Month].&amp;[2024 | 02]" c="2024 | 02"/>
              <i n="[dim_date_01].[Year | Month].&amp;[2024 | 03]" c="2024 | 03"/>
              <i n="[dim_date_01].[Year | Month].&amp;[2024 | 04]" c="2024 | 04"/>
              <i n="[dim_date_01].[Year | Month].&amp;[2024 | 05]" c="2024 | 05"/>
              <i n="[dim_date_01].[Year | Month].&amp;[2024 | 06]" c="2024 | 06"/>
              <i n="[dim_date_01].[Year | Month].&amp;[2024 | 07]" c="2024 | 07"/>
              <i n="[dim_date_01].[Year | Month].&amp;[2024 | 08]" c="2024 | 08"/>
              <i n="[dim_date_01].[Year | Month].&amp;[2024 | 09]" c="2024 | 09"/>
              <i n="[dim_date_01].[Year | Month].&amp;[2024 | 10]" c="2024 | 10"/>
              <i n="[dim_date_01].[Year | Month].&amp;[2024 | 11]" c="2024 | 11"/>
              <i n="[dim_date_01].[Year | Month].&amp;[2024 | 12]" c="2024 | 12"/>
              <i n="[dim_date_01].[Year | Month].&amp;[2025 | 01]" c="2025 | 01"/>
              <i n="[dim_date_01].[Year | Month].&amp;[2025 | 02]" c="2025 | 02"/>
              <i n="[dim_date_01].[Year | Month].&amp;[2025 | 03]" c="2025 | 03"/>
              <i n="[dim_date_01].[Year | Month].&amp;[2025 | 04]" c="2025 | 04"/>
              <i n="[dim_date_01].[Year | Month].&amp;[2025 | 05]" c="2025 | 05"/>
              <i n="[dim_date_01].[Year | Month].&amp;[2025 | 06]" c="2025 | 06"/>
              <i n="[dim_date_01].[Year | Month].&amp;[2025 | 07]" c="2025 | 07"/>
              <i n="[dim_date_01].[Year | Month].&amp;[2025 | 08]" c="2025 | 08"/>
              <i n="[dim_date_01].[Year | Month].&amp;[2025 | 09]" c="2025 | 09"/>
              <i n="[dim_date_01].[Year | Month].&amp;[2025 | 10]" c="2025 | 10"/>
              <i n="[dim_date_01].[Year | Month].&amp;[2025 | 11]" c="2025 | 11"/>
              <i n="[dim_date_01].[Year | Month].&amp;[2025 | 12]" c="2025 | 12"/>
              <i n="[dim_date_01].[Year | Month].&amp;[2026 | 01]" c="2026 | 01"/>
              <i n="[dim_date_01].[Year | Month].&amp;[2026 | 02]" c="2026 | 02"/>
              <i n="[dim_date_01].[Year | Month].&amp;[2026 | 03]" c="2026 | 03"/>
              <i n="[dim_date_01].[Year | Month].&amp;[2026 | 04]" c="2026 | 04"/>
              <i n="[dim_date_01].[Year | Month].&amp;[2026 | 05]" c="2026 | 05"/>
              <i n="[dim_date_01].[Year | Month].&amp;[2026 | 06]" c="2026 | 06"/>
              <i n="[dim_date_01].[Year | Month].&amp;[2026 | 07]" c="2026 | 07"/>
              <i n="[dim_date_01].[Year | Month].&amp;[2026 | 08]" c="2026 | 08"/>
              <i n="[dim_date_01].[Year | Month].&amp;[2026 | 09]" c="2026 | 09"/>
              <i n="[dim_date_01].[Year | Month].&amp;[2026 | 10]" c="2026 | 10"/>
              <i n="[dim_date_01].[Year | Month].&amp;[2026 | 11]" c="2026 | 11"/>
              <i n="[dim_date_01].[Year | Month].&amp;[2026 | 12]" c="2026 | 12"/>
              <i n="[dim_date_01].[Year | Month].&amp;[2027 | 01]" c="2027 | 01"/>
              <i n="[dim_date_01].[Year | Month].&amp;[2027 | 02]" c="2027 | 02"/>
              <i n="[dim_date_01].[Year | Month].&amp;[2027 | 03]" c="2027 | 03"/>
              <i n="[dim_date_01].[Year | Month].&amp;[2027 | 04]" c="2027 | 04"/>
              <i n="[dim_date_01].[Year | Month].&amp;[2027 | 05]" c="2027 | 05"/>
              <i n="[dim_date_01].[Year | Month].&amp;[2027 | 06]" c="2027 | 06"/>
              <i n="[dim_date_01].[Year | Month].&amp;[2027 | 07]" c="2027 | 07"/>
              <i n="[dim_date_01].[Year | Month].&amp;[2027 | 08]" c="2027 | 08"/>
              <i n="[dim_date_01].[Year | Month].&amp;[2027 | 09]" c="2027 | 09"/>
              <i n="[dim_date_01].[Year | Month].&amp;[2027 | 10]" c="2027 | 10"/>
              <i n="[dim_date_01].[Year | Month].&amp;[2027 | 11]" c="2027 | 11"/>
              <i n="[dim_date_01].[Year | Month].&amp;[2027 | 12]" c="2027 | 12"/>
              <i n="[dim_date_01].[Year | Month].&amp;[2028 | 01]" c="2028 | 01"/>
              <i n="[dim_date_01].[Year | Month].&amp;[2028 | 02]" c="2028 | 02"/>
              <i n="[dim_date_01].[Year | Month].&amp;[2028 | 03]" c="2028 | 03"/>
              <i n="[dim_date_01].[Year | Month].&amp;[2028 | 04]" c="2028 | 04"/>
              <i n="[dim_date_01].[Year | Month].&amp;[2028 | 05]" c="2028 | 05"/>
              <i n="[dim_date_01].[Year | Month].&amp;[2028 | 06]" c="2028 | 06"/>
              <i n="[dim_date_01].[Year | Month].&amp;[2028 | 07]" c="2028 | 07"/>
              <i n="[dim_date_01].[Year | Month].&amp;[2028 | 08]" c="2028 | 08"/>
              <i n="[dim_date_01].[Year | Month].&amp;[2028 | 09]" c="2028 | 09"/>
              <i n="[dim_date_01].[Year | Month].&amp;[2028 | 10]" c="2028 | 10"/>
              <i n="[dim_date_01].[Year | Month].&amp;[2028 | 11]" c="2028 | 11"/>
              <i n="[dim_date_01].[Year | Month].&amp;[2028 | 12]" c="2028 | 12"/>
              <i n="[dim_date_01].[Year | Month].&amp;[2029 | 01]" c="2029 | 01"/>
              <i n="[dim_date_01].[Year | Month].&amp;[2029 | 02]" c="2029 | 02"/>
              <i n="[dim_date_01].[Year | Month].&amp;[2029 | 03]" c="2029 | 03"/>
              <i n="[dim_date_01].[Year | Month].&amp;[2029 | 04]" c="2029 | 04"/>
              <i n="[dim_date_01].[Year | Month].&amp;[2029 | 05]" c="2029 | 05"/>
              <i n="[dim_date_01].[Year | Month].&amp;[2029 | 06]" c="2029 | 06"/>
              <i n="[dim_date_01].[Year | Month].&amp;[2029 | 07]" c="2029 | 07"/>
              <i n="[dim_date_01].[Year | Month].&amp;[2029 | 08]" c="2029 | 08"/>
              <i n="[dim_date_01].[Year | Month].&amp;[2029 | 09]" c="2029 | 09"/>
              <i n="[dim_date_01].[Year | Month].&amp;[2029 | 10]" c="2029 | 10"/>
              <i n="[dim_date_01].[Year | Month].&amp;[2029 | 11]" c="2029 | 11"/>
              <i n="[dim_date_01].[Year | Month].&amp;[2029 | 12]" c="2029 | 12"/>
              <i n="[dim_date_01].[Year | Month].&amp;[2030 | 01]" c="2030 | 01"/>
              <i n="[dim_date_01].[Year | Month].&amp;[2030 | 02]" c="2030 | 02"/>
              <i n="[dim_date_01].[Year | Month].&amp;[2030 | 03]" c="2030 | 03"/>
              <i n="[dim_date_01].[Year | Month].&amp;[2030 | 04]" c="2030 | 04"/>
              <i n="[dim_date_01].[Year | Month].&amp;[2030 | 05]" c="2030 | 05"/>
              <i n="[dim_date_01].[Year | Month].&amp;[2030 | 06]" c="2030 | 06"/>
              <i n="[dim_date_01].[Year | Month].&amp;[2030 | 07]" c="2030 | 07"/>
              <i n="[dim_date_01].[Year | Month].&amp;[2030 | 08]" c="2030 | 08"/>
              <i n="[dim_date_01].[Year | Month].&amp;[2030 | 09]" c="2030 | 09"/>
              <i n="[dim_date_01].[Year | Month].&amp;[2030 | 10]" c="2030 | 10"/>
              <i n="[dim_date_01].[Year | Month].&amp;[2030 | 11]" c="2030 | 11"/>
              <i n="[dim_date_01].[Year | Month].&amp;[2030 | 12]" c="2030 | 12"/>
              <i n="[dim_date_01].[Year | Month].&amp;[2031 | 01]" c="2031 | 01"/>
              <i n="[dim_date_01].[Year | Month].&amp;[2031 | 02]" c="2031 | 02"/>
              <i n="[dim_date_01].[Year | Month].&amp;[2031 | 03]" c="2031 | 03"/>
              <i n="[dim_date_01].[Year | Month].&amp;[2031 | 04]" c="2031 | 04"/>
              <i n="[dim_date_01].[Year | Month].&amp;[2031 | 05]" c="2031 | 05"/>
              <i n="[dim_date_01].[Year | Month].&amp;[2031 | 06]" c="2031 | 06"/>
              <i n="[dim_date_01].[Year | Month].&amp;[2031 | 07]" c="2031 | 07"/>
              <i n="[dim_date_01].[Year | Month].&amp;[2031 | 08]" c="2031 | 08"/>
            </range>
          </ranges>
        </level>
      </levels>
      <selections count="1">
        <selection n="[dim_date_01].[Year | Month].&amp;[2026 | 03]"/>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__Month1" xr10:uid="{2B7CA9CD-12F2-4197-972F-2A27FAC9EE27}" sourceName="[dim_date_02].[Year | Month]">
  <pivotTables>
    <pivotTable tabId="192" name="PivotTable7"/>
    <pivotTable tabId="192" name="PivotTable8"/>
    <pivotTable tabId="194" name="PivotTable10"/>
    <pivotTable tabId="194" name="PivotTable11"/>
  </pivotTables>
  <data>
    <olap pivotCacheId="1857828233">
      <levels count="2">
        <level uniqueName="[dim_date_02].[Year | Month].[(All)]" sourceCaption="(All)" count="0"/>
        <level uniqueName="[dim_date_02].[Year | Month].[Year | Month]" sourceCaption="Year | Month" count="164">
          <ranges>
            <range startItem="0">
              <i n="[dim_date_02].[Year | Month].&amp;[2018 | 01]" c="2018 | 01"/>
              <i n="[dim_date_02].[Year | Month].&amp;[2018 | 02]" c="2018 | 02"/>
              <i n="[dim_date_02].[Year | Month].&amp;[2018 | 03]" c="2018 | 03"/>
              <i n="[dim_date_02].[Year | Month].&amp;[2018 | 04]" c="2018 | 04"/>
              <i n="[dim_date_02].[Year | Month].&amp;[2018 | 05]" c="2018 | 05"/>
              <i n="[dim_date_02].[Year | Month].&amp;[2018 | 06]" c="2018 | 06"/>
              <i n="[dim_date_02].[Year | Month].&amp;[2018 | 07]" c="2018 | 07"/>
              <i n="[dim_date_02].[Year | Month].&amp;[2018 | 08]" c="2018 | 08"/>
              <i n="[dim_date_02].[Year | Month].&amp;[2018 | 09]" c="2018 | 09"/>
              <i n="[dim_date_02].[Year | Month].&amp;[2018 | 10]" c="2018 | 10"/>
              <i n="[dim_date_02].[Year | Month].&amp;[2018 | 11]" c="2018 | 11"/>
              <i n="[dim_date_02].[Year | Month].&amp;[2018 | 12]" c="2018 | 12"/>
              <i n="[dim_date_02].[Year | Month].&amp;[2019 | 01]" c="2019 | 01"/>
              <i n="[dim_date_02].[Year | Month].&amp;[2019 | 02]" c="2019 | 02"/>
              <i n="[dim_date_02].[Year | Month].&amp;[2019 | 03]" c="2019 | 03"/>
              <i n="[dim_date_02].[Year | Month].&amp;[2019 | 04]" c="2019 | 04"/>
              <i n="[dim_date_02].[Year | Month].&amp;[2019 | 05]" c="2019 | 05"/>
              <i n="[dim_date_02].[Year | Month].&amp;[2019 | 06]" c="2019 | 06"/>
              <i n="[dim_date_02].[Year | Month].&amp;[2019 | 07]" c="2019 | 07"/>
              <i n="[dim_date_02].[Year | Month].&amp;[2019 | 08]" c="2019 | 08"/>
              <i n="[dim_date_02].[Year | Month].&amp;[2019 | 09]" c="2019 | 09"/>
              <i n="[dim_date_02].[Year | Month].&amp;[2019 | 10]" c="2019 | 10"/>
              <i n="[dim_date_02].[Year | Month].&amp;[2019 | 11]" c="2019 | 11"/>
              <i n="[dim_date_02].[Year | Month].&amp;[2019 | 12]" c="2019 | 12"/>
              <i n="[dim_date_02].[Year | Month].&amp;[2020 | 01]" c="2020 | 01"/>
              <i n="[dim_date_02].[Year | Month].&amp;[2020 | 02]" c="2020 | 02"/>
              <i n="[dim_date_02].[Year | Month].&amp;[2020 | 03]" c="2020 | 03"/>
              <i n="[dim_date_02].[Year | Month].&amp;[2020 | 04]" c="2020 | 04"/>
              <i n="[dim_date_02].[Year | Month].&amp;[2020 | 05]" c="2020 | 05"/>
              <i n="[dim_date_02].[Year | Month].&amp;[2020 | 06]" c="2020 | 06"/>
              <i n="[dim_date_02].[Year | Month].&amp;[2020 | 07]" c="2020 | 07"/>
              <i n="[dim_date_02].[Year | Month].&amp;[2020 | 08]" c="2020 | 08"/>
              <i n="[dim_date_02].[Year | Month].&amp;[2020 | 09]" c="2020 | 09"/>
              <i n="[dim_date_02].[Year | Month].&amp;[2020 | 10]" c="2020 | 10"/>
              <i n="[dim_date_02].[Year | Month].&amp;[2020 | 11]" c="2020 | 11"/>
              <i n="[dim_date_02].[Year | Month].&amp;[2020 | 12]" c="2020 | 12"/>
              <i n="[dim_date_02].[Year | Month].&amp;[2021 | 01]" c="2021 | 01"/>
              <i n="[dim_date_02].[Year | Month].&amp;[2021 | 02]" c="2021 | 02"/>
              <i n="[dim_date_02].[Year | Month].&amp;[2021 | 03]" c="2021 | 03"/>
              <i n="[dim_date_02].[Year | Month].&amp;[2021 | 04]" c="2021 | 04"/>
              <i n="[dim_date_02].[Year | Month].&amp;[2021 | 05]" c="2021 | 05"/>
              <i n="[dim_date_02].[Year | Month].&amp;[2021 | 06]" c="2021 | 06"/>
              <i n="[dim_date_02].[Year | Month].&amp;[2021 | 07]" c="2021 | 07"/>
              <i n="[dim_date_02].[Year | Month].&amp;[2021 | 08]" c="2021 | 08"/>
              <i n="[dim_date_02].[Year | Month].&amp;[2021 | 09]" c="2021 | 09"/>
              <i n="[dim_date_02].[Year | Month].&amp;[2021 | 10]" c="2021 | 10"/>
              <i n="[dim_date_02].[Year | Month].&amp;[2021 | 11]" c="2021 | 11"/>
              <i n="[dim_date_02].[Year | Month].&amp;[2021 | 12]" c="2021 | 12"/>
              <i n="[dim_date_02].[Year | Month].&amp;[2022 | 01]" c="2022 | 01"/>
              <i n="[dim_date_02].[Year | Month].&amp;[2022 | 02]" c="2022 | 02"/>
              <i n="[dim_date_02].[Year | Month].&amp;[2022 | 03]" c="2022 | 03"/>
              <i n="[dim_date_02].[Year | Month].&amp;[2022 | 04]" c="2022 | 04"/>
              <i n="[dim_date_02].[Year | Month].&amp;[2022 | 05]" c="2022 | 05"/>
              <i n="[dim_date_02].[Year | Month].&amp;[2022 | 06]" c="2022 | 06"/>
              <i n="[dim_date_02].[Year | Month].&amp;[2022 | 07]" c="2022 | 07"/>
              <i n="[dim_date_02].[Year | Month].&amp;[2022 | 08]" c="2022 | 08"/>
              <i n="[dim_date_02].[Year | Month].&amp;[2022 | 09]" c="2022 | 09"/>
              <i n="[dim_date_02].[Year | Month].&amp;[2022 | 10]" c="2022 | 10"/>
              <i n="[dim_date_02].[Year | Month].&amp;[2022 | 11]" c="2022 | 11"/>
              <i n="[dim_date_02].[Year | Month].&amp;[2022 | 12]" c="2022 | 12"/>
              <i n="[dim_date_02].[Year | Month].&amp;[2023 | 01]" c="2023 | 01"/>
              <i n="[dim_date_02].[Year | Month].&amp;[2023 | 02]" c="2023 | 02"/>
              <i n="[dim_date_02].[Year | Month].&amp;[2023 | 03]" c="2023 | 03"/>
              <i n="[dim_date_02].[Year | Month].&amp;[2023 | 04]" c="2023 | 04"/>
              <i n="[dim_date_02].[Year | Month].&amp;[2023 | 05]" c="2023 | 05"/>
              <i n="[dim_date_02].[Year | Month].&amp;[2023 | 06]" c="2023 | 06"/>
              <i n="[dim_date_02].[Year | Month].&amp;[2023 | 07]" c="2023 | 07"/>
              <i n="[dim_date_02].[Year | Month].&amp;[2023 | 08]" c="2023 | 08"/>
              <i n="[dim_date_02].[Year | Month].&amp;[2023 | 09]" c="2023 | 09"/>
              <i n="[dim_date_02].[Year | Month].&amp;[2023 | 10]" c="2023 | 10"/>
              <i n="[dim_date_02].[Year | Month].&amp;[2023 | 11]" c="2023 | 11"/>
              <i n="[dim_date_02].[Year | Month].&amp;[2023 | 12]" c="2023 | 12"/>
              <i n="[dim_date_02].[Year | Month].&amp;[2024 | 01]" c="2024 | 01"/>
              <i n="[dim_date_02].[Year | Month].&amp;[2024 | 02]" c="2024 | 02"/>
              <i n="[dim_date_02].[Year | Month].&amp;[2024 | 03]" c="2024 | 03"/>
              <i n="[dim_date_02].[Year | Month].&amp;[2024 | 04]" c="2024 | 04"/>
              <i n="[dim_date_02].[Year | Month].&amp;[2024 | 05]" c="2024 | 05"/>
              <i n="[dim_date_02].[Year | Month].&amp;[2024 | 06]" c="2024 | 06"/>
              <i n="[dim_date_02].[Year | Month].&amp;[2024 | 07]" c="2024 | 07"/>
              <i n="[dim_date_02].[Year | Month].&amp;[2024 | 08]" c="2024 | 08"/>
              <i n="[dim_date_02].[Year | Month].&amp;[2024 | 09]" c="2024 | 09"/>
              <i n="[dim_date_02].[Year | Month].&amp;[2024 | 10]" c="2024 | 10"/>
              <i n="[dim_date_02].[Year | Month].&amp;[2024 | 11]" c="2024 | 11"/>
              <i n="[dim_date_02].[Year | Month].&amp;[2024 | 12]" c="2024 | 12"/>
              <i n="[dim_date_02].[Year | Month].&amp;[2025 | 01]" c="2025 | 01"/>
              <i n="[dim_date_02].[Year | Month].&amp;[2025 | 02]" c="2025 | 02"/>
              <i n="[dim_date_02].[Year | Month].&amp;[2025 | 03]" c="2025 | 03"/>
              <i n="[dim_date_02].[Year | Month].&amp;[2025 | 04]" c="2025 | 04"/>
              <i n="[dim_date_02].[Year | Month].&amp;[2025 | 05]" c="2025 | 05"/>
              <i n="[dim_date_02].[Year | Month].&amp;[2025 | 06]" c="2025 | 06"/>
              <i n="[dim_date_02].[Year | Month].&amp;[2025 | 07]" c="2025 | 07"/>
              <i n="[dim_date_02].[Year | Month].&amp;[2025 | 08]" c="2025 | 08"/>
              <i n="[dim_date_02].[Year | Month].&amp;[2025 | 09]" c="2025 | 09"/>
              <i n="[dim_date_02].[Year | Month].&amp;[2025 | 10]" c="2025 | 10"/>
              <i n="[dim_date_02].[Year | Month].&amp;[2025 | 11]" c="2025 | 11"/>
              <i n="[dim_date_02].[Year | Month].&amp;[2025 | 12]" c="2025 | 12"/>
              <i n="[dim_date_02].[Year | Month].&amp;[2026 | 01]" c="2026 | 01"/>
              <i n="[dim_date_02].[Year | Month].&amp;[2026 | 02]" c="2026 | 02"/>
              <i n="[dim_date_02].[Year | Month].&amp;[2026 | 03]" c="2026 | 03"/>
              <i n="[dim_date_02].[Year | Month].&amp;[2026 | 04]" c="2026 | 04"/>
              <i n="[dim_date_02].[Year | Month].&amp;[2026 | 05]" c="2026 | 05"/>
              <i n="[dim_date_02].[Year | Month].&amp;[2026 | 06]" c="2026 | 06"/>
              <i n="[dim_date_02].[Year | Month].&amp;[2026 | 07]" c="2026 | 07"/>
              <i n="[dim_date_02].[Year | Month].&amp;[2026 | 08]" c="2026 | 08"/>
              <i n="[dim_date_02].[Year | Month].&amp;[2026 | 09]" c="2026 | 09"/>
              <i n="[dim_date_02].[Year | Month].&amp;[2026 | 10]" c="2026 | 10"/>
              <i n="[dim_date_02].[Year | Month].&amp;[2026 | 11]" c="2026 | 11"/>
              <i n="[dim_date_02].[Year | Month].&amp;[2026 | 12]" c="2026 | 12"/>
              <i n="[dim_date_02].[Year | Month].&amp;[2027 | 01]" c="2027 | 01"/>
              <i n="[dim_date_02].[Year | Month].&amp;[2027 | 02]" c="2027 | 02"/>
              <i n="[dim_date_02].[Year | Month].&amp;[2027 | 03]" c="2027 | 03"/>
              <i n="[dim_date_02].[Year | Month].&amp;[2027 | 04]" c="2027 | 04"/>
              <i n="[dim_date_02].[Year | Month].&amp;[2027 | 05]" c="2027 | 05"/>
              <i n="[dim_date_02].[Year | Month].&amp;[2027 | 06]" c="2027 | 06"/>
              <i n="[dim_date_02].[Year | Month].&amp;[2027 | 07]" c="2027 | 07"/>
              <i n="[dim_date_02].[Year | Month].&amp;[2027 | 08]" c="2027 | 08"/>
              <i n="[dim_date_02].[Year | Month].&amp;[2027 | 09]" c="2027 | 09"/>
              <i n="[dim_date_02].[Year | Month].&amp;[2027 | 10]" c="2027 | 10"/>
              <i n="[dim_date_02].[Year | Month].&amp;[2027 | 11]" c="2027 | 11"/>
              <i n="[dim_date_02].[Year | Month].&amp;[2027 | 12]" c="2027 | 12"/>
              <i n="[dim_date_02].[Year | Month].&amp;[2028 | 01]" c="2028 | 01"/>
              <i n="[dim_date_02].[Year | Month].&amp;[2028 | 02]" c="2028 | 02"/>
              <i n="[dim_date_02].[Year | Month].&amp;[2028 | 03]" c="2028 | 03"/>
              <i n="[dim_date_02].[Year | Month].&amp;[2028 | 04]" c="2028 | 04"/>
              <i n="[dim_date_02].[Year | Month].&amp;[2028 | 05]" c="2028 | 05"/>
              <i n="[dim_date_02].[Year | Month].&amp;[2028 | 06]" c="2028 | 06"/>
              <i n="[dim_date_02].[Year | Month].&amp;[2028 | 07]" c="2028 | 07"/>
              <i n="[dim_date_02].[Year | Month].&amp;[2028 | 08]" c="2028 | 08"/>
              <i n="[dim_date_02].[Year | Month].&amp;[2028 | 09]" c="2028 | 09"/>
              <i n="[dim_date_02].[Year | Month].&amp;[2028 | 10]" c="2028 | 10"/>
              <i n="[dim_date_02].[Year | Month].&amp;[2028 | 11]" c="2028 | 11"/>
              <i n="[dim_date_02].[Year | Month].&amp;[2028 | 12]" c="2028 | 12"/>
              <i n="[dim_date_02].[Year | Month].&amp;[2029 | 01]" c="2029 | 01"/>
              <i n="[dim_date_02].[Year | Month].&amp;[2029 | 02]" c="2029 | 02"/>
              <i n="[dim_date_02].[Year | Month].&amp;[2029 | 03]" c="2029 | 03"/>
              <i n="[dim_date_02].[Year | Month].&amp;[2029 | 04]" c="2029 | 04"/>
              <i n="[dim_date_02].[Year | Month].&amp;[2029 | 05]" c="2029 | 05"/>
              <i n="[dim_date_02].[Year | Month].&amp;[2029 | 06]" c="2029 | 06"/>
              <i n="[dim_date_02].[Year | Month].&amp;[2029 | 07]" c="2029 | 07"/>
              <i n="[dim_date_02].[Year | Month].&amp;[2029 | 08]" c="2029 | 08"/>
              <i n="[dim_date_02].[Year | Month].&amp;[2029 | 09]" c="2029 | 09"/>
              <i n="[dim_date_02].[Year | Month].&amp;[2029 | 10]" c="2029 | 10"/>
              <i n="[dim_date_02].[Year | Month].&amp;[2029 | 11]" c="2029 | 11"/>
              <i n="[dim_date_02].[Year | Month].&amp;[2029 | 12]" c="2029 | 12"/>
              <i n="[dim_date_02].[Year | Month].&amp;[2030 | 01]" c="2030 | 01"/>
              <i n="[dim_date_02].[Year | Month].&amp;[2030 | 02]" c="2030 | 02"/>
              <i n="[dim_date_02].[Year | Month].&amp;[2030 | 03]" c="2030 | 03"/>
              <i n="[dim_date_02].[Year | Month].&amp;[2030 | 04]" c="2030 | 04"/>
              <i n="[dim_date_02].[Year | Month].&amp;[2030 | 05]" c="2030 | 05"/>
              <i n="[dim_date_02].[Year | Month].&amp;[2030 | 06]" c="2030 | 06"/>
              <i n="[dim_date_02].[Year | Month].&amp;[2030 | 07]" c="2030 | 07"/>
              <i n="[dim_date_02].[Year | Month].&amp;[2030 | 08]" c="2030 | 08"/>
              <i n="[dim_date_02].[Year | Month].&amp;[2030 | 09]" c="2030 | 09"/>
              <i n="[dim_date_02].[Year | Month].&amp;[2030 | 10]" c="2030 | 10"/>
              <i n="[dim_date_02].[Year | Month].&amp;[2030 | 11]" c="2030 | 11"/>
              <i n="[dim_date_02].[Year | Month].&amp;[2030 | 12]" c="2030 | 12"/>
              <i n="[dim_date_02].[Year | Month].&amp;[2031 | 01]" c="2031 | 01"/>
              <i n="[dim_date_02].[Year | Month].&amp;[2031 | 02]" c="2031 | 02"/>
              <i n="[dim_date_02].[Year | Month].&amp;[2031 | 03]" c="2031 | 03"/>
              <i n="[dim_date_02].[Year | Month].&amp;[2031 | 04]" c="2031 | 04"/>
              <i n="[dim_date_02].[Year | Month].&amp;[2031 | 05]" c="2031 | 05"/>
              <i n="[dim_date_02].[Year | Month].&amp;[2031 | 06]" c="2031 | 06"/>
              <i n="[dim_date_02].[Year | Month].&amp;[2031 | 07]" c="2031 | 07"/>
              <i n="[dim_date_02].[Year | Month].&amp;[2031 | 08]" c="2031 | 08"/>
            </range>
          </ranges>
        </level>
      </levels>
      <selections count="1">
        <selection n="[dim_date_02].[Year | Month].&amp;[2026 | 02]"/>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__Month2" xr10:uid="{869AC9FB-A301-4E44-ADCD-93EB124BCAFA}" sourceName="[dim_date_01].[Year | Month]">
  <pivotTables>
    <pivotTable tabId="196" name="PivotTable12"/>
    <pivotTable tabId="196" name="PivotTable13"/>
    <pivotTable tabId="200" name="PivotTable14"/>
    <pivotTable tabId="200" name="PivotTable15"/>
  </pivotTables>
  <data>
    <olap pivotCacheId="435039561">
      <levels count="2">
        <level uniqueName="[dim_date_01].[Year | Month].[(All)]" sourceCaption="(All)" count="0"/>
        <level uniqueName="[dim_date_01].[Year | Month].[Year | Month]" sourceCaption="Year | Month" count="164">
          <ranges>
            <range startItem="0">
              <i n="[dim_date_01].[Year | Month].&amp;[2018 | 01]" c="2018 | 01"/>
              <i n="[dim_date_01].[Year | Month].&amp;[2018 | 02]" c="2018 | 02"/>
              <i n="[dim_date_01].[Year | Month].&amp;[2018 | 03]" c="2018 | 03"/>
              <i n="[dim_date_01].[Year | Month].&amp;[2018 | 04]" c="2018 | 04"/>
              <i n="[dim_date_01].[Year | Month].&amp;[2018 | 05]" c="2018 | 05"/>
              <i n="[dim_date_01].[Year | Month].&amp;[2018 | 06]" c="2018 | 06"/>
              <i n="[dim_date_01].[Year | Month].&amp;[2018 | 07]" c="2018 | 07"/>
              <i n="[dim_date_01].[Year | Month].&amp;[2018 | 08]" c="2018 | 08"/>
              <i n="[dim_date_01].[Year | Month].&amp;[2018 | 09]" c="2018 | 09"/>
              <i n="[dim_date_01].[Year | Month].&amp;[2018 | 10]" c="2018 | 10"/>
              <i n="[dim_date_01].[Year | Month].&amp;[2018 | 11]" c="2018 | 11"/>
              <i n="[dim_date_01].[Year | Month].&amp;[2018 | 12]" c="2018 | 12"/>
              <i n="[dim_date_01].[Year | Month].&amp;[2019 | 01]" c="2019 | 01"/>
              <i n="[dim_date_01].[Year | Month].&amp;[2019 | 02]" c="2019 | 02"/>
              <i n="[dim_date_01].[Year | Month].&amp;[2019 | 03]" c="2019 | 03"/>
              <i n="[dim_date_01].[Year | Month].&amp;[2019 | 04]" c="2019 | 04"/>
              <i n="[dim_date_01].[Year | Month].&amp;[2019 | 05]" c="2019 | 05"/>
              <i n="[dim_date_01].[Year | Month].&amp;[2019 | 06]" c="2019 | 06"/>
              <i n="[dim_date_01].[Year | Month].&amp;[2019 | 07]" c="2019 | 07"/>
              <i n="[dim_date_01].[Year | Month].&amp;[2019 | 08]" c="2019 | 08"/>
              <i n="[dim_date_01].[Year | Month].&amp;[2019 | 09]" c="2019 | 09"/>
              <i n="[dim_date_01].[Year | Month].&amp;[2019 | 10]" c="2019 | 10"/>
              <i n="[dim_date_01].[Year | Month].&amp;[2019 | 11]" c="2019 | 11"/>
              <i n="[dim_date_01].[Year | Month].&amp;[2019 | 12]" c="2019 | 12"/>
              <i n="[dim_date_01].[Year | Month].&amp;[2020 | 01]" c="2020 | 01"/>
              <i n="[dim_date_01].[Year | Month].&amp;[2020 | 02]" c="2020 | 02"/>
              <i n="[dim_date_01].[Year | Month].&amp;[2020 | 03]" c="2020 | 03"/>
              <i n="[dim_date_01].[Year | Month].&amp;[2020 | 04]" c="2020 | 04"/>
              <i n="[dim_date_01].[Year | Month].&amp;[2020 | 05]" c="2020 | 05"/>
              <i n="[dim_date_01].[Year | Month].&amp;[2020 | 06]" c="2020 | 06"/>
              <i n="[dim_date_01].[Year | Month].&amp;[2020 | 07]" c="2020 | 07"/>
              <i n="[dim_date_01].[Year | Month].&amp;[2020 | 08]" c="2020 | 08"/>
              <i n="[dim_date_01].[Year | Month].&amp;[2020 | 09]" c="2020 | 09"/>
              <i n="[dim_date_01].[Year | Month].&amp;[2020 | 10]" c="2020 | 10"/>
              <i n="[dim_date_01].[Year | Month].&amp;[2020 | 11]" c="2020 | 11"/>
              <i n="[dim_date_01].[Year | Month].&amp;[2020 | 12]" c="2020 | 12"/>
              <i n="[dim_date_01].[Year | Month].&amp;[2021 | 01]" c="2021 | 01"/>
              <i n="[dim_date_01].[Year | Month].&amp;[2021 | 02]" c="2021 | 02"/>
              <i n="[dim_date_01].[Year | Month].&amp;[2021 | 03]" c="2021 | 03"/>
              <i n="[dim_date_01].[Year | Month].&amp;[2021 | 04]" c="2021 | 04"/>
              <i n="[dim_date_01].[Year | Month].&amp;[2021 | 05]" c="2021 | 05"/>
              <i n="[dim_date_01].[Year | Month].&amp;[2021 | 06]" c="2021 | 06"/>
              <i n="[dim_date_01].[Year | Month].&amp;[2021 | 07]" c="2021 | 07"/>
              <i n="[dim_date_01].[Year | Month].&amp;[2021 | 08]" c="2021 | 08"/>
              <i n="[dim_date_01].[Year | Month].&amp;[2021 | 09]" c="2021 | 09"/>
              <i n="[dim_date_01].[Year | Month].&amp;[2021 | 10]" c="2021 | 10"/>
              <i n="[dim_date_01].[Year | Month].&amp;[2021 | 11]" c="2021 | 11"/>
              <i n="[dim_date_01].[Year | Month].&amp;[2021 | 12]" c="2021 | 12"/>
              <i n="[dim_date_01].[Year | Month].&amp;[2022 | 01]" c="2022 | 01"/>
              <i n="[dim_date_01].[Year | Month].&amp;[2022 | 02]" c="2022 | 02"/>
              <i n="[dim_date_01].[Year | Month].&amp;[2022 | 03]" c="2022 | 03"/>
              <i n="[dim_date_01].[Year | Month].&amp;[2022 | 04]" c="2022 | 04"/>
              <i n="[dim_date_01].[Year | Month].&amp;[2022 | 05]" c="2022 | 05"/>
              <i n="[dim_date_01].[Year | Month].&amp;[2022 | 06]" c="2022 | 06"/>
              <i n="[dim_date_01].[Year | Month].&amp;[2022 | 07]" c="2022 | 07"/>
              <i n="[dim_date_01].[Year | Month].&amp;[2022 | 08]" c="2022 | 08"/>
              <i n="[dim_date_01].[Year | Month].&amp;[2022 | 09]" c="2022 | 09"/>
              <i n="[dim_date_01].[Year | Month].&amp;[2022 | 10]" c="2022 | 10"/>
              <i n="[dim_date_01].[Year | Month].&amp;[2022 | 11]" c="2022 | 11"/>
              <i n="[dim_date_01].[Year | Month].&amp;[2022 | 12]" c="2022 | 12"/>
              <i n="[dim_date_01].[Year | Month].&amp;[2023 | 01]" c="2023 | 01"/>
              <i n="[dim_date_01].[Year | Month].&amp;[2023 | 02]" c="2023 | 02"/>
              <i n="[dim_date_01].[Year | Month].&amp;[2023 | 03]" c="2023 | 03"/>
              <i n="[dim_date_01].[Year | Month].&amp;[2023 | 04]" c="2023 | 04"/>
              <i n="[dim_date_01].[Year | Month].&amp;[2023 | 05]" c="2023 | 05"/>
              <i n="[dim_date_01].[Year | Month].&amp;[2023 | 06]" c="2023 | 06"/>
              <i n="[dim_date_01].[Year | Month].&amp;[2023 | 07]" c="2023 | 07"/>
              <i n="[dim_date_01].[Year | Month].&amp;[2023 | 08]" c="2023 | 08"/>
              <i n="[dim_date_01].[Year | Month].&amp;[2023 | 09]" c="2023 | 09"/>
              <i n="[dim_date_01].[Year | Month].&amp;[2023 | 10]" c="2023 | 10"/>
              <i n="[dim_date_01].[Year | Month].&amp;[2023 | 11]" c="2023 | 11"/>
              <i n="[dim_date_01].[Year | Month].&amp;[2023 | 12]" c="2023 | 12"/>
              <i n="[dim_date_01].[Year | Month].&amp;[2024 | 01]" c="2024 | 01"/>
              <i n="[dim_date_01].[Year | Month].&amp;[2024 | 02]" c="2024 | 02"/>
              <i n="[dim_date_01].[Year | Month].&amp;[2024 | 03]" c="2024 | 03"/>
              <i n="[dim_date_01].[Year | Month].&amp;[2024 | 04]" c="2024 | 04"/>
              <i n="[dim_date_01].[Year | Month].&amp;[2024 | 05]" c="2024 | 05"/>
              <i n="[dim_date_01].[Year | Month].&amp;[2024 | 06]" c="2024 | 06"/>
              <i n="[dim_date_01].[Year | Month].&amp;[2024 | 07]" c="2024 | 07"/>
              <i n="[dim_date_01].[Year | Month].&amp;[2024 | 08]" c="2024 | 08"/>
              <i n="[dim_date_01].[Year | Month].&amp;[2024 | 09]" c="2024 | 09"/>
              <i n="[dim_date_01].[Year | Month].&amp;[2024 | 10]" c="2024 | 10"/>
              <i n="[dim_date_01].[Year | Month].&amp;[2024 | 11]" c="2024 | 11"/>
              <i n="[dim_date_01].[Year | Month].&amp;[2024 | 12]" c="2024 | 12"/>
              <i n="[dim_date_01].[Year | Month].&amp;[2025 | 01]" c="2025 | 01"/>
              <i n="[dim_date_01].[Year | Month].&amp;[2025 | 02]" c="2025 | 02"/>
              <i n="[dim_date_01].[Year | Month].&amp;[2025 | 03]" c="2025 | 03"/>
              <i n="[dim_date_01].[Year | Month].&amp;[2025 | 04]" c="2025 | 04"/>
              <i n="[dim_date_01].[Year | Month].&amp;[2025 | 05]" c="2025 | 05"/>
              <i n="[dim_date_01].[Year | Month].&amp;[2025 | 06]" c="2025 | 06"/>
              <i n="[dim_date_01].[Year | Month].&amp;[2025 | 07]" c="2025 | 07"/>
              <i n="[dim_date_01].[Year | Month].&amp;[2025 | 08]" c="2025 | 08"/>
              <i n="[dim_date_01].[Year | Month].&amp;[2025 | 09]" c="2025 | 09"/>
              <i n="[dim_date_01].[Year | Month].&amp;[2025 | 10]" c="2025 | 10"/>
              <i n="[dim_date_01].[Year | Month].&amp;[2025 | 11]" c="2025 | 11"/>
              <i n="[dim_date_01].[Year | Month].&amp;[2025 | 12]" c="2025 | 12"/>
              <i n="[dim_date_01].[Year | Month].&amp;[2026 | 01]" c="2026 | 01"/>
              <i n="[dim_date_01].[Year | Month].&amp;[2026 | 02]" c="2026 | 02"/>
              <i n="[dim_date_01].[Year | Month].&amp;[2026 | 03]" c="2026 | 03"/>
              <i n="[dim_date_01].[Year | Month].&amp;[2026 | 04]" c="2026 | 04"/>
              <i n="[dim_date_01].[Year | Month].&amp;[2026 | 05]" c="2026 | 05"/>
              <i n="[dim_date_01].[Year | Month].&amp;[2026 | 06]" c="2026 | 06"/>
              <i n="[dim_date_01].[Year | Month].&amp;[2026 | 07]" c="2026 | 07"/>
              <i n="[dim_date_01].[Year | Month].&amp;[2026 | 08]" c="2026 | 08"/>
              <i n="[dim_date_01].[Year | Month].&amp;[2026 | 09]" c="2026 | 09"/>
              <i n="[dim_date_01].[Year | Month].&amp;[2026 | 10]" c="2026 | 10"/>
              <i n="[dim_date_01].[Year | Month].&amp;[2026 | 11]" c="2026 | 11"/>
              <i n="[dim_date_01].[Year | Month].&amp;[2026 | 12]" c="2026 | 12"/>
              <i n="[dim_date_01].[Year | Month].&amp;[2027 | 01]" c="2027 | 01"/>
              <i n="[dim_date_01].[Year | Month].&amp;[2027 | 02]" c="2027 | 02"/>
              <i n="[dim_date_01].[Year | Month].&amp;[2027 | 03]" c="2027 | 03"/>
              <i n="[dim_date_01].[Year | Month].&amp;[2027 | 04]" c="2027 | 04"/>
              <i n="[dim_date_01].[Year | Month].&amp;[2027 | 05]" c="2027 | 05"/>
              <i n="[dim_date_01].[Year | Month].&amp;[2027 | 06]" c="2027 | 06"/>
              <i n="[dim_date_01].[Year | Month].&amp;[2027 | 07]" c="2027 | 07"/>
              <i n="[dim_date_01].[Year | Month].&amp;[2027 | 08]" c="2027 | 08"/>
              <i n="[dim_date_01].[Year | Month].&amp;[2027 | 09]" c="2027 | 09"/>
              <i n="[dim_date_01].[Year | Month].&amp;[2027 | 10]" c="2027 | 10"/>
              <i n="[dim_date_01].[Year | Month].&amp;[2027 | 11]" c="2027 | 11"/>
              <i n="[dim_date_01].[Year | Month].&amp;[2027 | 12]" c="2027 | 12"/>
              <i n="[dim_date_01].[Year | Month].&amp;[2028 | 01]" c="2028 | 01"/>
              <i n="[dim_date_01].[Year | Month].&amp;[2028 | 02]" c="2028 | 02"/>
              <i n="[dim_date_01].[Year | Month].&amp;[2028 | 03]" c="2028 | 03"/>
              <i n="[dim_date_01].[Year | Month].&amp;[2028 | 04]" c="2028 | 04"/>
              <i n="[dim_date_01].[Year | Month].&amp;[2028 | 05]" c="2028 | 05"/>
              <i n="[dim_date_01].[Year | Month].&amp;[2028 | 06]" c="2028 | 06"/>
              <i n="[dim_date_01].[Year | Month].&amp;[2028 | 07]" c="2028 | 07"/>
              <i n="[dim_date_01].[Year | Month].&amp;[2028 | 08]" c="2028 | 08"/>
              <i n="[dim_date_01].[Year | Month].&amp;[2028 | 09]" c="2028 | 09"/>
              <i n="[dim_date_01].[Year | Month].&amp;[2028 | 10]" c="2028 | 10"/>
              <i n="[dim_date_01].[Year | Month].&amp;[2028 | 11]" c="2028 | 11"/>
              <i n="[dim_date_01].[Year | Month].&amp;[2028 | 12]" c="2028 | 12"/>
              <i n="[dim_date_01].[Year | Month].&amp;[2029 | 01]" c="2029 | 01"/>
              <i n="[dim_date_01].[Year | Month].&amp;[2029 | 02]" c="2029 | 02"/>
              <i n="[dim_date_01].[Year | Month].&amp;[2029 | 03]" c="2029 | 03"/>
              <i n="[dim_date_01].[Year | Month].&amp;[2029 | 04]" c="2029 | 04"/>
              <i n="[dim_date_01].[Year | Month].&amp;[2029 | 05]" c="2029 | 05"/>
              <i n="[dim_date_01].[Year | Month].&amp;[2029 | 06]" c="2029 | 06"/>
              <i n="[dim_date_01].[Year | Month].&amp;[2029 | 07]" c="2029 | 07"/>
              <i n="[dim_date_01].[Year | Month].&amp;[2029 | 08]" c="2029 | 08"/>
              <i n="[dim_date_01].[Year | Month].&amp;[2029 | 09]" c="2029 | 09"/>
              <i n="[dim_date_01].[Year | Month].&amp;[2029 | 10]" c="2029 | 10"/>
              <i n="[dim_date_01].[Year | Month].&amp;[2029 | 11]" c="2029 | 11"/>
              <i n="[dim_date_01].[Year | Month].&amp;[2029 | 12]" c="2029 | 12"/>
              <i n="[dim_date_01].[Year | Month].&amp;[2030 | 01]" c="2030 | 01"/>
              <i n="[dim_date_01].[Year | Month].&amp;[2030 | 02]" c="2030 | 02"/>
              <i n="[dim_date_01].[Year | Month].&amp;[2030 | 03]" c="2030 | 03"/>
              <i n="[dim_date_01].[Year | Month].&amp;[2030 | 04]" c="2030 | 04"/>
              <i n="[dim_date_01].[Year | Month].&amp;[2030 | 05]" c="2030 | 05"/>
              <i n="[dim_date_01].[Year | Month].&amp;[2030 | 06]" c="2030 | 06"/>
              <i n="[dim_date_01].[Year | Month].&amp;[2030 | 07]" c="2030 | 07"/>
              <i n="[dim_date_01].[Year | Month].&amp;[2030 | 08]" c="2030 | 08"/>
              <i n="[dim_date_01].[Year | Month].&amp;[2030 | 09]" c="2030 | 09"/>
              <i n="[dim_date_01].[Year | Month].&amp;[2030 | 10]" c="2030 | 10"/>
              <i n="[dim_date_01].[Year | Month].&amp;[2030 | 11]" c="2030 | 11"/>
              <i n="[dim_date_01].[Year | Month].&amp;[2030 | 12]" c="2030 | 12"/>
              <i n="[dim_date_01].[Year | Month].&amp;[2031 | 01]" c="2031 | 01"/>
              <i n="[dim_date_01].[Year | Month].&amp;[2031 | 02]" c="2031 | 02"/>
              <i n="[dim_date_01].[Year | Month].&amp;[2031 | 03]" c="2031 | 03"/>
              <i n="[dim_date_01].[Year | Month].&amp;[2031 | 04]" c="2031 | 04"/>
              <i n="[dim_date_01].[Year | Month].&amp;[2031 | 05]" c="2031 | 05"/>
              <i n="[dim_date_01].[Year | Month].&amp;[2031 | 06]" c="2031 | 06"/>
              <i n="[dim_date_01].[Year | Month].&amp;[2031 | 07]" c="2031 | 07"/>
              <i n="[dim_date_01].[Year | Month].&amp;[2031 | 08]" c="2031 | 08"/>
            </range>
          </ranges>
        </level>
      </levels>
      <selections count="1">
        <selection n="[dim_date_01].[Year | Month].&amp;[2026 | 03]"/>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__Month3" xr10:uid="{3304A41C-1294-48B9-9C40-6B97822513E2}" sourceName="[dim_date_03].[Year | Month]">
  <pivotTables>
    <pivotTable tabId="196" name="PivotTable12"/>
    <pivotTable tabId="196" name="PivotTable13"/>
    <pivotTable tabId="200" name="PivotTable14"/>
    <pivotTable tabId="200" name="PivotTable15"/>
  </pivotTables>
  <data>
    <olap pivotCacheId="435039561">
      <levels count="2">
        <level uniqueName="[dim_date_03].[Year | Month].[(All)]" sourceCaption="(All)" count="0"/>
        <level uniqueName="[dim_date_03].[Year | Month].[Year | Month]" sourceCaption="Year | Month" count="164">
          <ranges>
            <range startItem="0">
              <i n="[dim_date_03].[Year | Month].&amp;[2018 | 01]" c="2018 | 01"/>
              <i n="[dim_date_03].[Year | Month].&amp;[2018 | 02]" c="2018 | 02"/>
              <i n="[dim_date_03].[Year | Month].&amp;[2018 | 03]" c="2018 | 03"/>
              <i n="[dim_date_03].[Year | Month].&amp;[2018 | 04]" c="2018 | 04"/>
              <i n="[dim_date_03].[Year | Month].&amp;[2018 | 05]" c="2018 | 05"/>
              <i n="[dim_date_03].[Year | Month].&amp;[2018 | 06]" c="2018 | 06"/>
              <i n="[dim_date_03].[Year | Month].&amp;[2018 | 07]" c="2018 | 07"/>
              <i n="[dim_date_03].[Year | Month].&amp;[2018 | 08]" c="2018 | 08"/>
              <i n="[dim_date_03].[Year | Month].&amp;[2018 | 09]" c="2018 | 09"/>
              <i n="[dim_date_03].[Year | Month].&amp;[2018 | 10]" c="2018 | 10"/>
              <i n="[dim_date_03].[Year | Month].&amp;[2018 | 11]" c="2018 | 11"/>
              <i n="[dim_date_03].[Year | Month].&amp;[2018 | 12]" c="2018 | 12"/>
              <i n="[dim_date_03].[Year | Month].&amp;[2019 | 01]" c="2019 | 01"/>
              <i n="[dim_date_03].[Year | Month].&amp;[2019 | 02]" c="2019 | 02"/>
              <i n="[dim_date_03].[Year | Month].&amp;[2019 | 03]" c="2019 | 03"/>
              <i n="[dim_date_03].[Year | Month].&amp;[2019 | 04]" c="2019 | 04"/>
              <i n="[dim_date_03].[Year | Month].&amp;[2019 | 05]" c="2019 | 05"/>
              <i n="[dim_date_03].[Year | Month].&amp;[2019 | 06]" c="2019 | 06"/>
              <i n="[dim_date_03].[Year | Month].&amp;[2019 | 07]" c="2019 | 07"/>
              <i n="[dim_date_03].[Year | Month].&amp;[2019 | 08]" c="2019 | 08"/>
              <i n="[dim_date_03].[Year | Month].&amp;[2019 | 09]" c="2019 | 09"/>
              <i n="[dim_date_03].[Year | Month].&amp;[2019 | 10]" c="2019 | 10"/>
              <i n="[dim_date_03].[Year | Month].&amp;[2019 | 11]" c="2019 | 11"/>
              <i n="[dim_date_03].[Year | Month].&amp;[2019 | 12]" c="2019 | 12"/>
              <i n="[dim_date_03].[Year | Month].&amp;[2020 | 01]" c="2020 | 01"/>
              <i n="[dim_date_03].[Year | Month].&amp;[2020 | 02]" c="2020 | 02"/>
              <i n="[dim_date_03].[Year | Month].&amp;[2020 | 03]" c="2020 | 03"/>
              <i n="[dim_date_03].[Year | Month].&amp;[2020 | 04]" c="2020 | 04"/>
              <i n="[dim_date_03].[Year | Month].&amp;[2020 | 05]" c="2020 | 05"/>
              <i n="[dim_date_03].[Year | Month].&amp;[2020 | 06]" c="2020 | 06"/>
              <i n="[dim_date_03].[Year | Month].&amp;[2020 | 07]" c="2020 | 07"/>
              <i n="[dim_date_03].[Year | Month].&amp;[2020 | 08]" c="2020 | 08"/>
              <i n="[dim_date_03].[Year | Month].&amp;[2020 | 09]" c="2020 | 09"/>
              <i n="[dim_date_03].[Year | Month].&amp;[2020 | 10]" c="2020 | 10"/>
              <i n="[dim_date_03].[Year | Month].&amp;[2020 | 11]" c="2020 | 11"/>
              <i n="[dim_date_03].[Year | Month].&amp;[2020 | 12]" c="2020 | 12"/>
              <i n="[dim_date_03].[Year | Month].&amp;[2021 | 01]" c="2021 | 01"/>
              <i n="[dim_date_03].[Year | Month].&amp;[2021 | 02]" c="2021 | 02"/>
              <i n="[dim_date_03].[Year | Month].&amp;[2021 | 03]" c="2021 | 03"/>
              <i n="[dim_date_03].[Year | Month].&amp;[2021 | 04]" c="2021 | 04"/>
              <i n="[dim_date_03].[Year | Month].&amp;[2021 | 05]" c="2021 | 05"/>
              <i n="[dim_date_03].[Year | Month].&amp;[2021 | 06]" c="2021 | 06"/>
              <i n="[dim_date_03].[Year | Month].&amp;[2021 | 07]" c="2021 | 07"/>
              <i n="[dim_date_03].[Year | Month].&amp;[2021 | 08]" c="2021 | 08"/>
              <i n="[dim_date_03].[Year | Month].&amp;[2021 | 09]" c="2021 | 09"/>
              <i n="[dim_date_03].[Year | Month].&amp;[2021 | 10]" c="2021 | 10"/>
              <i n="[dim_date_03].[Year | Month].&amp;[2021 | 11]" c="2021 | 11"/>
              <i n="[dim_date_03].[Year | Month].&amp;[2021 | 12]" c="2021 | 12"/>
              <i n="[dim_date_03].[Year | Month].&amp;[2022 | 01]" c="2022 | 01"/>
              <i n="[dim_date_03].[Year | Month].&amp;[2022 | 02]" c="2022 | 02"/>
              <i n="[dim_date_03].[Year | Month].&amp;[2022 | 03]" c="2022 | 03"/>
              <i n="[dim_date_03].[Year | Month].&amp;[2022 | 04]" c="2022 | 04"/>
              <i n="[dim_date_03].[Year | Month].&amp;[2022 | 05]" c="2022 | 05"/>
              <i n="[dim_date_03].[Year | Month].&amp;[2022 | 06]" c="2022 | 06"/>
              <i n="[dim_date_03].[Year | Month].&amp;[2022 | 07]" c="2022 | 07"/>
              <i n="[dim_date_03].[Year | Month].&amp;[2022 | 08]" c="2022 | 08"/>
              <i n="[dim_date_03].[Year | Month].&amp;[2022 | 09]" c="2022 | 09"/>
              <i n="[dim_date_03].[Year | Month].&amp;[2022 | 10]" c="2022 | 10"/>
              <i n="[dim_date_03].[Year | Month].&amp;[2022 | 11]" c="2022 | 11"/>
              <i n="[dim_date_03].[Year | Month].&amp;[2022 | 12]" c="2022 | 12"/>
              <i n="[dim_date_03].[Year | Month].&amp;[2023 | 01]" c="2023 | 01"/>
              <i n="[dim_date_03].[Year | Month].&amp;[2023 | 02]" c="2023 | 02"/>
              <i n="[dim_date_03].[Year | Month].&amp;[2023 | 03]" c="2023 | 03"/>
              <i n="[dim_date_03].[Year | Month].&amp;[2023 | 04]" c="2023 | 04"/>
              <i n="[dim_date_03].[Year | Month].&amp;[2023 | 05]" c="2023 | 05"/>
              <i n="[dim_date_03].[Year | Month].&amp;[2023 | 06]" c="2023 | 06"/>
              <i n="[dim_date_03].[Year | Month].&amp;[2023 | 07]" c="2023 | 07"/>
              <i n="[dim_date_03].[Year | Month].&amp;[2023 | 08]" c="2023 | 08"/>
              <i n="[dim_date_03].[Year | Month].&amp;[2023 | 09]" c="2023 | 09"/>
              <i n="[dim_date_03].[Year | Month].&amp;[2023 | 10]" c="2023 | 10"/>
              <i n="[dim_date_03].[Year | Month].&amp;[2023 | 11]" c="2023 | 11"/>
              <i n="[dim_date_03].[Year | Month].&amp;[2023 | 12]" c="2023 | 12"/>
              <i n="[dim_date_03].[Year | Month].&amp;[2024 | 01]" c="2024 | 01"/>
              <i n="[dim_date_03].[Year | Month].&amp;[2024 | 02]" c="2024 | 02"/>
              <i n="[dim_date_03].[Year | Month].&amp;[2024 | 03]" c="2024 | 03"/>
              <i n="[dim_date_03].[Year | Month].&amp;[2024 | 04]" c="2024 | 04"/>
              <i n="[dim_date_03].[Year | Month].&amp;[2024 | 05]" c="2024 | 05"/>
              <i n="[dim_date_03].[Year | Month].&amp;[2024 | 06]" c="2024 | 06"/>
              <i n="[dim_date_03].[Year | Month].&amp;[2024 | 07]" c="2024 | 07"/>
              <i n="[dim_date_03].[Year | Month].&amp;[2024 | 08]" c="2024 | 08"/>
              <i n="[dim_date_03].[Year | Month].&amp;[2024 | 09]" c="2024 | 09"/>
              <i n="[dim_date_03].[Year | Month].&amp;[2024 | 10]" c="2024 | 10"/>
              <i n="[dim_date_03].[Year | Month].&amp;[2024 | 11]" c="2024 | 11"/>
              <i n="[dim_date_03].[Year | Month].&amp;[2024 | 12]" c="2024 | 12"/>
              <i n="[dim_date_03].[Year | Month].&amp;[2025 | 01]" c="2025 | 01"/>
              <i n="[dim_date_03].[Year | Month].&amp;[2025 | 02]" c="2025 | 02"/>
              <i n="[dim_date_03].[Year | Month].&amp;[2025 | 03]" c="2025 | 03"/>
              <i n="[dim_date_03].[Year | Month].&amp;[2025 | 04]" c="2025 | 04"/>
              <i n="[dim_date_03].[Year | Month].&amp;[2025 | 05]" c="2025 | 05"/>
              <i n="[dim_date_03].[Year | Month].&amp;[2025 | 06]" c="2025 | 06"/>
              <i n="[dim_date_03].[Year | Month].&amp;[2025 | 07]" c="2025 | 07"/>
              <i n="[dim_date_03].[Year | Month].&amp;[2025 | 08]" c="2025 | 08"/>
              <i n="[dim_date_03].[Year | Month].&amp;[2025 | 09]" c="2025 | 09"/>
              <i n="[dim_date_03].[Year | Month].&amp;[2025 | 10]" c="2025 | 10"/>
              <i n="[dim_date_03].[Year | Month].&amp;[2025 | 11]" c="2025 | 11"/>
              <i n="[dim_date_03].[Year | Month].&amp;[2025 | 12]" c="2025 | 12"/>
              <i n="[dim_date_03].[Year | Month].&amp;[2026 | 01]" c="2026 | 01"/>
              <i n="[dim_date_03].[Year | Month].&amp;[2026 | 02]" c="2026 | 02"/>
              <i n="[dim_date_03].[Year | Month].&amp;[2026 | 03]" c="2026 | 03"/>
              <i n="[dim_date_03].[Year | Month].&amp;[2026 | 04]" c="2026 | 04"/>
              <i n="[dim_date_03].[Year | Month].&amp;[2026 | 05]" c="2026 | 05"/>
              <i n="[dim_date_03].[Year | Month].&amp;[2026 | 06]" c="2026 | 06"/>
              <i n="[dim_date_03].[Year | Month].&amp;[2026 | 07]" c="2026 | 07"/>
              <i n="[dim_date_03].[Year | Month].&amp;[2026 | 08]" c="2026 | 08"/>
              <i n="[dim_date_03].[Year | Month].&amp;[2026 | 09]" c="2026 | 09"/>
              <i n="[dim_date_03].[Year | Month].&amp;[2026 | 10]" c="2026 | 10"/>
              <i n="[dim_date_03].[Year | Month].&amp;[2026 | 11]" c="2026 | 11"/>
              <i n="[dim_date_03].[Year | Month].&amp;[2026 | 12]" c="2026 | 12"/>
              <i n="[dim_date_03].[Year | Month].&amp;[2027 | 01]" c="2027 | 01"/>
              <i n="[dim_date_03].[Year | Month].&amp;[2027 | 02]" c="2027 | 02"/>
              <i n="[dim_date_03].[Year | Month].&amp;[2027 | 03]" c="2027 | 03"/>
              <i n="[dim_date_03].[Year | Month].&amp;[2027 | 04]" c="2027 | 04"/>
              <i n="[dim_date_03].[Year | Month].&amp;[2027 | 05]" c="2027 | 05"/>
              <i n="[dim_date_03].[Year | Month].&amp;[2027 | 06]" c="2027 | 06"/>
              <i n="[dim_date_03].[Year | Month].&amp;[2027 | 07]" c="2027 | 07"/>
              <i n="[dim_date_03].[Year | Month].&amp;[2027 | 08]" c="2027 | 08"/>
              <i n="[dim_date_03].[Year | Month].&amp;[2027 | 09]" c="2027 | 09"/>
              <i n="[dim_date_03].[Year | Month].&amp;[2027 | 10]" c="2027 | 10"/>
              <i n="[dim_date_03].[Year | Month].&amp;[2027 | 11]" c="2027 | 11"/>
              <i n="[dim_date_03].[Year | Month].&amp;[2027 | 12]" c="2027 | 12"/>
              <i n="[dim_date_03].[Year | Month].&amp;[2028 | 01]" c="2028 | 01"/>
              <i n="[dim_date_03].[Year | Month].&amp;[2028 | 02]" c="2028 | 02"/>
              <i n="[dim_date_03].[Year | Month].&amp;[2028 | 03]" c="2028 | 03"/>
              <i n="[dim_date_03].[Year | Month].&amp;[2028 | 04]" c="2028 | 04"/>
              <i n="[dim_date_03].[Year | Month].&amp;[2028 | 05]" c="2028 | 05"/>
              <i n="[dim_date_03].[Year | Month].&amp;[2028 | 06]" c="2028 | 06"/>
              <i n="[dim_date_03].[Year | Month].&amp;[2028 | 07]" c="2028 | 07"/>
              <i n="[dim_date_03].[Year | Month].&amp;[2028 | 08]" c="2028 | 08"/>
              <i n="[dim_date_03].[Year | Month].&amp;[2028 | 09]" c="2028 | 09"/>
              <i n="[dim_date_03].[Year | Month].&amp;[2028 | 10]" c="2028 | 10"/>
              <i n="[dim_date_03].[Year | Month].&amp;[2028 | 11]" c="2028 | 11"/>
              <i n="[dim_date_03].[Year | Month].&amp;[2028 | 12]" c="2028 | 12"/>
              <i n="[dim_date_03].[Year | Month].&amp;[2029 | 01]" c="2029 | 01"/>
              <i n="[dim_date_03].[Year | Month].&amp;[2029 | 02]" c="2029 | 02"/>
              <i n="[dim_date_03].[Year | Month].&amp;[2029 | 03]" c="2029 | 03"/>
              <i n="[dim_date_03].[Year | Month].&amp;[2029 | 04]" c="2029 | 04"/>
              <i n="[dim_date_03].[Year | Month].&amp;[2029 | 05]" c="2029 | 05"/>
              <i n="[dim_date_03].[Year | Month].&amp;[2029 | 06]" c="2029 | 06"/>
              <i n="[dim_date_03].[Year | Month].&amp;[2029 | 07]" c="2029 | 07"/>
              <i n="[dim_date_03].[Year | Month].&amp;[2029 | 08]" c="2029 | 08"/>
              <i n="[dim_date_03].[Year | Month].&amp;[2029 | 09]" c="2029 | 09"/>
              <i n="[dim_date_03].[Year | Month].&amp;[2029 | 10]" c="2029 | 10"/>
              <i n="[dim_date_03].[Year | Month].&amp;[2029 | 11]" c="2029 | 11"/>
              <i n="[dim_date_03].[Year | Month].&amp;[2029 | 12]" c="2029 | 12"/>
              <i n="[dim_date_03].[Year | Month].&amp;[2030 | 01]" c="2030 | 01"/>
              <i n="[dim_date_03].[Year | Month].&amp;[2030 | 02]" c="2030 | 02"/>
              <i n="[dim_date_03].[Year | Month].&amp;[2030 | 03]" c="2030 | 03"/>
              <i n="[dim_date_03].[Year | Month].&amp;[2030 | 04]" c="2030 | 04"/>
              <i n="[dim_date_03].[Year | Month].&amp;[2030 | 05]" c="2030 | 05"/>
              <i n="[dim_date_03].[Year | Month].&amp;[2030 | 06]" c="2030 | 06"/>
              <i n="[dim_date_03].[Year | Month].&amp;[2030 | 07]" c="2030 | 07"/>
              <i n="[dim_date_03].[Year | Month].&amp;[2030 | 08]" c="2030 | 08"/>
              <i n="[dim_date_03].[Year | Month].&amp;[2030 | 09]" c="2030 | 09"/>
              <i n="[dim_date_03].[Year | Month].&amp;[2030 | 10]" c="2030 | 10"/>
              <i n="[dim_date_03].[Year | Month].&amp;[2030 | 11]" c="2030 | 11"/>
              <i n="[dim_date_03].[Year | Month].&amp;[2030 | 12]" c="2030 | 12"/>
              <i n="[dim_date_03].[Year | Month].&amp;[2031 | 01]" c="2031 | 01"/>
              <i n="[dim_date_03].[Year | Month].&amp;[2031 | 02]" c="2031 | 02"/>
              <i n="[dim_date_03].[Year | Month].&amp;[2031 | 03]" c="2031 | 03"/>
              <i n="[dim_date_03].[Year | Month].&amp;[2031 | 04]" c="2031 | 04"/>
              <i n="[dim_date_03].[Year | Month].&amp;[2031 | 05]" c="2031 | 05"/>
              <i n="[dim_date_03].[Year | Month].&amp;[2031 | 06]" c="2031 | 06"/>
              <i n="[dim_date_03].[Year | Month].&amp;[2031 | 07]" c="2031 | 07"/>
              <i n="[dim_date_03].[Year | Month].&amp;[2031 | 08]" c="2031 | 08"/>
            </range>
          </ranges>
        </level>
      </levels>
      <selections count="1">
        <selection n="[dim_date_03].[Year | Month].&amp;[2026 | 03]"/>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__Month4" xr10:uid="{C8623C83-B4A7-43C2-8C05-1D8E828EE0C2}" sourceName="[dim_date_01].[Year | Month]">
  <pivotTables>
    <pivotTable tabId="204" name="PivotTable1"/>
    <pivotTable tabId="204" name="PivotTable3"/>
    <pivotTable tabId="218" name="PivotTable3"/>
    <pivotTable tabId="218" name="PivotTable1"/>
    <pivotTable tabId="223" name="PivotTable1"/>
  </pivotTables>
  <data>
    <olap pivotCacheId="1964131226">
      <levels count="2">
        <level uniqueName="[dim_date_01].[Year | Month].[(All)]" sourceCaption="(All)" count="0"/>
        <level uniqueName="[dim_date_01].[Year | Month].[Year | Month]" sourceCaption="Year | Month" count="164">
          <ranges>
            <range startItem="0">
              <i n="[dim_date_01].[Year | Month].&amp;[2018 | 01]" c="2018 | 01"/>
              <i n="[dim_date_01].[Year | Month].&amp;[2018 | 02]" c="2018 | 02"/>
              <i n="[dim_date_01].[Year | Month].&amp;[2018 | 03]" c="2018 | 03"/>
              <i n="[dim_date_01].[Year | Month].&amp;[2018 | 04]" c="2018 | 04"/>
              <i n="[dim_date_01].[Year | Month].&amp;[2018 | 05]" c="2018 | 05"/>
              <i n="[dim_date_01].[Year | Month].&amp;[2018 | 06]" c="2018 | 06"/>
              <i n="[dim_date_01].[Year | Month].&amp;[2018 | 07]" c="2018 | 07"/>
              <i n="[dim_date_01].[Year | Month].&amp;[2018 | 08]" c="2018 | 08"/>
              <i n="[dim_date_01].[Year | Month].&amp;[2018 | 09]" c="2018 | 09"/>
              <i n="[dim_date_01].[Year | Month].&amp;[2018 | 10]" c="2018 | 10"/>
              <i n="[dim_date_01].[Year | Month].&amp;[2018 | 11]" c="2018 | 11"/>
              <i n="[dim_date_01].[Year | Month].&amp;[2018 | 12]" c="2018 | 12"/>
              <i n="[dim_date_01].[Year | Month].&amp;[2019 | 01]" c="2019 | 01"/>
              <i n="[dim_date_01].[Year | Month].&amp;[2019 | 02]" c="2019 | 02"/>
              <i n="[dim_date_01].[Year | Month].&amp;[2019 | 03]" c="2019 | 03"/>
              <i n="[dim_date_01].[Year | Month].&amp;[2019 | 04]" c="2019 | 04"/>
              <i n="[dim_date_01].[Year | Month].&amp;[2019 | 05]" c="2019 | 05"/>
              <i n="[dim_date_01].[Year | Month].&amp;[2019 | 06]" c="2019 | 06"/>
              <i n="[dim_date_01].[Year | Month].&amp;[2019 | 07]" c="2019 | 07"/>
              <i n="[dim_date_01].[Year | Month].&amp;[2019 | 08]" c="2019 | 08"/>
              <i n="[dim_date_01].[Year | Month].&amp;[2019 | 09]" c="2019 | 09"/>
              <i n="[dim_date_01].[Year | Month].&amp;[2019 | 10]" c="2019 | 10"/>
              <i n="[dim_date_01].[Year | Month].&amp;[2019 | 11]" c="2019 | 11"/>
              <i n="[dim_date_01].[Year | Month].&amp;[2019 | 12]" c="2019 | 12"/>
              <i n="[dim_date_01].[Year | Month].&amp;[2020 | 01]" c="2020 | 01"/>
              <i n="[dim_date_01].[Year | Month].&amp;[2020 | 02]" c="2020 | 02"/>
              <i n="[dim_date_01].[Year | Month].&amp;[2020 | 03]" c="2020 | 03"/>
              <i n="[dim_date_01].[Year | Month].&amp;[2020 | 04]" c="2020 | 04"/>
              <i n="[dim_date_01].[Year | Month].&amp;[2020 | 05]" c="2020 | 05"/>
              <i n="[dim_date_01].[Year | Month].&amp;[2020 | 06]" c="2020 | 06"/>
              <i n="[dim_date_01].[Year | Month].&amp;[2020 | 07]" c="2020 | 07"/>
              <i n="[dim_date_01].[Year | Month].&amp;[2020 | 08]" c="2020 | 08"/>
              <i n="[dim_date_01].[Year | Month].&amp;[2020 | 09]" c="2020 | 09"/>
              <i n="[dim_date_01].[Year | Month].&amp;[2020 | 10]" c="2020 | 10"/>
              <i n="[dim_date_01].[Year | Month].&amp;[2020 | 11]" c="2020 | 11"/>
              <i n="[dim_date_01].[Year | Month].&amp;[2020 | 12]" c="2020 | 12"/>
              <i n="[dim_date_01].[Year | Month].&amp;[2021 | 01]" c="2021 | 01"/>
              <i n="[dim_date_01].[Year | Month].&amp;[2021 | 02]" c="2021 | 02"/>
              <i n="[dim_date_01].[Year | Month].&amp;[2021 | 03]" c="2021 | 03"/>
              <i n="[dim_date_01].[Year | Month].&amp;[2021 | 04]" c="2021 | 04"/>
              <i n="[dim_date_01].[Year | Month].&amp;[2021 | 05]" c="2021 | 05"/>
              <i n="[dim_date_01].[Year | Month].&amp;[2021 | 06]" c="2021 | 06"/>
              <i n="[dim_date_01].[Year | Month].&amp;[2021 | 07]" c="2021 | 07"/>
              <i n="[dim_date_01].[Year | Month].&amp;[2021 | 08]" c="2021 | 08"/>
              <i n="[dim_date_01].[Year | Month].&amp;[2021 | 09]" c="2021 | 09"/>
              <i n="[dim_date_01].[Year | Month].&amp;[2021 | 10]" c="2021 | 10"/>
              <i n="[dim_date_01].[Year | Month].&amp;[2021 | 11]" c="2021 | 11"/>
              <i n="[dim_date_01].[Year | Month].&amp;[2021 | 12]" c="2021 | 12"/>
              <i n="[dim_date_01].[Year | Month].&amp;[2022 | 01]" c="2022 | 01"/>
              <i n="[dim_date_01].[Year | Month].&amp;[2022 | 02]" c="2022 | 02"/>
              <i n="[dim_date_01].[Year | Month].&amp;[2022 | 03]" c="2022 | 03"/>
              <i n="[dim_date_01].[Year | Month].&amp;[2022 | 04]" c="2022 | 04"/>
              <i n="[dim_date_01].[Year | Month].&amp;[2022 | 05]" c="2022 | 05"/>
              <i n="[dim_date_01].[Year | Month].&amp;[2022 | 06]" c="2022 | 06"/>
              <i n="[dim_date_01].[Year | Month].&amp;[2022 | 07]" c="2022 | 07"/>
              <i n="[dim_date_01].[Year | Month].&amp;[2022 | 08]" c="2022 | 08"/>
              <i n="[dim_date_01].[Year | Month].&amp;[2022 | 09]" c="2022 | 09"/>
              <i n="[dim_date_01].[Year | Month].&amp;[2022 | 10]" c="2022 | 10"/>
              <i n="[dim_date_01].[Year | Month].&amp;[2022 | 11]" c="2022 | 11"/>
              <i n="[dim_date_01].[Year | Month].&amp;[2022 | 12]" c="2022 | 12"/>
              <i n="[dim_date_01].[Year | Month].&amp;[2023 | 01]" c="2023 | 01"/>
              <i n="[dim_date_01].[Year | Month].&amp;[2023 | 02]" c="2023 | 02"/>
              <i n="[dim_date_01].[Year | Month].&amp;[2023 | 03]" c="2023 | 03"/>
              <i n="[dim_date_01].[Year | Month].&amp;[2023 | 04]" c="2023 | 04"/>
              <i n="[dim_date_01].[Year | Month].&amp;[2023 | 05]" c="2023 | 05"/>
              <i n="[dim_date_01].[Year | Month].&amp;[2023 | 06]" c="2023 | 06"/>
              <i n="[dim_date_01].[Year | Month].&amp;[2023 | 07]" c="2023 | 07"/>
              <i n="[dim_date_01].[Year | Month].&amp;[2023 | 08]" c="2023 | 08"/>
              <i n="[dim_date_01].[Year | Month].&amp;[2023 | 09]" c="2023 | 09"/>
              <i n="[dim_date_01].[Year | Month].&amp;[2023 | 10]" c="2023 | 10"/>
              <i n="[dim_date_01].[Year | Month].&amp;[2023 | 11]" c="2023 | 11"/>
              <i n="[dim_date_01].[Year | Month].&amp;[2023 | 12]" c="2023 | 12"/>
              <i n="[dim_date_01].[Year | Month].&amp;[2024 | 01]" c="2024 | 01"/>
              <i n="[dim_date_01].[Year | Month].&amp;[2024 | 02]" c="2024 | 02"/>
              <i n="[dim_date_01].[Year | Month].&amp;[2024 | 03]" c="2024 | 03"/>
              <i n="[dim_date_01].[Year | Month].&amp;[2024 | 04]" c="2024 | 04"/>
              <i n="[dim_date_01].[Year | Month].&amp;[2024 | 05]" c="2024 | 05"/>
              <i n="[dim_date_01].[Year | Month].&amp;[2024 | 06]" c="2024 | 06"/>
              <i n="[dim_date_01].[Year | Month].&amp;[2024 | 07]" c="2024 | 07"/>
              <i n="[dim_date_01].[Year | Month].&amp;[2024 | 08]" c="2024 | 08"/>
              <i n="[dim_date_01].[Year | Month].&amp;[2024 | 09]" c="2024 | 09"/>
              <i n="[dim_date_01].[Year | Month].&amp;[2024 | 10]" c="2024 | 10"/>
              <i n="[dim_date_01].[Year | Month].&amp;[2024 | 11]" c="2024 | 11"/>
              <i n="[dim_date_01].[Year | Month].&amp;[2024 | 12]" c="2024 | 12"/>
              <i n="[dim_date_01].[Year | Month].&amp;[2025 | 01]" c="2025 | 01"/>
              <i n="[dim_date_01].[Year | Month].&amp;[2025 | 02]" c="2025 | 02"/>
              <i n="[dim_date_01].[Year | Month].&amp;[2025 | 03]" c="2025 | 03"/>
              <i n="[dim_date_01].[Year | Month].&amp;[2025 | 04]" c="2025 | 04"/>
              <i n="[dim_date_01].[Year | Month].&amp;[2025 | 05]" c="2025 | 05"/>
              <i n="[dim_date_01].[Year | Month].&amp;[2025 | 06]" c="2025 | 06"/>
              <i n="[dim_date_01].[Year | Month].&amp;[2025 | 07]" c="2025 | 07"/>
              <i n="[dim_date_01].[Year | Month].&amp;[2025 | 08]" c="2025 | 08"/>
              <i n="[dim_date_01].[Year | Month].&amp;[2025 | 09]" c="2025 | 09"/>
              <i n="[dim_date_01].[Year | Month].&amp;[2025 | 10]" c="2025 | 10"/>
              <i n="[dim_date_01].[Year | Month].&amp;[2025 | 11]" c="2025 | 11"/>
              <i n="[dim_date_01].[Year | Month].&amp;[2025 | 12]" c="2025 | 12"/>
              <i n="[dim_date_01].[Year | Month].&amp;[2026 | 01]" c="2026 | 01"/>
              <i n="[dim_date_01].[Year | Month].&amp;[2026 | 02]" c="2026 | 02"/>
              <i n="[dim_date_01].[Year | Month].&amp;[2026 | 03]" c="2026 | 03"/>
              <i n="[dim_date_01].[Year | Month].&amp;[2026 | 04]" c="2026 | 04"/>
              <i n="[dim_date_01].[Year | Month].&amp;[2026 | 05]" c="2026 | 05"/>
              <i n="[dim_date_01].[Year | Month].&amp;[2026 | 06]" c="2026 | 06"/>
              <i n="[dim_date_01].[Year | Month].&amp;[2026 | 07]" c="2026 | 07"/>
              <i n="[dim_date_01].[Year | Month].&amp;[2026 | 08]" c="2026 | 08"/>
              <i n="[dim_date_01].[Year | Month].&amp;[2026 | 09]" c="2026 | 09"/>
              <i n="[dim_date_01].[Year | Month].&amp;[2026 | 10]" c="2026 | 10"/>
              <i n="[dim_date_01].[Year | Month].&amp;[2026 | 11]" c="2026 | 11"/>
              <i n="[dim_date_01].[Year | Month].&amp;[2026 | 12]" c="2026 | 12"/>
              <i n="[dim_date_01].[Year | Month].&amp;[2027 | 01]" c="2027 | 01"/>
              <i n="[dim_date_01].[Year | Month].&amp;[2027 | 02]" c="2027 | 02"/>
              <i n="[dim_date_01].[Year | Month].&amp;[2027 | 03]" c="2027 | 03"/>
              <i n="[dim_date_01].[Year | Month].&amp;[2027 | 04]" c="2027 | 04"/>
              <i n="[dim_date_01].[Year | Month].&amp;[2027 | 05]" c="2027 | 05"/>
              <i n="[dim_date_01].[Year | Month].&amp;[2027 | 06]" c="2027 | 06"/>
              <i n="[dim_date_01].[Year | Month].&amp;[2027 | 07]" c="2027 | 07"/>
              <i n="[dim_date_01].[Year | Month].&amp;[2027 | 08]" c="2027 | 08"/>
              <i n="[dim_date_01].[Year | Month].&amp;[2027 | 09]" c="2027 | 09"/>
              <i n="[dim_date_01].[Year | Month].&amp;[2027 | 10]" c="2027 | 10"/>
              <i n="[dim_date_01].[Year | Month].&amp;[2027 | 11]" c="2027 | 11"/>
              <i n="[dim_date_01].[Year | Month].&amp;[2027 | 12]" c="2027 | 12"/>
              <i n="[dim_date_01].[Year | Month].&amp;[2028 | 01]" c="2028 | 01"/>
              <i n="[dim_date_01].[Year | Month].&amp;[2028 | 02]" c="2028 | 02"/>
              <i n="[dim_date_01].[Year | Month].&amp;[2028 | 03]" c="2028 | 03"/>
              <i n="[dim_date_01].[Year | Month].&amp;[2028 | 04]" c="2028 | 04"/>
              <i n="[dim_date_01].[Year | Month].&amp;[2028 | 05]" c="2028 | 05"/>
              <i n="[dim_date_01].[Year | Month].&amp;[2028 | 06]" c="2028 | 06"/>
              <i n="[dim_date_01].[Year | Month].&amp;[2028 | 07]" c="2028 | 07"/>
              <i n="[dim_date_01].[Year | Month].&amp;[2028 | 08]" c="2028 | 08"/>
              <i n="[dim_date_01].[Year | Month].&amp;[2028 | 09]" c="2028 | 09"/>
              <i n="[dim_date_01].[Year | Month].&amp;[2028 | 10]" c="2028 | 10"/>
              <i n="[dim_date_01].[Year | Month].&amp;[2028 | 11]" c="2028 | 11"/>
              <i n="[dim_date_01].[Year | Month].&amp;[2028 | 12]" c="2028 | 12"/>
              <i n="[dim_date_01].[Year | Month].&amp;[2029 | 01]" c="2029 | 01"/>
              <i n="[dim_date_01].[Year | Month].&amp;[2029 | 02]" c="2029 | 02"/>
              <i n="[dim_date_01].[Year | Month].&amp;[2029 | 03]" c="2029 | 03"/>
              <i n="[dim_date_01].[Year | Month].&amp;[2029 | 04]" c="2029 | 04"/>
              <i n="[dim_date_01].[Year | Month].&amp;[2029 | 05]" c="2029 | 05"/>
              <i n="[dim_date_01].[Year | Month].&amp;[2029 | 06]" c="2029 | 06"/>
              <i n="[dim_date_01].[Year | Month].&amp;[2029 | 07]" c="2029 | 07"/>
              <i n="[dim_date_01].[Year | Month].&amp;[2029 | 08]" c="2029 | 08"/>
              <i n="[dim_date_01].[Year | Month].&amp;[2029 | 09]" c="2029 | 09"/>
              <i n="[dim_date_01].[Year | Month].&amp;[2029 | 10]" c="2029 | 10"/>
              <i n="[dim_date_01].[Year | Month].&amp;[2029 | 11]" c="2029 | 11"/>
              <i n="[dim_date_01].[Year | Month].&amp;[2029 | 12]" c="2029 | 12"/>
              <i n="[dim_date_01].[Year | Month].&amp;[2030 | 01]" c="2030 | 01"/>
              <i n="[dim_date_01].[Year | Month].&amp;[2030 | 02]" c="2030 | 02"/>
              <i n="[dim_date_01].[Year | Month].&amp;[2030 | 03]" c="2030 | 03"/>
              <i n="[dim_date_01].[Year | Month].&amp;[2030 | 04]" c="2030 | 04"/>
              <i n="[dim_date_01].[Year | Month].&amp;[2030 | 05]" c="2030 | 05"/>
              <i n="[dim_date_01].[Year | Month].&amp;[2030 | 06]" c="2030 | 06"/>
              <i n="[dim_date_01].[Year | Month].&amp;[2030 | 07]" c="2030 | 07"/>
              <i n="[dim_date_01].[Year | Month].&amp;[2030 | 08]" c="2030 | 08"/>
              <i n="[dim_date_01].[Year | Month].&amp;[2030 | 09]" c="2030 | 09"/>
              <i n="[dim_date_01].[Year | Month].&amp;[2030 | 10]" c="2030 | 10"/>
              <i n="[dim_date_01].[Year | Month].&amp;[2030 | 11]" c="2030 | 11"/>
              <i n="[dim_date_01].[Year | Month].&amp;[2030 | 12]" c="2030 | 12"/>
              <i n="[dim_date_01].[Year | Month].&amp;[2031 | 01]" c="2031 | 01"/>
              <i n="[dim_date_01].[Year | Month].&amp;[2031 | 02]" c="2031 | 02"/>
              <i n="[dim_date_01].[Year | Month].&amp;[2031 | 03]" c="2031 | 03"/>
              <i n="[dim_date_01].[Year | Month].&amp;[2031 | 04]" c="2031 | 04"/>
              <i n="[dim_date_01].[Year | Month].&amp;[2031 | 05]" c="2031 | 05"/>
              <i n="[dim_date_01].[Year | Month].&amp;[2031 | 06]" c="2031 | 06"/>
              <i n="[dim_date_01].[Year | Month].&amp;[2031 | 07]" c="2031 | 07"/>
              <i n="[dim_date_01].[Year | Month].&amp;[2031 | 08]" c="2031 | 08"/>
            </range>
          </ranges>
        </level>
      </levels>
      <selections count="1">
        <selection n="[dim_date_01].[Year | Month].&amp;[2026 | 03]"/>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__Month5" xr10:uid="{FAA1A5EF-BB03-4EC9-8552-862F48FA2569}" sourceName="[dim_date_02].[Year | Month]">
  <pivotTables>
    <pivotTable tabId="204" name="PivotTable1"/>
    <pivotTable tabId="204" name="PivotTable3"/>
    <pivotTable tabId="218" name="PivotTable3"/>
    <pivotTable tabId="218" name="PivotTable1"/>
    <pivotTable tabId="223" name="PivotTable1"/>
  </pivotTables>
  <data>
    <olap pivotCacheId="1964131226">
      <levels count="2">
        <level uniqueName="[dim_date_02].[Year | Month].[(All)]" sourceCaption="(All)" count="0"/>
        <level uniqueName="[dim_date_02].[Year | Month].[Year | Month]" sourceCaption="Year | Month" count="164">
          <ranges>
            <range startItem="0">
              <i n="[dim_date_02].[Year | Month].&amp;[2018 | 01]" c="2018 | 01"/>
              <i n="[dim_date_02].[Year | Month].&amp;[2018 | 02]" c="2018 | 02"/>
              <i n="[dim_date_02].[Year | Month].&amp;[2018 | 03]" c="2018 | 03"/>
              <i n="[dim_date_02].[Year | Month].&amp;[2018 | 04]" c="2018 | 04"/>
              <i n="[dim_date_02].[Year | Month].&amp;[2018 | 05]" c="2018 | 05"/>
              <i n="[dim_date_02].[Year | Month].&amp;[2018 | 06]" c="2018 | 06"/>
              <i n="[dim_date_02].[Year | Month].&amp;[2018 | 07]" c="2018 | 07"/>
              <i n="[dim_date_02].[Year | Month].&amp;[2018 | 08]" c="2018 | 08"/>
              <i n="[dim_date_02].[Year | Month].&amp;[2018 | 09]" c="2018 | 09"/>
              <i n="[dim_date_02].[Year | Month].&amp;[2018 | 10]" c="2018 | 10"/>
              <i n="[dim_date_02].[Year | Month].&amp;[2018 | 11]" c="2018 | 11"/>
              <i n="[dim_date_02].[Year | Month].&amp;[2018 | 12]" c="2018 | 12"/>
              <i n="[dim_date_02].[Year | Month].&amp;[2019 | 01]" c="2019 | 01"/>
              <i n="[dim_date_02].[Year | Month].&amp;[2019 | 02]" c="2019 | 02"/>
              <i n="[dim_date_02].[Year | Month].&amp;[2019 | 03]" c="2019 | 03"/>
              <i n="[dim_date_02].[Year | Month].&amp;[2019 | 04]" c="2019 | 04"/>
              <i n="[dim_date_02].[Year | Month].&amp;[2019 | 05]" c="2019 | 05"/>
              <i n="[dim_date_02].[Year | Month].&amp;[2019 | 06]" c="2019 | 06"/>
              <i n="[dim_date_02].[Year | Month].&amp;[2019 | 07]" c="2019 | 07"/>
              <i n="[dim_date_02].[Year | Month].&amp;[2019 | 08]" c="2019 | 08"/>
              <i n="[dim_date_02].[Year | Month].&amp;[2019 | 09]" c="2019 | 09"/>
              <i n="[dim_date_02].[Year | Month].&amp;[2019 | 10]" c="2019 | 10"/>
              <i n="[dim_date_02].[Year | Month].&amp;[2019 | 11]" c="2019 | 11"/>
              <i n="[dim_date_02].[Year | Month].&amp;[2019 | 12]" c="2019 | 12"/>
              <i n="[dim_date_02].[Year | Month].&amp;[2020 | 01]" c="2020 | 01"/>
              <i n="[dim_date_02].[Year | Month].&amp;[2020 | 02]" c="2020 | 02"/>
              <i n="[dim_date_02].[Year | Month].&amp;[2020 | 03]" c="2020 | 03"/>
              <i n="[dim_date_02].[Year | Month].&amp;[2020 | 04]" c="2020 | 04"/>
              <i n="[dim_date_02].[Year | Month].&amp;[2020 | 05]" c="2020 | 05"/>
              <i n="[dim_date_02].[Year | Month].&amp;[2020 | 06]" c="2020 | 06"/>
              <i n="[dim_date_02].[Year | Month].&amp;[2020 | 07]" c="2020 | 07"/>
              <i n="[dim_date_02].[Year | Month].&amp;[2020 | 08]" c="2020 | 08"/>
              <i n="[dim_date_02].[Year | Month].&amp;[2020 | 09]" c="2020 | 09"/>
              <i n="[dim_date_02].[Year | Month].&amp;[2020 | 10]" c="2020 | 10"/>
              <i n="[dim_date_02].[Year | Month].&amp;[2020 | 11]" c="2020 | 11"/>
              <i n="[dim_date_02].[Year | Month].&amp;[2020 | 12]" c="2020 | 12"/>
              <i n="[dim_date_02].[Year | Month].&amp;[2021 | 01]" c="2021 | 01"/>
              <i n="[dim_date_02].[Year | Month].&amp;[2021 | 02]" c="2021 | 02"/>
              <i n="[dim_date_02].[Year | Month].&amp;[2021 | 03]" c="2021 | 03"/>
              <i n="[dim_date_02].[Year | Month].&amp;[2021 | 04]" c="2021 | 04"/>
              <i n="[dim_date_02].[Year | Month].&amp;[2021 | 05]" c="2021 | 05"/>
              <i n="[dim_date_02].[Year | Month].&amp;[2021 | 06]" c="2021 | 06"/>
              <i n="[dim_date_02].[Year | Month].&amp;[2021 | 07]" c="2021 | 07"/>
              <i n="[dim_date_02].[Year | Month].&amp;[2021 | 08]" c="2021 | 08"/>
              <i n="[dim_date_02].[Year | Month].&amp;[2021 | 09]" c="2021 | 09"/>
              <i n="[dim_date_02].[Year | Month].&amp;[2021 | 10]" c="2021 | 10"/>
              <i n="[dim_date_02].[Year | Month].&amp;[2021 | 11]" c="2021 | 11"/>
              <i n="[dim_date_02].[Year | Month].&amp;[2021 | 12]" c="2021 | 12"/>
              <i n="[dim_date_02].[Year | Month].&amp;[2022 | 01]" c="2022 | 01"/>
              <i n="[dim_date_02].[Year | Month].&amp;[2022 | 02]" c="2022 | 02"/>
              <i n="[dim_date_02].[Year | Month].&amp;[2022 | 03]" c="2022 | 03"/>
              <i n="[dim_date_02].[Year | Month].&amp;[2022 | 04]" c="2022 | 04"/>
              <i n="[dim_date_02].[Year | Month].&amp;[2022 | 05]" c="2022 | 05"/>
              <i n="[dim_date_02].[Year | Month].&amp;[2022 | 06]" c="2022 | 06"/>
              <i n="[dim_date_02].[Year | Month].&amp;[2022 | 07]" c="2022 | 07"/>
              <i n="[dim_date_02].[Year | Month].&amp;[2022 | 08]" c="2022 | 08"/>
              <i n="[dim_date_02].[Year | Month].&amp;[2022 | 09]" c="2022 | 09"/>
              <i n="[dim_date_02].[Year | Month].&amp;[2022 | 10]" c="2022 | 10"/>
              <i n="[dim_date_02].[Year | Month].&amp;[2022 | 11]" c="2022 | 11"/>
              <i n="[dim_date_02].[Year | Month].&amp;[2022 | 12]" c="2022 | 12"/>
              <i n="[dim_date_02].[Year | Month].&amp;[2023 | 01]" c="2023 | 01"/>
              <i n="[dim_date_02].[Year | Month].&amp;[2023 | 02]" c="2023 | 02"/>
              <i n="[dim_date_02].[Year | Month].&amp;[2023 | 03]" c="2023 | 03"/>
              <i n="[dim_date_02].[Year | Month].&amp;[2023 | 04]" c="2023 | 04"/>
              <i n="[dim_date_02].[Year | Month].&amp;[2023 | 05]" c="2023 | 05"/>
              <i n="[dim_date_02].[Year | Month].&amp;[2023 | 06]" c="2023 | 06"/>
              <i n="[dim_date_02].[Year | Month].&amp;[2023 | 07]" c="2023 | 07"/>
              <i n="[dim_date_02].[Year | Month].&amp;[2023 | 08]" c="2023 | 08"/>
              <i n="[dim_date_02].[Year | Month].&amp;[2023 | 09]" c="2023 | 09"/>
              <i n="[dim_date_02].[Year | Month].&amp;[2023 | 10]" c="2023 | 10"/>
              <i n="[dim_date_02].[Year | Month].&amp;[2023 | 11]" c="2023 | 11"/>
              <i n="[dim_date_02].[Year | Month].&amp;[2023 | 12]" c="2023 | 12"/>
              <i n="[dim_date_02].[Year | Month].&amp;[2024 | 01]" c="2024 | 01"/>
              <i n="[dim_date_02].[Year | Month].&amp;[2024 | 02]" c="2024 | 02"/>
              <i n="[dim_date_02].[Year | Month].&amp;[2024 | 03]" c="2024 | 03"/>
              <i n="[dim_date_02].[Year | Month].&amp;[2024 | 04]" c="2024 | 04"/>
              <i n="[dim_date_02].[Year | Month].&amp;[2024 | 05]" c="2024 | 05"/>
              <i n="[dim_date_02].[Year | Month].&amp;[2024 | 06]" c="2024 | 06"/>
              <i n="[dim_date_02].[Year | Month].&amp;[2024 | 07]" c="2024 | 07"/>
              <i n="[dim_date_02].[Year | Month].&amp;[2024 | 08]" c="2024 | 08"/>
              <i n="[dim_date_02].[Year | Month].&amp;[2024 | 09]" c="2024 | 09"/>
              <i n="[dim_date_02].[Year | Month].&amp;[2024 | 10]" c="2024 | 10"/>
              <i n="[dim_date_02].[Year | Month].&amp;[2024 | 11]" c="2024 | 11"/>
              <i n="[dim_date_02].[Year | Month].&amp;[2024 | 12]" c="2024 | 12"/>
              <i n="[dim_date_02].[Year | Month].&amp;[2025 | 01]" c="2025 | 01"/>
              <i n="[dim_date_02].[Year | Month].&amp;[2025 | 02]" c="2025 | 02"/>
              <i n="[dim_date_02].[Year | Month].&amp;[2025 | 03]" c="2025 | 03"/>
              <i n="[dim_date_02].[Year | Month].&amp;[2025 | 04]" c="2025 | 04"/>
              <i n="[dim_date_02].[Year | Month].&amp;[2025 | 05]" c="2025 | 05"/>
              <i n="[dim_date_02].[Year | Month].&amp;[2025 | 06]" c="2025 | 06"/>
              <i n="[dim_date_02].[Year | Month].&amp;[2025 | 07]" c="2025 | 07"/>
              <i n="[dim_date_02].[Year | Month].&amp;[2025 | 08]" c="2025 | 08"/>
              <i n="[dim_date_02].[Year | Month].&amp;[2025 | 09]" c="2025 | 09"/>
              <i n="[dim_date_02].[Year | Month].&amp;[2025 | 10]" c="2025 | 10"/>
              <i n="[dim_date_02].[Year | Month].&amp;[2025 | 11]" c="2025 | 11"/>
              <i n="[dim_date_02].[Year | Month].&amp;[2025 | 12]" c="2025 | 12"/>
              <i n="[dim_date_02].[Year | Month].&amp;[2026 | 01]" c="2026 | 01"/>
              <i n="[dim_date_02].[Year | Month].&amp;[2026 | 02]" c="2026 | 02"/>
              <i n="[dim_date_02].[Year | Month].&amp;[2026 | 03]" c="2026 | 03"/>
              <i n="[dim_date_02].[Year | Month].&amp;[2026 | 04]" c="2026 | 04"/>
              <i n="[dim_date_02].[Year | Month].&amp;[2026 | 05]" c="2026 | 05"/>
              <i n="[dim_date_02].[Year | Month].&amp;[2026 | 06]" c="2026 | 06"/>
              <i n="[dim_date_02].[Year | Month].&amp;[2026 | 07]" c="2026 | 07"/>
              <i n="[dim_date_02].[Year | Month].&amp;[2026 | 08]" c="2026 | 08"/>
              <i n="[dim_date_02].[Year | Month].&amp;[2026 | 09]" c="2026 | 09"/>
              <i n="[dim_date_02].[Year | Month].&amp;[2026 | 10]" c="2026 | 10"/>
              <i n="[dim_date_02].[Year | Month].&amp;[2026 | 11]" c="2026 | 11"/>
              <i n="[dim_date_02].[Year | Month].&amp;[2026 | 12]" c="2026 | 12"/>
              <i n="[dim_date_02].[Year | Month].&amp;[2027 | 01]" c="2027 | 01"/>
              <i n="[dim_date_02].[Year | Month].&amp;[2027 | 02]" c="2027 | 02"/>
              <i n="[dim_date_02].[Year | Month].&amp;[2027 | 03]" c="2027 | 03"/>
              <i n="[dim_date_02].[Year | Month].&amp;[2027 | 04]" c="2027 | 04"/>
              <i n="[dim_date_02].[Year | Month].&amp;[2027 | 05]" c="2027 | 05"/>
              <i n="[dim_date_02].[Year | Month].&amp;[2027 | 06]" c="2027 | 06"/>
              <i n="[dim_date_02].[Year | Month].&amp;[2027 | 07]" c="2027 | 07"/>
              <i n="[dim_date_02].[Year | Month].&amp;[2027 | 08]" c="2027 | 08"/>
              <i n="[dim_date_02].[Year | Month].&amp;[2027 | 09]" c="2027 | 09"/>
              <i n="[dim_date_02].[Year | Month].&amp;[2027 | 10]" c="2027 | 10"/>
              <i n="[dim_date_02].[Year | Month].&amp;[2027 | 11]" c="2027 | 11"/>
              <i n="[dim_date_02].[Year | Month].&amp;[2027 | 12]" c="2027 | 12"/>
              <i n="[dim_date_02].[Year | Month].&amp;[2028 | 01]" c="2028 | 01"/>
              <i n="[dim_date_02].[Year | Month].&amp;[2028 | 02]" c="2028 | 02"/>
              <i n="[dim_date_02].[Year | Month].&amp;[2028 | 03]" c="2028 | 03"/>
              <i n="[dim_date_02].[Year | Month].&amp;[2028 | 04]" c="2028 | 04"/>
              <i n="[dim_date_02].[Year | Month].&amp;[2028 | 05]" c="2028 | 05"/>
              <i n="[dim_date_02].[Year | Month].&amp;[2028 | 06]" c="2028 | 06"/>
              <i n="[dim_date_02].[Year | Month].&amp;[2028 | 07]" c="2028 | 07"/>
              <i n="[dim_date_02].[Year | Month].&amp;[2028 | 08]" c="2028 | 08"/>
              <i n="[dim_date_02].[Year | Month].&amp;[2028 | 09]" c="2028 | 09"/>
              <i n="[dim_date_02].[Year | Month].&amp;[2028 | 10]" c="2028 | 10"/>
              <i n="[dim_date_02].[Year | Month].&amp;[2028 | 11]" c="2028 | 11"/>
              <i n="[dim_date_02].[Year | Month].&amp;[2028 | 12]" c="2028 | 12"/>
              <i n="[dim_date_02].[Year | Month].&amp;[2029 | 01]" c="2029 | 01"/>
              <i n="[dim_date_02].[Year | Month].&amp;[2029 | 02]" c="2029 | 02"/>
              <i n="[dim_date_02].[Year | Month].&amp;[2029 | 03]" c="2029 | 03"/>
              <i n="[dim_date_02].[Year | Month].&amp;[2029 | 04]" c="2029 | 04"/>
              <i n="[dim_date_02].[Year | Month].&amp;[2029 | 05]" c="2029 | 05"/>
              <i n="[dim_date_02].[Year | Month].&amp;[2029 | 06]" c="2029 | 06"/>
              <i n="[dim_date_02].[Year | Month].&amp;[2029 | 07]" c="2029 | 07"/>
              <i n="[dim_date_02].[Year | Month].&amp;[2029 | 08]" c="2029 | 08"/>
              <i n="[dim_date_02].[Year | Month].&amp;[2029 | 09]" c="2029 | 09"/>
              <i n="[dim_date_02].[Year | Month].&amp;[2029 | 10]" c="2029 | 10"/>
              <i n="[dim_date_02].[Year | Month].&amp;[2029 | 11]" c="2029 | 11"/>
              <i n="[dim_date_02].[Year | Month].&amp;[2029 | 12]" c="2029 | 12"/>
              <i n="[dim_date_02].[Year | Month].&amp;[2030 | 01]" c="2030 | 01"/>
              <i n="[dim_date_02].[Year | Month].&amp;[2030 | 02]" c="2030 | 02"/>
              <i n="[dim_date_02].[Year | Month].&amp;[2030 | 03]" c="2030 | 03"/>
              <i n="[dim_date_02].[Year | Month].&amp;[2030 | 04]" c="2030 | 04"/>
              <i n="[dim_date_02].[Year | Month].&amp;[2030 | 05]" c="2030 | 05"/>
              <i n="[dim_date_02].[Year | Month].&amp;[2030 | 06]" c="2030 | 06"/>
              <i n="[dim_date_02].[Year | Month].&amp;[2030 | 07]" c="2030 | 07"/>
              <i n="[dim_date_02].[Year | Month].&amp;[2030 | 08]" c="2030 | 08"/>
              <i n="[dim_date_02].[Year | Month].&amp;[2030 | 09]" c="2030 | 09"/>
              <i n="[dim_date_02].[Year | Month].&amp;[2030 | 10]" c="2030 | 10"/>
              <i n="[dim_date_02].[Year | Month].&amp;[2030 | 11]" c="2030 | 11"/>
              <i n="[dim_date_02].[Year | Month].&amp;[2030 | 12]" c="2030 | 12"/>
              <i n="[dim_date_02].[Year | Month].&amp;[2031 | 01]" c="2031 | 01"/>
              <i n="[dim_date_02].[Year | Month].&amp;[2031 | 02]" c="2031 | 02"/>
              <i n="[dim_date_02].[Year | Month].&amp;[2031 | 03]" c="2031 | 03"/>
              <i n="[dim_date_02].[Year | Month].&amp;[2031 | 04]" c="2031 | 04"/>
              <i n="[dim_date_02].[Year | Month].&amp;[2031 | 05]" c="2031 | 05"/>
              <i n="[dim_date_02].[Year | Month].&amp;[2031 | 06]" c="2031 | 06"/>
              <i n="[dim_date_02].[Year | Month].&amp;[2031 | 07]" c="2031 | 07"/>
              <i n="[dim_date_02].[Year | Month].&amp;[2031 | 08]" c="2031 | 08"/>
            </range>
          </ranges>
        </level>
      </levels>
      <selections count="1">
        <selection n="[dim_date_02].[Year | Month].&amp;[2026 | 02]"/>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__Month6" xr10:uid="{3E9CDF4B-88E4-4274-8B2C-3EC1E68273CE}" sourceName="[dim_date_01].[Year | Month]">
  <pivotTables>
    <pivotTable tabId="207" name="PivotTable2"/>
    <pivotTable tabId="207" name="PivotTable4"/>
    <pivotTable tabId="217" name="PivotTable4"/>
    <pivotTable tabId="217" name="PivotTable2"/>
    <pivotTable tabId="221" name="PivotTable1"/>
  </pivotTables>
  <data>
    <olap pivotCacheId="1356172004">
      <levels count="2">
        <level uniqueName="[dim_date_01].[Year | Month].[(All)]" sourceCaption="(All)" count="0"/>
        <level uniqueName="[dim_date_01].[Year | Month].[Year | Month]" sourceCaption="Year | Month" count="164">
          <ranges>
            <range startItem="0">
              <i n="[dim_date_01].[Year | Month].&amp;[2018 | 01]" c="2018 | 01"/>
              <i n="[dim_date_01].[Year | Month].&amp;[2018 | 02]" c="2018 | 02"/>
              <i n="[dim_date_01].[Year | Month].&amp;[2018 | 03]" c="2018 | 03"/>
              <i n="[dim_date_01].[Year | Month].&amp;[2018 | 04]" c="2018 | 04"/>
              <i n="[dim_date_01].[Year | Month].&amp;[2018 | 05]" c="2018 | 05"/>
              <i n="[dim_date_01].[Year | Month].&amp;[2018 | 06]" c="2018 | 06"/>
              <i n="[dim_date_01].[Year | Month].&amp;[2018 | 07]" c="2018 | 07"/>
              <i n="[dim_date_01].[Year | Month].&amp;[2018 | 08]" c="2018 | 08"/>
              <i n="[dim_date_01].[Year | Month].&amp;[2018 | 09]" c="2018 | 09"/>
              <i n="[dim_date_01].[Year | Month].&amp;[2018 | 10]" c="2018 | 10"/>
              <i n="[dim_date_01].[Year | Month].&amp;[2018 | 11]" c="2018 | 11"/>
              <i n="[dim_date_01].[Year | Month].&amp;[2018 | 12]" c="2018 | 12"/>
              <i n="[dim_date_01].[Year | Month].&amp;[2019 | 01]" c="2019 | 01"/>
              <i n="[dim_date_01].[Year | Month].&amp;[2019 | 02]" c="2019 | 02"/>
              <i n="[dim_date_01].[Year | Month].&amp;[2019 | 03]" c="2019 | 03"/>
              <i n="[dim_date_01].[Year | Month].&amp;[2019 | 04]" c="2019 | 04"/>
              <i n="[dim_date_01].[Year | Month].&amp;[2019 | 05]" c="2019 | 05"/>
              <i n="[dim_date_01].[Year | Month].&amp;[2019 | 06]" c="2019 | 06"/>
              <i n="[dim_date_01].[Year | Month].&amp;[2019 | 07]" c="2019 | 07"/>
              <i n="[dim_date_01].[Year | Month].&amp;[2019 | 08]" c="2019 | 08"/>
              <i n="[dim_date_01].[Year | Month].&amp;[2019 | 09]" c="2019 | 09"/>
              <i n="[dim_date_01].[Year | Month].&amp;[2019 | 10]" c="2019 | 10"/>
              <i n="[dim_date_01].[Year | Month].&amp;[2019 | 11]" c="2019 | 11"/>
              <i n="[dim_date_01].[Year | Month].&amp;[2019 | 12]" c="2019 | 12"/>
              <i n="[dim_date_01].[Year | Month].&amp;[2020 | 01]" c="2020 | 01"/>
              <i n="[dim_date_01].[Year | Month].&amp;[2020 | 02]" c="2020 | 02"/>
              <i n="[dim_date_01].[Year | Month].&amp;[2020 | 03]" c="2020 | 03"/>
              <i n="[dim_date_01].[Year | Month].&amp;[2020 | 04]" c="2020 | 04"/>
              <i n="[dim_date_01].[Year | Month].&amp;[2020 | 05]" c="2020 | 05"/>
              <i n="[dim_date_01].[Year | Month].&amp;[2020 | 06]" c="2020 | 06"/>
              <i n="[dim_date_01].[Year | Month].&amp;[2020 | 07]" c="2020 | 07"/>
              <i n="[dim_date_01].[Year | Month].&amp;[2020 | 08]" c="2020 | 08"/>
              <i n="[dim_date_01].[Year | Month].&amp;[2020 | 09]" c="2020 | 09"/>
              <i n="[dim_date_01].[Year | Month].&amp;[2020 | 10]" c="2020 | 10"/>
              <i n="[dim_date_01].[Year | Month].&amp;[2020 | 11]" c="2020 | 11"/>
              <i n="[dim_date_01].[Year | Month].&amp;[2020 | 12]" c="2020 | 12"/>
              <i n="[dim_date_01].[Year | Month].&amp;[2021 | 01]" c="2021 | 01"/>
              <i n="[dim_date_01].[Year | Month].&amp;[2021 | 02]" c="2021 | 02"/>
              <i n="[dim_date_01].[Year | Month].&amp;[2021 | 03]" c="2021 | 03"/>
              <i n="[dim_date_01].[Year | Month].&amp;[2021 | 04]" c="2021 | 04"/>
              <i n="[dim_date_01].[Year | Month].&amp;[2021 | 05]" c="2021 | 05"/>
              <i n="[dim_date_01].[Year | Month].&amp;[2021 | 06]" c="2021 | 06"/>
              <i n="[dim_date_01].[Year | Month].&amp;[2021 | 07]" c="2021 | 07"/>
              <i n="[dim_date_01].[Year | Month].&amp;[2021 | 08]" c="2021 | 08"/>
              <i n="[dim_date_01].[Year | Month].&amp;[2021 | 09]" c="2021 | 09"/>
              <i n="[dim_date_01].[Year | Month].&amp;[2021 | 10]" c="2021 | 10"/>
              <i n="[dim_date_01].[Year | Month].&amp;[2021 | 11]" c="2021 | 11"/>
              <i n="[dim_date_01].[Year | Month].&amp;[2021 | 12]" c="2021 | 12"/>
              <i n="[dim_date_01].[Year | Month].&amp;[2022 | 01]" c="2022 | 01"/>
              <i n="[dim_date_01].[Year | Month].&amp;[2022 | 02]" c="2022 | 02"/>
              <i n="[dim_date_01].[Year | Month].&amp;[2022 | 03]" c="2022 | 03"/>
              <i n="[dim_date_01].[Year | Month].&amp;[2022 | 04]" c="2022 | 04"/>
              <i n="[dim_date_01].[Year | Month].&amp;[2022 | 05]" c="2022 | 05"/>
              <i n="[dim_date_01].[Year | Month].&amp;[2022 | 06]" c="2022 | 06"/>
              <i n="[dim_date_01].[Year | Month].&amp;[2022 | 07]" c="2022 | 07"/>
              <i n="[dim_date_01].[Year | Month].&amp;[2022 | 08]" c="2022 | 08"/>
              <i n="[dim_date_01].[Year | Month].&amp;[2022 | 09]" c="2022 | 09"/>
              <i n="[dim_date_01].[Year | Month].&amp;[2022 | 10]" c="2022 | 10"/>
              <i n="[dim_date_01].[Year | Month].&amp;[2022 | 11]" c="2022 | 11"/>
              <i n="[dim_date_01].[Year | Month].&amp;[2022 | 12]" c="2022 | 12"/>
              <i n="[dim_date_01].[Year | Month].&amp;[2023 | 01]" c="2023 | 01"/>
              <i n="[dim_date_01].[Year | Month].&amp;[2023 | 02]" c="2023 | 02"/>
              <i n="[dim_date_01].[Year | Month].&amp;[2023 | 03]" c="2023 | 03"/>
              <i n="[dim_date_01].[Year | Month].&amp;[2023 | 04]" c="2023 | 04"/>
              <i n="[dim_date_01].[Year | Month].&amp;[2023 | 05]" c="2023 | 05"/>
              <i n="[dim_date_01].[Year | Month].&amp;[2023 | 06]" c="2023 | 06"/>
              <i n="[dim_date_01].[Year | Month].&amp;[2023 | 07]" c="2023 | 07"/>
              <i n="[dim_date_01].[Year | Month].&amp;[2023 | 08]" c="2023 | 08"/>
              <i n="[dim_date_01].[Year | Month].&amp;[2023 | 09]" c="2023 | 09"/>
              <i n="[dim_date_01].[Year | Month].&amp;[2023 | 10]" c="2023 | 10"/>
              <i n="[dim_date_01].[Year | Month].&amp;[2023 | 11]" c="2023 | 11"/>
              <i n="[dim_date_01].[Year | Month].&amp;[2023 | 12]" c="2023 | 12"/>
              <i n="[dim_date_01].[Year | Month].&amp;[2024 | 01]" c="2024 | 01"/>
              <i n="[dim_date_01].[Year | Month].&amp;[2024 | 02]" c="2024 | 02"/>
              <i n="[dim_date_01].[Year | Month].&amp;[2024 | 03]" c="2024 | 03"/>
              <i n="[dim_date_01].[Year | Month].&amp;[2024 | 04]" c="2024 | 04"/>
              <i n="[dim_date_01].[Year | Month].&amp;[2024 | 05]" c="2024 | 05"/>
              <i n="[dim_date_01].[Year | Month].&amp;[2024 | 06]" c="2024 | 06"/>
              <i n="[dim_date_01].[Year | Month].&amp;[2024 | 07]" c="2024 | 07"/>
              <i n="[dim_date_01].[Year | Month].&amp;[2024 | 08]" c="2024 | 08"/>
              <i n="[dim_date_01].[Year | Month].&amp;[2024 | 09]" c="2024 | 09"/>
              <i n="[dim_date_01].[Year | Month].&amp;[2024 | 10]" c="2024 | 10"/>
              <i n="[dim_date_01].[Year | Month].&amp;[2024 | 11]" c="2024 | 11"/>
              <i n="[dim_date_01].[Year | Month].&amp;[2024 | 12]" c="2024 | 12"/>
              <i n="[dim_date_01].[Year | Month].&amp;[2025 | 01]" c="2025 | 01"/>
              <i n="[dim_date_01].[Year | Month].&amp;[2025 | 02]" c="2025 | 02"/>
              <i n="[dim_date_01].[Year | Month].&amp;[2025 | 03]" c="2025 | 03"/>
              <i n="[dim_date_01].[Year | Month].&amp;[2025 | 04]" c="2025 | 04"/>
              <i n="[dim_date_01].[Year | Month].&amp;[2025 | 05]" c="2025 | 05"/>
              <i n="[dim_date_01].[Year | Month].&amp;[2025 | 06]" c="2025 | 06"/>
              <i n="[dim_date_01].[Year | Month].&amp;[2025 | 07]" c="2025 | 07"/>
              <i n="[dim_date_01].[Year | Month].&amp;[2025 | 08]" c="2025 | 08"/>
              <i n="[dim_date_01].[Year | Month].&amp;[2025 | 09]" c="2025 | 09"/>
              <i n="[dim_date_01].[Year | Month].&amp;[2025 | 10]" c="2025 | 10"/>
              <i n="[dim_date_01].[Year | Month].&amp;[2025 | 11]" c="2025 | 11"/>
              <i n="[dim_date_01].[Year | Month].&amp;[2025 | 12]" c="2025 | 12"/>
              <i n="[dim_date_01].[Year | Month].&amp;[2026 | 01]" c="2026 | 01"/>
              <i n="[dim_date_01].[Year | Month].&amp;[2026 | 02]" c="2026 | 02"/>
              <i n="[dim_date_01].[Year | Month].&amp;[2026 | 03]" c="2026 | 03"/>
              <i n="[dim_date_01].[Year | Month].&amp;[2026 | 04]" c="2026 | 04"/>
              <i n="[dim_date_01].[Year | Month].&amp;[2026 | 05]" c="2026 | 05"/>
              <i n="[dim_date_01].[Year | Month].&amp;[2026 | 06]" c="2026 | 06"/>
              <i n="[dim_date_01].[Year | Month].&amp;[2026 | 07]" c="2026 | 07"/>
              <i n="[dim_date_01].[Year | Month].&amp;[2026 | 08]" c="2026 | 08"/>
              <i n="[dim_date_01].[Year | Month].&amp;[2026 | 09]" c="2026 | 09"/>
              <i n="[dim_date_01].[Year | Month].&amp;[2026 | 10]" c="2026 | 10"/>
              <i n="[dim_date_01].[Year | Month].&amp;[2026 | 11]" c="2026 | 11"/>
              <i n="[dim_date_01].[Year | Month].&amp;[2026 | 12]" c="2026 | 12"/>
              <i n="[dim_date_01].[Year | Month].&amp;[2027 | 01]" c="2027 | 01"/>
              <i n="[dim_date_01].[Year | Month].&amp;[2027 | 02]" c="2027 | 02"/>
              <i n="[dim_date_01].[Year | Month].&amp;[2027 | 03]" c="2027 | 03"/>
              <i n="[dim_date_01].[Year | Month].&amp;[2027 | 04]" c="2027 | 04"/>
              <i n="[dim_date_01].[Year | Month].&amp;[2027 | 05]" c="2027 | 05"/>
              <i n="[dim_date_01].[Year | Month].&amp;[2027 | 06]" c="2027 | 06"/>
              <i n="[dim_date_01].[Year | Month].&amp;[2027 | 07]" c="2027 | 07"/>
              <i n="[dim_date_01].[Year | Month].&amp;[2027 | 08]" c="2027 | 08"/>
              <i n="[dim_date_01].[Year | Month].&amp;[2027 | 09]" c="2027 | 09"/>
              <i n="[dim_date_01].[Year | Month].&amp;[2027 | 10]" c="2027 | 10"/>
              <i n="[dim_date_01].[Year | Month].&amp;[2027 | 11]" c="2027 | 11"/>
              <i n="[dim_date_01].[Year | Month].&amp;[2027 | 12]" c="2027 | 12"/>
              <i n="[dim_date_01].[Year | Month].&amp;[2028 | 01]" c="2028 | 01"/>
              <i n="[dim_date_01].[Year | Month].&amp;[2028 | 02]" c="2028 | 02"/>
              <i n="[dim_date_01].[Year | Month].&amp;[2028 | 03]" c="2028 | 03"/>
              <i n="[dim_date_01].[Year | Month].&amp;[2028 | 04]" c="2028 | 04"/>
              <i n="[dim_date_01].[Year | Month].&amp;[2028 | 05]" c="2028 | 05"/>
              <i n="[dim_date_01].[Year | Month].&amp;[2028 | 06]" c="2028 | 06"/>
              <i n="[dim_date_01].[Year | Month].&amp;[2028 | 07]" c="2028 | 07"/>
              <i n="[dim_date_01].[Year | Month].&amp;[2028 | 08]" c="2028 | 08"/>
              <i n="[dim_date_01].[Year | Month].&amp;[2028 | 09]" c="2028 | 09"/>
              <i n="[dim_date_01].[Year | Month].&amp;[2028 | 10]" c="2028 | 10"/>
              <i n="[dim_date_01].[Year | Month].&amp;[2028 | 11]" c="2028 | 11"/>
              <i n="[dim_date_01].[Year | Month].&amp;[2028 | 12]" c="2028 | 12"/>
              <i n="[dim_date_01].[Year | Month].&amp;[2029 | 01]" c="2029 | 01"/>
              <i n="[dim_date_01].[Year | Month].&amp;[2029 | 02]" c="2029 | 02"/>
              <i n="[dim_date_01].[Year | Month].&amp;[2029 | 03]" c="2029 | 03"/>
              <i n="[dim_date_01].[Year | Month].&amp;[2029 | 04]" c="2029 | 04"/>
              <i n="[dim_date_01].[Year | Month].&amp;[2029 | 05]" c="2029 | 05"/>
              <i n="[dim_date_01].[Year | Month].&amp;[2029 | 06]" c="2029 | 06"/>
              <i n="[dim_date_01].[Year | Month].&amp;[2029 | 07]" c="2029 | 07"/>
              <i n="[dim_date_01].[Year | Month].&amp;[2029 | 08]" c="2029 | 08"/>
              <i n="[dim_date_01].[Year | Month].&amp;[2029 | 09]" c="2029 | 09"/>
              <i n="[dim_date_01].[Year | Month].&amp;[2029 | 10]" c="2029 | 10"/>
              <i n="[dim_date_01].[Year | Month].&amp;[2029 | 11]" c="2029 | 11"/>
              <i n="[dim_date_01].[Year | Month].&amp;[2029 | 12]" c="2029 | 12"/>
              <i n="[dim_date_01].[Year | Month].&amp;[2030 | 01]" c="2030 | 01"/>
              <i n="[dim_date_01].[Year | Month].&amp;[2030 | 02]" c="2030 | 02"/>
              <i n="[dim_date_01].[Year | Month].&amp;[2030 | 03]" c="2030 | 03"/>
              <i n="[dim_date_01].[Year | Month].&amp;[2030 | 04]" c="2030 | 04"/>
              <i n="[dim_date_01].[Year | Month].&amp;[2030 | 05]" c="2030 | 05"/>
              <i n="[dim_date_01].[Year | Month].&amp;[2030 | 06]" c="2030 | 06"/>
              <i n="[dim_date_01].[Year | Month].&amp;[2030 | 07]" c="2030 | 07"/>
              <i n="[dim_date_01].[Year | Month].&amp;[2030 | 08]" c="2030 | 08"/>
              <i n="[dim_date_01].[Year | Month].&amp;[2030 | 09]" c="2030 | 09"/>
              <i n="[dim_date_01].[Year | Month].&amp;[2030 | 10]" c="2030 | 10"/>
              <i n="[dim_date_01].[Year | Month].&amp;[2030 | 11]" c="2030 | 11"/>
              <i n="[dim_date_01].[Year | Month].&amp;[2030 | 12]" c="2030 | 12"/>
              <i n="[dim_date_01].[Year | Month].&amp;[2031 | 01]" c="2031 | 01"/>
              <i n="[dim_date_01].[Year | Month].&amp;[2031 | 02]" c="2031 | 02"/>
              <i n="[dim_date_01].[Year | Month].&amp;[2031 | 03]" c="2031 | 03"/>
              <i n="[dim_date_01].[Year | Month].&amp;[2031 | 04]" c="2031 | 04"/>
              <i n="[dim_date_01].[Year | Month].&amp;[2031 | 05]" c="2031 | 05"/>
              <i n="[dim_date_01].[Year | Month].&amp;[2031 | 06]" c="2031 | 06"/>
              <i n="[dim_date_01].[Year | Month].&amp;[2031 | 07]" c="2031 | 07"/>
              <i n="[dim_date_01].[Year | Month].&amp;[2031 | 08]" c="2031 | 08"/>
            </range>
          </ranges>
        </level>
      </levels>
      <selections count="4">
        <selection n="[dim_date_01].[Year | Month].&amp;[2026 | 03]"/>
        <selection n="[dim_date_01].[Year | Month].&amp;[2026 | 04]"/>
        <selection n="[dim_date_01].[Year | Month].&amp;[2026 | 05]"/>
        <selection n="[dim_date_01].[Year | Month].&amp;[2026 | 06]"/>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__Month7" xr10:uid="{B507C62E-236D-47B8-8D73-C8137643A5F5}" sourceName="[dim_date_03].[Year | Month]">
  <pivotTables>
    <pivotTable tabId="207" name="PivotTable2"/>
    <pivotTable tabId="207" name="PivotTable4"/>
    <pivotTable tabId="217" name="PivotTable4"/>
    <pivotTable tabId="217" name="PivotTable2"/>
    <pivotTable tabId="221" name="PivotTable1"/>
  </pivotTables>
  <data>
    <olap pivotCacheId="1356172004">
      <levels count="2">
        <level uniqueName="[dim_date_03].[Year | Month].[(All)]" sourceCaption="(All)" count="0"/>
        <level uniqueName="[dim_date_03].[Year | Month].[Year | Month]" sourceCaption="Year | Month" count="164">
          <ranges>
            <range startItem="0">
              <i n="[dim_date_03].[Year | Month].&amp;[2018 | 01]" c="2018 | 01"/>
              <i n="[dim_date_03].[Year | Month].&amp;[2018 | 02]" c="2018 | 02"/>
              <i n="[dim_date_03].[Year | Month].&amp;[2018 | 03]" c="2018 | 03"/>
              <i n="[dim_date_03].[Year | Month].&amp;[2018 | 04]" c="2018 | 04"/>
              <i n="[dim_date_03].[Year | Month].&amp;[2018 | 05]" c="2018 | 05"/>
              <i n="[dim_date_03].[Year | Month].&amp;[2018 | 06]" c="2018 | 06"/>
              <i n="[dim_date_03].[Year | Month].&amp;[2018 | 07]" c="2018 | 07"/>
              <i n="[dim_date_03].[Year | Month].&amp;[2018 | 08]" c="2018 | 08"/>
              <i n="[dim_date_03].[Year | Month].&amp;[2018 | 09]" c="2018 | 09"/>
              <i n="[dim_date_03].[Year | Month].&amp;[2018 | 10]" c="2018 | 10"/>
              <i n="[dim_date_03].[Year | Month].&amp;[2018 | 11]" c="2018 | 11"/>
              <i n="[dim_date_03].[Year | Month].&amp;[2018 | 12]" c="2018 | 12"/>
              <i n="[dim_date_03].[Year | Month].&amp;[2019 | 01]" c="2019 | 01"/>
              <i n="[dim_date_03].[Year | Month].&amp;[2019 | 02]" c="2019 | 02"/>
              <i n="[dim_date_03].[Year | Month].&amp;[2019 | 03]" c="2019 | 03"/>
              <i n="[dim_date_03].[Year | Month].&amp;[2019 | 04]" c="2019 | 04"/>
              <i n="[dim_date_03].[Year | Month].&amp;[2019 | 05]" c="2019 | 05"/>
              <i n="[dim_date_03].[Year | Month].&amp;[2019 | 06]" c="2019 | 06"/>
              <i n="[dim_date_03].[Year | Month].&amp;[2019 | 07]" c="2019 | 07"/>
              <i n="[dim_date_03].[Year | Month].&amp;[2019 | 08]" c="2019 | 08"/>
              <i n="[dim_date_03].[Year | Month].&amp;[2019 | 09]" c="2019 | 09"/>
              <i n="[dim_date_03].[Year | Month].&amp;[2019 | 10]" c="2019 | 10"/>
              <i n="[dim_date_03].[Year | Month].&amp;[2019 | 11]" c="2019 | 11"/>
              <i n="[dim_date_03].[Year | Month].&amp;[2019 | 12]" c="2019 | 12"/>
              <i n="[dim_date_03].[Year | Month].&amp;[2020 | 01]" c="2020 | 01"/>
              <i n="[dim_date_03].[Year | Month].&amp;[2020 | 02]" c="2020 | 02"/>
              <i n="[dim_date_03].[Year | Month].&amp;[2020 | 03]" c="2020 | 03"/>
              <i n="[dim_date_03].[Year | Month].&amp;[2020 | 04]" c="2020 | 04"/>
              <i n="[dim_date_03].[Year | Month].&amp;[2020 | 05]" c="2020 | 05"/>
              <i n="[dim_date_03].[Year | Month].&amp;[2020 | 06]" c="2020 | 06"/>
              <i n="[dim_date_03].[Year | Month].&amp;[2020 | 07]" c="2020 | 07"/>
              <i n="[dim_date_03].[Year | Month].&amp;[2020 | 08]" c="2020 | 08"/>
              <i n="[dim_date_03].[Year | Month].&amp;[2020 | 09]" c="2020 | 09"/>
              <i n="[dim_date_03].[Year | Month].&amp;[2020 | 10]" c="2020 | 10"/>
              <i n="[dim_date_03].[Year | Month].&amp;[2020 | 11]" c="2020 | 11"/>
              <i n="[dim_date_03].[Year | Month].&amp;[2020 | 12]" c="2020 | 12"/>
              <i n="[dim_date_03].[Year | Month].&amp;[2021 | 01]" c="2021 | 01"/>
              <i n="[dim_date_03].[Year | Month].&amp;[2021 | 02]" c="2021 | 02"/>
              <i n="[dim_date_03].[Year | Month].&amp;[2021 | 03]" c="2021 | 03"/>
              <i n="[dim_date_03].[Year | Month].&amp;[2021 | 04]" c="2021 | 04"/>
              <i n="[dim_date_03].[Year | Month].&amp;[2021 | 05]" c="2021 | 05"/>
              <i n="[dim_date_03].[Year | Month].&amp;[2021 | 06]" c="2021 | 06"/>
              <i n="[dim_date_03].[Year | Month].&amp;[2021 | 07]" c="2021 | 07"/>
              <i n="[dim_date_03].[Year | Month].&amp;[2021 | 08]" c="2021 | 08"/>
              <i n="[dim_date_03].[Year | Month].&amp;[2021 | 09]" c="2021 | 09"/>
              <i n="[dim_date_03].[Year | Month].&amp;[2021 | 10]" c="2021 | 10"/>
              <i n="[dim_date_03].[Year | Month].&amp;[2021 | 11]" c="2021 | 11"/>
              <i n="[dim_date_03].[Year | Month].&amp;[2021 | 12]" c="2021 | 12"/>
              <i n="[dim_date_03].[Year | Month].&amp;[2022 | 01]" c="2022 | 01"/>
              <i n="[dim_date_03].[Year | Month].&amp;[2022 | 02]" c="2022 | 02"/>
              <i n="[dim_date_03].[Year | Month].&amp;[2022 | 03]" c="2022 | 03"/>
              <i n="[dim_date_03].[Year | Month].&amp;[2022 | 04]" c="2022 | 04"/>
              <i n="[dim_date_03].[Year | Month].&amp;[2022 | 05]" c="2022 | 05"/>
              <i n="[dim_date_03].[Year | Month].&amp;[2022 | 06]" c="2022 | 06"/>
              <i n="[dim_date_03].[Year | Month].&amp;[2022 | 07]" c="2022 | 07"/>
              <i n="[dim_date_03].[Year | Month].&amp;[2022 | 08]" c="2022 | 08"/>
              <i n="[dim_date_03].[Year | Month].&amp;[2022 | 09]" c="2022 | 09"/>
              <i n="[dim_date_03].[Year | Month].&amp;[2022 | 10]" c="2022 | 10"/>
              <i n="[dim_date_03].[Year | Month].&amp;[2022 | 11]" c="2022 | 11"/>
              <i n="[dim_date_03].[Year | Month].&amp;[2022 | 12]" c="2022 | 12"/>
              <i n="[dim_date_03].[Year | Month].&amp;[2023 | 01]" c="2023 | 01"/>
              <i n="[dim_date_03].[Year | Month].&amp;[2023 | 02]" c="2023 | 02"/>
              <i n="[dim_date_03].[Year | Month].&amp;[2023 | 03]" c="2023 | 03"/>
              <i n="[dim_date_03].[Year | Month].&amp;[2023 | 04]" c="2023 | 04"/>
              <i n="[dim_date_03].[Year | Month].&amp;[2023 | 05]" c="2023 | 05"/>
              <i n="[dim_date_03].[Year | Month].&amp;[2023 | 06]" c="2023 | 06"/>
              <i n="[dim_date_03].[Year | Month].&amp;[2023 | 07]" c="2023 | 07"/>
              <i n="[dim_date_03].[Year | Month].&amp;[2023 | 08]" c="2023 | 08"/>
              <i n="[dim_date_03].[Year | Month].&amp;[2023 | 09]" c="2023 | 09"/>
              <i n="[dim_date_03].[Year | Month].&amp;[2023 | 10]" c="2023 | 10"/>
              <i n="[dim_date_03].[Year | Month].&amp;[2023 | 11]" c="2023 | 11"/>
              <i n="[dim_date_03].[Year | Month].&amp;[2023 | 12]" c="2023 | 12"/>
              <i n="[dim_date_03].[Year | Month].&amp;[2024 | 01]" c="2024 | 01"/>
              <i n="[dim_date_03].[Year | Month].&amp;[2024 | 02]" c="2024 | 02"/>
              <i n="[dim_date_03].[Year | Month].&amp;[2024 | 03]" c="2024 | 03"/>
              <i n="[dim_date_03].[Year | Month].&amp;[2024 | 04]" c="2024 | 04"/>
              <i n="[dim_date_03].[Year | Month].&amp;[2024 | 05]" c="2024 | 05"/>
              <i n="[dim_date_03].[Year | Month].&amp;[2024 | 06]" c="2024 | 06"/>
              <i n="[dim_date_03].[Year | Month].&amp;[2024 | 07]" c="2024 | 07"/>
              <i n="[dim_date_03].[Year | Month].&amp;[2024 | 08]" c="2024 | 08"/>
              <i n="[dim_date_03].[Year | Month].&amp;[2024 | 09]" c="2024 | 09"/>
              <i n="[dim_date_03].[Year | Month].&amp;[2024 | 10]" c="2024 | 10"/>
              <i n="[dim_date_03].[Year | Month].&amp;[2024 | 11]" c="2024 | 11"/>
              <i n="[dim_date_03].[Year | Month].&amp;[2024 | 12]" c="2024 | 12"/>
              <i n="[dim_date_03].[Year | Month].&amp;[2025 | 01]" c="2025 | 01"/>
              <i n="[dim_date_03].[Year | Month].&amp;[2025 | 02]" c="2025 | 02"/>
              <i n="[dim_date_03].[Year | Month].&amp;[2025 | 03]" c="2025 | 03"/>
              <i n="[dim_date_03].[Year | Month].&amp;[2025 | 04]" c="2025 | 04"/>
              <i n="[dim_date_03].[Year | Month].&amp;[2025 | 05]" c="2025 | 05"/>
              <i n="[dim_date_03].[Year | Month].&amp;[2025 | 06]" c="2025 | 06"/>
              <i n="[dim_date_03].[Year | Month].&amp;[2025 | 07]" c="2025 | 07"/>
              <i n="[dim_date_03].[Year | Month].&amp;[2025 | 08]" c="2025 | 08"/>
              <i n="[dim_date_03].[Year | Month].&amp;[2025 | 09]" c="2025 | 09"/>
              <i n="[dim_date_03].[Year | Month].&amp;[2025 | 10]" c="2025 | 10"/>
              <i n="[dim_date_03].[Year | Month].&amp;[2025 | 11]" c="2025 | 11"/>
              <i n="[dim_date_03].[Year | Month].&amp;[2025 | 12]" c="2025 | 12"/>
              <i n="[dim_date_03].[Year | Month].&amp;[2026 | 01]" c="2026 | 01"/>
              <i n="[dim_date_03].[Year | Month].&amp;[2026 | 02]" c="2026 | 02"/>
              <i n="[dim_date_03].[Year | Month].&amp;[2026 | 03]" c="2026 | 03"/>
              <i n="[dim_date_03].[Year | Month].&amp;[2026 | 04]" c="2026 | 04"/>
              <i n="[dim_date_03].[Year | Month].&amp;[2026 | 05]" c="2026 | 05"/>
              <i n="[dim_date_03].[Year | Month].&amp;[2026 | 06]" c="2026 | 06"/>
              <i n="[dim_date_03].[Year | Month].&amp;[2026 | 07]" c="2026 | 07"/>
              <i n="[dim_date_03].[Year | Month].&amp;[2026 | 08]" c="2026 | 08"/>
              <i n="[dim_date_03].[Year | Month].&amp;[2026 | 09]" c="2026 | 09"/>
              <i n="[dim_date_03].[Year | Month].&amp;[2026 | 10]" c="2026 | 10"/>
              <i n="[dim_date_03].[Year | Month].&amp;[2026 | 11]" c="2026 | 11"/>
              <i n="[dim_date_03].[Year | Month].&amp;[2026 | 12]" c="2026 | 12"/>
              <i n="[dim_date_03].[Year | Month].&amp;[2027 | 01]" c="2027 | 01"/>
              <i n="[dim_date_03].[Year | Month].&amp;[2027 | 02]" c="2027 | 02"/>
              <i n="[dim_date_03].[Year | Month].&amp;[2027 | 03]" c="2027 | 03"/>
              <i n="[dim_date_03].[Year | Month].&amp;[2027 | 04]" c="2027 | 04"/>
              <i n="[dim_date_03].[Year | Month].&amp;[2027 | 05]" c="2027 | 05"/>
              <i n="[dim_date_03].[Year | Month].&amp;[2027 | 06]" c="2027 | 06"/>
              <i n="[dim_date_03].[Year | Month].&amp;[2027 | 07]" c="2027 | 07"/>
              <i n="[dim_date_03].[Year | Month].&amp;[2027 | 08]" c="2027 | 08"/>
              <i n="[dim_date_03].[Year | Month].&amp;[2027 | 09]" c="2027 | 09"/>
              <i n="[dim_date_03].[Year | Month].&amp;[2027 | 10]" c="2027 | 10"/>
              <i n="[dim_date_03].[Year | Month].&amp;[2027 | 11]" c="2027 | 11"/>
              <i n="[dim_date_03].[Year | Month].&amp;[2027 | 12]" c="2027 | 12"/>
              <i n="[dim_date_03].[Year | Month].&amp;[2028 | 01]" c="2028 | 01"/>
              <i n="[dim_date_03].[Year | Month].&amp;[2028 | 02]" c="2028 | 02"/>
              <i n="[dim_date_03].[Year | Month].&amp;[2028 | 03]" c="2028 | 03"/>
              <i n="[dim_date_03].[Year | Month].&amp;[2028 | 04]" c="2028 | 04"/>
              <i n="[dim_date_03].[Year | Month].&amp;[2028 | 05]" c="2028 | 05"/>
              <i n="[dim_date_03].[Year | Month].&amp;[2028 | 06]" c="2028 | 06"/>
              <i n="[dim_date_03].[Year | Month].&amp;[2028 | 07]" c="2028 | 07"/>
              <i n="[dim_date_03].[Year | Month].&amp;[2028 | 08]" c="2028 | 08"/>
              <i n="[dim_date_03].[Year | Month].&amp;[2028 | 09]" c="2028 | 09"/>
              <i n="[dim_date_03].[Year | Month].&amp;[2028 | 10]" c="2028 | 10"/>
              <i n="[dim_date_03].[Year | Month].&amp;[2028 | 11]" c="2028 | 11"/>
              <i n="[dim_date_03].[Year | Month].&amp;[2028 | 12]" c="2028 | 12"/>
              <i n="[dim_date_03].[Year | Month].&amp;[2029 | 01]" c="2029 | 01"/>
              <i n="[dim_date_03].[Year | Month].&amp;[2029 | 02]" c="2029 | 02"/>
              <i n="[dim_date_03].[Year | Month].&amp;[2029 | 03]" c="2029 | 03"/>
              <i n="[dim_date_03].[Year | Month].&amp;[2029 | 04]" c="2029 | 04"/>
              <i n="[dim_date_03].[Year | Month].&amp;[2029 | 05]" c="2029 | 05"/>
              <i n="[dim_date_03].[Year | Month].&amp;[2029 | 06]" c="2029 | 06"/>
              <i n="[dim_date_03].[Year | Month].&amp;[2029 | 07]" c="2029 | 07"/>
              <i n="[dim_date_03].[Year | Month].&amp;[2029 | 08]" c="2029 | 08"/>
              <i n="[dim_date_03].[Year | Month].&amp;[2029 | 09]" c="2029 | 09"/>
              <i n="[dim_date_03].[Year | Month].&amp;[2029 | 10]" c="2029 | 10"/>
              <i n="[dim_date_03].[Year | Month].&amp;[2029 | 11]" c="2029 | 11"/>
              <i n="[dim_date_03].[Year | Month].&amp;[2029 | 12]" c="2029 | 12"/>
              <i n="[dim_date_03].[Year | Month].&amp;[2030 | 01]" c="2030 | 01"/>
              <i n="[dim_date_03].[Year | Month].&amp;[2030 | 02]" c="2030 | 02"/>
              <i n="[dim_date_03].[Year | Month].&amp;[2030 | 03]" c="2030 | 03"/>
              <i n="[dim_date_03].[Year | Month].&amp;[2030 | 04]" c="2030 | 04"/>
              <i n="[dim_date_03].[Year | Month].&amp;[2030 | 05]" c="2030 | 05"/>
              <i n="[dim_date_03].[Year | Month].&amp;[2030 | 06]" c="2030 | 06"/>
              <i n="[dim_date_03].[Year | Month].&amp;[2030 | 07]" c="2030 | 07"/>
              <i n="[dim_date_03].[Year | Month].&amp;[2030 | 08]" c="2030 | 08"/>
              <i n="[dim_date_03].[Year | Month].&amp;[2030 | 09]" c="2030 | 09"/>
              <i n="[dim_date_03].[Year | Month].&amp;[2030 | 10]" c="2030 | 10"/>
              <i n="[dim_date_03].[Year | Month].&amp;[2030 | 11]" c="2030 | 11"/>
              <i n="[dim_date_03].[Year | Month].&amp;[2030 | 12]" c="2030 | 12"/>
              <i n="[dim_date_03].[Year | Month].&amp;[2031 | 01]" c="2031 | 01"/>
              <i n="[dim_date_03].[Year | Month].&amp;[2031 | 02]" c="2031 | 02"/>
              <i n="[dim_date_03].[Year | Month].&amp;[2031 | 03]" c="2031 | 03"/>
              <i n="[dim_date_03].[Year | Month].&amp;[2031 | 04]" c="2031 | 04"/>
              <i n="[dim_date_03].[Year | Month].&amp;[2031 | 05]" c="2031 | 05"/>
              <i n="[dim_date_03].[Year | Month].&amp;[2031 | 06]" c="2031 | 06"/>
              <i n="[dim_date_03].[Year | Month].&amp;[2031 | 07]" c="2031 | 07"/>
              <i n="[dim_date_03].[Year | Month].&amp;[2031 | 08]" c="2031 | 08"/>
            </range>
          </ranges>
        </level>
      </levels>
      <selections count="4">
        <selection n="[dim_date_03].[Year | Month].&amp;[2026 | 03]"/>
        <selection n="[dim_date_03].[Year | Month].&amp;[2026 | 04]"/>
        <selection n="[dim_date_03].[Year | Month].&amp;[2026 | 05]"/>
        <selection n="[dim_date_03].[Year | Month].&amp;[2026 | 06]"/>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 Month 4" xr10:uid="{3CC842F4-12FE-49FB-9A51-17FB556BD818}" cache="Slicer_Year___Month4" caption="Year | Month" startItem="84" columnCount="6" level="1" rowHeight="257175"/>
  <slicer name="Year | Month 5" xr10:uid="{FB4F3A96-63E3-44A5-8FE3-659D7BA9D79A}" cache="Slicer_Year___Month5" caption="Year | Month" startItem="72" columnCount="6"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 Month 6" xr10:uid="{65345D8E-EC35-460D-B1BD-87B05FA705BD}" cache="Slicer_Year___Month6" caption="Year | Month" startItem="84" columnCount="6" level="1" style="SlicerStyleLight3" rowHeight="257175"/>
  <slicer name="Year | Month 7" xr10:uid="{8918925D-E90D-47E4-B1F3-58A10AA6031A}" cache="Slicer_Year___Month7" caption="Year | Month" startItem="84" columnCount="6" level="1" style="SlicerStyleLight3"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8BD204C-C6A0-4DCA-9754-5F7A069A9CDE}" cache="Slicer_Year" caption="Year" level="1" style="SlicerStyleLight3" rowHeight="257175"/>
  <slicer name="Kỳ" xr10:uid="{0AF41015-C676-4C6A-993C-54B2F340E3F8}" cache="Slicer_Kỳ" caption="Kỳ" columnCount="8" level="1" style="SlicerStyleLight3"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 Month" xr10:uid="{34CBA4EA-B3EE-4008-BD19-FE856C6DCC6B}" cache="Slicer_Year___Month" caption="Year | Month" startItem="91" level="1" style="SlicerStyleLight3" rowHeight="257175"/>
  <slicer name="Year | Month 1" xr10:uid="{6F785F2B-E31B-4344-BFA5-F754855E06C7}" cache="Slicer_Year___Month1" caption="Year | Month" startItem="93" level="1" style="SlicerStyleLight3" rowHeight="2571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 Month 2" xr10:uid="{14F773E8-EC39-496D-8C0A-4114F07218C8}" cache="Slicer_Year___Month2" caption="Year | Month" startItem="96" level="1" style="SlicerStyleLight3" rowHeight="257175"/>
  <slicer name="Year | Month 3" xr10:uid="{FB81C2D2-92F7-450F-BF01-F609F92497AA}" cache="Slicer_Year___Month3" caption="Year | Month" startItem="95" level="1" style="SlicerStyleLight3" rowHeight="257175"/>
</slicers>
</file>

<file path=xl/theme/theme1.xml><?xml version="1.0" encoding="utf-8"?>
<a:theme xmlns:a="http://schemas.openxmlformats.org/drawingml/2006/main" name="Office Theme">
  <a:themeElements>
    <a:clrScheme name="DTR-OWN">
      <a:dk1>
        <a:sysClr val="windowText" lastClr="000000"/>
      </a:dk1>
      <a:lt1>
        <a:sysClr val="window" lastClr="FFFFFF"/>
      </a:lt1>
      <a:dk2>
        <a:srgbClr val="0F4C81"/>
      </a:dk2>
      <a:lt2>
        <a:srgbClr val="727376"/>
      </a:lt2>
      <a:accent1>
        <a:srgbClr val="F87C56"/>
      </a:accent1>
      <a:accent2>
        <a:srgbClr val="119303"/>
      </a:accent2>
      <a:accent3>
        <a:srgbClr val="034194"/>
      </a:accent3>
      <a:accent4>
        <a:srgbClr val="BE3455"/>
      </a:accent4>
      <a:accent5>
        <a:srgbClr val="CCCC00"/>
      </a:accent5>
      <a:accent6>
        <a:srgbClr val="92A8D1"/>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9AFD942-29E0-4252-BE5A-8192BF33AF73}">
  <we:reference id="WA200005271" version="2.5.5.0" store="Omex" storeType="OMEX"/>
  <we:alternateReferences>
    <we:reference id="WA200005271" version="2.5.5.0" store="WA200005271"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0.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2.xml.rels><?xml version="1.0" encoding="UTF-8" standalone="yes"?>
<Relationships xmlns="http://schemas.openxmlformats.org/package/2006/relationships"><Relationship Id="rId2" Type="http://schemas.openxmlformats.org/officeDocument/2006/relationships/pivotTable" Target="../pivotTables/pivotTable15.xml"/><Relationship Id="rId1" Type="http://schemas.openxmlformats.org/officeDocument/2006/relationships/pivotTable" Target="../pivotTables/pivotTable14.xml"/></Relationships>
</file>

<file path=xl/worksheets/_rels/sheet13.xml.rels><?xml version="1.0" encoding="UTF-8" standalone="yes"?>
<Relationships xmlns="http://schemas.openxmlformats.org/package/2006/relationships"><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_rels/sheet1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16.xml.rels><?xml version="1.0" encoding="UTF-8" standalone="yes"?>
<Relationships xmlns="http://schemas.openxmlformats.org/package/2006/relationships"><Relationship Id="rId2" Type="http://schemas.openxmlformats.org/officeDocument/2006/relationships/pivotTable" Target="../pivotTables/pivotTable20.xml"/><Relationship Id="rId1" Type="http://schemas.openxmlformats.org/officeDocument/2006/relationships/pivotTable" Target="../pivotTables/pivotTable19.xml"/></Relationships>
</file>

<file path=xl/worksheets/_rels/sheet17.xml.rels><?xml version="1.0" encoding="UTF-8" standalone="yes"?>
<Relationships xmlns="http://schemas.openxmlformats.org/package/2006/relationships"><Relationship Id="rId2" Type="http://schemas.openxmlformats.org/officeDocument/2006/relationships/pivotTable" Target="../pivotTables/pivotTable22.xml"/><Relationship Id="rId1" Type="http://schemas.openxmlformats.org/officeDocument/2006/relationships/pivotTable" Target="../pivotTables/pivotTable21.xml"/></Relationships>
</file>

<file path=xl/worksheets/_rels/sheet18.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2" Type="http://schemas.openxmlformats.org/officeDocument/2006/relationships/pivotTable" Target="../pivotTables/pivotTable24.xml"/><Relationship Id="rId1" Type="http://schemas.openxmlformats.org/officeDocument/2006/relationships/pivotTable" Target="../pivotTables/pivotTable23.xml"/></Relationships>
</file>

<file path=xl/worksheets/_rels/sheet20.xml.rels><?xml version="1.0" encoding="UTF-8" standalone="yes"?>
<Relationships xmlns="http://schemas.openxmlformats.org/package/2006/relationships"><Relationship Id="rId2" Type="http://schemas.openxmlformats.org/officeDocument/2006/relationships/pivotTable" Target="../pivotTables/pivotTable26.xml"/><Relationship Id="rId1" Type="http://schemas.openxmlformats.org/officeDocument/2006/relationships/pivotTable" Target="../pivotTables/pivot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EABF5-2FC4-40AE-A86D-B3B12BA0FEB8}">
  <sheetPr codeName="Sheet1"/>
  <dimension ref="A1:W75"/>
  <sheetViews>
    <sheetView showGridLines="0" topLeftCell="A31" workbookViewId="0">
      <selection activeCell="K54" sqref="K54"/>
    </sheetView>
  </sheetViews>
  <sheetFormatPr defaultRowHeight="14.5"/>
  <cols>
    <col min="1" max="1" width="13.453125" bestFit="1" customWidth="1"/>
    <col min="2" max="2" width="12.54296875" bestFit="1" customWidth="1"/>
    <col min="6" max="7" width="10.54296875" bestFit="1" customWidth="1"/>
    <col min="10" max="10" width="28.54296875" bestFit="1" customWidth="1"/>
    <col min="11" max="11" width="16.81640625" bestFit="1" customWidth="1"/>
    <col min="12" max="22" width="5.54296875" bestFit="1" customWidth="1"/>
    <col min="23" max="23" width="11.26953125" bestFit="1" customWidth="1"/>
    <col min="24" max="24" width="23.54296875" bestFit="1" customWidth="1"/>
    <col min="25" max="25" width="20" bestFit="1" customWidth="1"/>
    <col min="26" max="26" width="23.54296875" bestFit="1" customWidth="1"/>
    <col min="27" max="27" width="20" bestFit="1" customWidth="1"/>
    <col min="28" max="28" width="23.54296875" bestFit="1" customWidth="1"/>
    <col min="29" max="29" width="20" bestFit="1" customWidth="1"/>
    <col min="30" max="30" width="23.54296875" bestFit="1" customWidth="1"/>
    <col min="31" max="31" width="20" bestFit="1" customWidth="1"/>
    <col min="32" max="32" width="23.54296875" bestFit="1" customWidth="1"/>
    <col min="33" max="33" width="20" bestFit="1" customWidth="1"/>
    <col min="34" max="34" width="23.54296875" bestFit="1" customWidth="1"/>
    <col min="35" max="35" width="25" bestFit="1" customWidth="1"/>
    <col min="36" max="36" width="28.54296875" bestFit="1" customWidth="1"/>
  </cols>
  <sheetData>
    <row r="1" spans="1:23">
      <c r="J1" s="1" t="s">
        <v>194</v>
      </c>
      <c r="K1" t="s" vm="6">
        <v>133</v>
      </c>
    </row>
    <row r="2" spans="1:23">
      <c r="A2" s="1" t="s">
        <v>0</v>
      </c>
      <c r="B2" t="s">
        <v>35</v>
      </c>
    </row>
    <row r="3" spans="1:23">
      <c r="A3" s="2">
        <v>2021</v>
      </c>
      <c r="B3" s="3">
        <v>22796.312407146001</v>
      </c>
      <c r="K3" s="1" t="s">
        <v>128</v>
      </c>
    </row>
    <row r="4" spans="1:23">
      <c r="A4" s="4">
        <v>1</v>
      </c>
      <c r="B4" s="3">
        <v>22960.000000000004</v>
      </c>
      <c r="J4" s="1" t="s">
        <v>0</v>
      </c>
      <c r="K4">
        <v>1</v>
      </c>
      <c r="L4">
        <v>2</v>
      </c>
      <c r="M4">
        <v>3</v>
      </c>
      <c r="N4">
        <v>4</v>
      </c>
      <c r="O4">
        <v>5</v>
      </c>
      <c r="P4">
        <v>6</v>
      </c>
      <c r="Q4">
        <v>7</v>
      </c>
      <c r="R4">
        <v>8</v>
      </c>
      <c r="S4">
        <v>9</v>
      </c>
      <c r="T4">
        <v>10</v>
      </c>
      <c r="U4">
        <v>11</v>
      </c>
      <c r="V4">
        <v>12</v>
      </c>
      <c r="W4" t="s">
        <v>1</v>
      </c>
    </row>
    <row r="5" spans="1:23">
      <c r="A5" s="4">
        <v>2</v>
      </c>
      <c r="B5" s="3">
        <v>22919.999999999996</v>
      </c>
      <c r="J5" s="2" t="s">
        <v>437</v>
      </c>
    </row>
    <row r="6" spans="1:23">
      <c r="A6" s="4">
        <v>3</v>
      </c>
      <c r="B6" s="3">
        <v>22989.999999999993</v>
      </c>
      <c r="J6" s="4">
        <v>2021</v>
      </c>
      <c r="K6" s="3">
        <v>1227.439024390244</v>
      </c>
      <c r="L6" s="3">
        <v>1229.5811518324606</v>
      </c>
      <c r="M6" s="3">
        <v>1229.0996085254465</v>
      </c>
      <c r="N6" s="3">
        <v>1230.5732847048096</v>
      </c>
      <c r="O6" s="3">
        <v>1753.7899575470137</v>
      </c>
      <c r="P6" s="3">
        <v>1042.9501335781576</v>
      </c>
      <c r="Q6" s="3">
        <v>1793.5143676604735</v>
      </c>
      <c r="R6" s="3">
        <v>1192.1923246581384</v>
      </c>
      <c r="S6" s="3">
        <v>1577.2239254707547</v>
      </c>
      <c r="T6" s="3">
        <v>1377.7993018262853</v>
      </c>
      <c r="U6" s="3">
        <v>1281.0711789026077</v>
      </c>
      <c r="V6" s="3">
        <v>1248.657578133965</v>
      </c>
      <c r="W6" s="3">
        <v>1308.1024093022206</v>
      </c>
    </row>
    <row r="7" spans="1:23">
      <c r="A7" s="4">
        <v>4</v>
      </c>
      <c r="B7" s="3">
        <v>22960</v>
      </c>
      <c r="J7" s="4">
        <v>2022</v>
      </c>
      <c r="K7" s="3">
        <v>1320.1569865516417</v>
      </c>
      <c r="L7" s="3">
        <v>1247.2527773625898</v>
      </c>
      <c r="M7" s="3">
        <v>1339.8370208166375</v>
      </c>
      <c r="N7" s="3">
        <v>1544.3880551787315</v>
      </c>
      <c r="O7" s="3">
        <v>1379.6428264670903</v>
      </c>
      <c r="P7" s="3">
        <v>1387.4704499567722</v>
      </c>
      <c r="Q7" s="3">
        <v>1617.238414787106</v>
      </c>
      <c r="R7" s="3">
        <v>1500.5616282915776</v>
      </c>
      <c r="S7" s="3">
        <v>1498.5506387289051</v>
      </c>
      <c r="T7" s="3">
        <v>1435.2344999054512</v>
      </c>
      <c r="U7" s="3">
        <v>1403.919403800089</v>
      </c>
      <c r="V7" s="3">
        <v>1318.6554555087132</v>
      </c>
      <c r="W7" s="3">
        <v>1419.1499864905579</v>
      </c>
    </row>
    <row r="8" spans="1:23">
      <c r="A8" s="4">
        <v>5</v>
      </c>
      <c r="B8" s="3">
        <v>22945</v>
      </c>
      <c r="J8" s="4">
        <v>2023</v>
      </c>
      <c r="K8" s="3">
        <v>1398.5670304092757</v>
      </c>
      <c r="L8" s="3">
        <v>1468.4087905902611</v>
      </c>
      <c r="M8" s="3">
        <v>1292.6248827875725</v>
      </c>
      <c r="N8" s="3">
        <v>1269.933474975531</v>
      </c>
      <c r="O8" s="3">
        <v>1323.2523858714776</v>
      </c>
      <c r="P8" s="3">
        <v>1319.6645626706081</v>
      </c>
      <c r="Q8" s="3">
        <v>1322.2347685565612</v>
      </c>
      <c r="R8" s="3">
        <v>1285.513749446837</v>
      </c>
      <c r="S8" s="3">
        <v>1253.2653996011898</v>
      </c>
      <c r="T8" s="3">
        <v>1227.9844752714021</v>
      </c>
      <c r="U8" s="3">
        <v>1213.1717946525546</v>
      </c>
      <c r="V8" s="3">
        <v>1271.2144983823566</v>
      </c>
      <c r="W8" s="3">
        <v>1284.5707662386681</v>
      </c>
    </row>
    <row r="9" spans="1:23">
      <c r="A9" s="4">
        <v>6</v>
      </c>
      <c r="B9" s="3">
        <v>22920.000000000007</v>
      </c>
      <c r="J9" s="4">
        <v>2024</v>
      </c>
      <c r="K9" s="3">
        <v>1179.0254440971969</v>
      </c>
      <c r="L9" s="3">
        <v>1230.081671636158</v>
      </c>
      <c r="M9" s="3">
        <v>1221.9587166403101</v>
      </c>
      <c r="N9" s="3">
        <v>1194.3278932717667</v>
      </c>
      <c r="O9" s="3">
        <v>1202.1932537357623</v>
      </c>
      <c r="P9" s="3">
        <v>1239.5830183039072</v>
      </c>
      <c r="Q9" s="3">
        <v>1189.2092848334685</v>
      </c>
      <c r="R9" s="3">
        <v>1202.9857762533034</v>
      </c>
      <c r="S9" s="3">
        <v>1213.3065569793041</v>
      </c>
      <c r="T9" s="3">
        <v>1227.8743131207686</v>
      </c>
      <c r="U9" s="3">
        <v>1316.8526409588123</v>
      </c>
      <c r="V9" s="3">
        <v>1311.4106423154767</v>
      </c>
      <c r="W9" s="3">
        <v>1222.384508253363</v>
      </c>
    </row>
    <row r="10" spans="1:23">
      <c r="A10" s="4">
        <v>7</v>
      </c>
      <c r="B10" s="3">
        <v>22915.000000000007</v>
      </c>
      <c r="J10" s="4">
        <v>2025</v>
      </c>
      <c r="K10" s="3">
        <v>1223.3919441021085</v>
      </c>
      <c r="L10" s="3">
        <v>1265.1063292133069</v>
      </c>
      <c r="M10" s="3">
        <v>1239.3102075906247</v>
      </c>
      <c r="N10" s="3">
        <v>1233.3450388163026</v>
      </c>
      <c r="O10" s="3">
        <v>1248.2135659635035</v>
      </c>
      <c r="P10" s="3">
        <v>1225.0617729608036</v>
      </c>
      <c r="Q10" s="3">
        <v>1207.0050726030754</v>
      </c>
      <c r="R10" s="3">
        <v>1210.9662208419252</v>
      </c>
      <c r="S10" s="3">
        <v>1214.1535871717126</v>
      </c>
      <c r="T10" s="3">
        <v>1217.0919568932345</v>
      </c>
      <c r="U10" s="3">
        <v>1223.5265814527743</v>
      </c>
      <c r="V10" s="3">
        <v>1250.9307913003961</v>
      </c>
      <c r="W10" s="3">
        <v>1231.9374999304766</v>
      </c>
    </row>
    <row r="11" spans="1:23">
      <c r="A11" s="4">
        <v>8</v>
      </c>
      <c r="B11" s="3">
        <v>22670</v>
      </c>
      <c r="J11" s="4">
        <v>2026</v>
      </c>
      <c r="K11" s="3">
        <v>1114.5852042486379</v>
      </c>
      <c r="L11" s="3">
        <v>1120.7517161898124</v>
      </c>
      <c r="M11" s="3">
        <v>1110.7585522048898</v>
      </c>
      <c r="N11" s="3">
        <v>1139.5694782961023</v>
      </c>
      <c r="O11" s="3">
        <v>1160.0460924841616</v>
      </c>
      <c r="P11" s="3">
        <v>1171.2908387199643</v>
      </c>
      <c r="Q11" s="3"/>
      <c r="R11" s="3"/>
      <c r="S11" s="3"/>
      <c r="T11" s="3"/>
      <c r="U11" s="3"/>
      <c r="V11" s="3"/>
      <c r="W11" s="3">
        <v>1135.7330340092954</v>
      </c>
    </row>
    <row r="12" spans="1:23">
      <c r="A12" s="4">
        <v>9</v>
      </c>
      <c r="B12" s="3">
        <v>22673.953537191894</v>
      </c>
      <c r="J12" s="2" t="s">
        <v>520</v>
      </c>
    </row>
    <row r="13" spans="1:23">
      <c r="A13" s="4">
        <v>10</v>
      </c>
      <c r="B13" s="3">
        <v>22679.999999999996</v>
      </c>
      <c r="J13" s="4">
        <v>2024</v>
      </c>
      <c r="K13" s="3">
        <v>1180.9667866323907</v>
      </c>
      <c r="L13" s="3">
        <v>1199.7013809910641</v>
      </c>
      <c r="M13" s="3">
        <v>1179.0985801217037</v>
      </c>
      <c r="N13" s="3">
        <v>1200.4389513108613</v>
      </c>
      <c r="O13" s="3">
        <v>1207.9269681742044</v>
      </c>
      <c r="P13" s="3">
        <v>1204.3674796747966</v>
      </c>
      <c r="Q13" s="3">
        <v>1254.6012676056337</v>
      </c>
      <c r="R13" s="3">
        <v>1259.3826199740597</v>
      </c>
      <c r="S13" s="3">
        <v>1263.7258939893484</v>
      </c>
      <c r="T13" s="3">
        <v>1274.3542384562372</v>
      </c>
      <c r="U13" s="3">
        <v>1261.3793019282402</v>
      </c>
      <c r="V13" s="3">
        <v>1262.2590667311413</v>
      </c>
      <c r="W13" s="3">
        <v>1237.3335975</v>
      </c>
    </row>
    <row r="14" spans="1:23">
      <c r="A14" s="4">
        <v>11</v>
      </c>
      <c r="B14" s="3">
        <v>22545</v>
      </c>
      <c r="J14" s="4">
        <v>2025</v>
      </c>
      <c r="K14" s="3">
        <v>1262.3936634028478</v>
      </c>
      <c r="L14" s="3">
        <v>1262.4865162143126</v>
      </c>
      <c r="M14" s="3">
        <v>1281.4274794843393</v>
      </c>
      <c r="N14" s="3">
        <v>1277.287898512589</v>
      </c>
      <c r="O14" s="3">
        <v>1278.1904921580881</v>
      </c>
      <c r="P14" s="3">
        <v>1269.824865003445</v>
      </c>
      <c r="Q14" s="3">
        <v>1291.0692763217255</v>
      </c>
      <c r="R14" s="3">
        <v>1312.723643450312</v>
      </c>
      <c r="S14" s="3">
        <v>1305.6954905040463</v>
      </c>
      <c r="T14" s="3">
        <v>1308.2516255567853</v>
      </c>
      <c r="U14" s="3">
        <v>1318.955257049731</v>
      </c>
      <c r="V14" s="3">
        <v>1313.8679149899906</v>
      </c>
      <c r="W14" s="3">
        <v>1293.498552945513</v>
      </c>
    </row>
    <row r="15" spans="1:23">
      <c r="A15" s="4">
        <v>12</v>
      </c>
      <c r="B15" s="3">
        <v>22793.534335773405</v>
      </c>
      <c r="J15" s="4">
        <v>2026</v>
      </c>
      <c r="K15" s="3">
        <v>1116.1174314407015</v>
      </c>
      <c r="L15" s="3">
        <v>1116.2995593260414</v>
      </c>
      <c r="M15" s="3">
        <v>1117.764618335714</v>
      </c>
      <c r="N15" s="3">
        <v>1117.4366377727126</v>
      </c>
      <c r="O15" s="3">
        <v>1119.8742013660994</v>
      </c>
      <c r="P15" s="3">
        <v>1119.0188234188945</v>
      </c>
      <c r="Q15" s="3">
        <v>1119.9264181007923</v>
      </c>
      <c r="R15" s="3">
        <v>1118.4907681934569</v>
      </c>
      <c r="S15" s="3">
        <v>1119.5007751314899</v>
      </c>
      <c r="T15" s="3">
        <v>1118.6199190596681</v>
      </c>
      <c r="U15" s="3">
        <v>1120.0947843795268</v>
      </c>
      <c r="V15" s="3">
        <v>1119.1075608449878</v>
      </c>
      <c r="W15" s="3">
        <v>1118.5532737318574</v>
      </c>
    </row>
    <row r="16" spans="1:23">
      <c r="A16" s="2">
        <v>2022</v>
      </c>
      <c r="B16" s="3">
        <v>23439.192705936952</v>
      </c>
      <c r="J16" s="2" t="s">
        <v>438</v>
      </c>
      <c r="K16" s="3">
        <v>1187.2238341282423</v>
      </c>
      <c r="L16" s="3">
        <v>1231.2441814263996</v>
      </c>
      <c r="M16" s="3">
        <v>1205.0864917979732</v>
      </c>
      <c r="N16" s="3">
        <v>1219.2810708346965</v>
      </c>
      <c r="O16" s="3">
        <v>1228.9591145554843</v>
      </c>
      <c r="P16" s="3">
        <v>1231.4434911256367</v>
      </c>
      <c r="Q16" s="3">
        <v>1253.3306831445</v>
      </c>
      <c r="R16" s="3">
        <v>1247.8727904693899</v>
      </c>
      <c r="S16" s="3">
        <v>1257.2211924016981</v>
      </c>
      <c r="T16" s="3">
        <v>1252.6828875381577</v>
      </c>
      <c r="U16" s="3">
        <v>1271.887606651914</v>
      </c>
      <c r="V16" s="3">
        <v>1285.2840489859238</v>
      </c>
      <c r="W16" s="3">
        <v>1235.3320302383509</v>
      </c>
    </row>
    <row r="17" spans="1:23">
      <c r="A17" s="4">
        <v>1</v>
      </c>
      <c r="B17" s="3">
        <v>22539.999999999996</v>
      </c>
      <c r="J17" s="2" t="s">
        <v>533</v>
      </c>
      <c r="K17" s="3">
        <v>1177.1719862862376</v>
      </c>
      <c r="L17" s="3">
        <v>1187.8226105319804</v>
      </c>
      <c r="M17" s="3">
        <v>1184.7321877178133</v>
      </c>
      <c r="N17" s="3">
        <v>1190.6592521201433</v>
      </c>
      <c r="O17" s="3">
        <v>1200.7527428225526</v>
      </c>
      <c r="P17" s="3">
        <v>1196.362960021853</v>
      </c>
      <c r="Q17" s="3">
        <v>1223.6567568916184</v>
      </c>
      <c r="R17" s="3">
        <v>1231.9582331996542</v>
      </c>
      <c r="S17" s="3">
        <v>1235.7038071321344</v>
      </c>
      <c r="T17" s="3">
        <v>1243.1076924626009</v>
      </c>
      <c r="U17" s="3">
        <v>1236.6345279406419</v>
      </c>
      <c r="V17" s="3">
        <v>1236.0194000704878</v>
      </c>
      <c r="W17" s="3">
        <v>1215.4242117144938</v>
      </c>
    </row>
    <row r="18" spans="1:23">
      <c r="A18" s="4">
        <v>2</v>
      </c>
      <c r="B18" s="3">
        <v>22669.999999999996</v>
      </c>
    </row>
    <row r="19" spans="1:23">
      <c r="A19" s="4">
        <v>3</v>
      </c>
      <c r="B19" s="3">
        <v>22688.90751700239</v>
      </c>
    </row>
    <row r="20" spans="1:23">
      <c r="A20" s="4">
        <v>4</v>
      </c>
      <c r="B20" s="3">
        <v>22732.132797157337</v>
      </c>
    </row>
    <row r="21" spans="1:23">
      <c r="A21" s="4">
        <v>5</v>
      </c>
      <c r="B21" s="3">
        <v>22910.115743679191</v>
      </c>
    </row>
    <row r="22" spans="1:23">
      <c r="A22" s="4">
        <v>6</v>
      </c>
      <c r="B22" s="3">
        <v>23155.000000000018</v>
      </c>
    </row>
    <row r="23" spans="1:23">
      <c r="A23" s="4">
        <v>7</v>
      </c>
      <c r="B23" s="3">
        <v>23189.023916386839</v>
      </c>
    </row>
    <row r="24" spans="1:23">
      <c r="A24" s="4">
        <v>8</v>
      </c>
      <c r="B24" s="3">
        <v>23229.319193364423</v>
      </c>
    </row>
    <row r="25" spans="1:23">
      <c r="A25" s="4">
        <v>9</v>
      </c>
      <c r="B25" s="3">
        <v>23459.446462100776</v>
      </c>
    </row>
    <row r="26" spans="1:23">
      <c r="A26" s="4">
        <v>10</v>
      </c>
      <c r="B26" s="3">
        <v>23923.195103355334</v>
      </c>
    </row>
    <row r="27" spans="1:23">
      <c r="A27" s="4">
        <v>11</v>
      </c>
      <c r="B27" s="3">
        <v>24664.204974376993</v>
      </c>
    </row>
    <row r="28" spans="1:23">
      <c r="A28" s="4">
        <v>12</v>
      </c>
      <c r="B28" s="3">
        <v>23739.692192477942</v>
      </c>
    </row>
    <row r="29" spans="1:23">
      <c r="A29" s="2">
        <v>2023</v>
      </c>
      <c r="B29" s="3">
        <v>23748.765724097495</v>
      </c>
    </row>
    <row r="30" spans="1:23">
      <c r="A30" s="4">
        <v>1</v>
      </c>
      <c r="B30" s="3">
        <v>23308.542119899004</v>
      </c>
    </row>
    <row r="31" spans="1:23">
      <c r="A31" s="4">
        <v>2</v>
      </c>
      <c r="B31" s="3">
        <v>23517.792657624654</v>
      </c>
    </row>
    <row r="32" spans="1:23">
      <c r="A32" s="4">
        <v>3</v>
      </c>
      <c r="B32" s="3">
        <v>23436.054592666656</v>
      </c>
    </row>
    <row r="33" spans="1:2">
      <c r="A33" s="4">
        <v>4</v>
      </c>
      <c r="B33" s="3">
        <v>23327.619787089207</v>
      </c>
    </row>
    <row r="34" spans="1:2">
      <c r="A34" s="4">
        <v>5</v>
      </c>
      <c r="B34" s="3">
        <v>23319.512817475512</v>
      </c>
    </row>
    <row r="35" spans="1:2">
      <c r="A35" s="4">
        <v>6</v>
      </c>
      <c r="B35" s="3">
        <v>23347.159972857415</v>
      </c>
    </row>
    <row r="36" spans="1:2">
      <c r="A36" s="4">
        <v>7</v>
      </c>
      <c r="B36" s="3">
        <v>23506.977837852119</v>
      </c>
    </row>
    <row r="37" spans="1:2">
      <c r="A37" s="4">
        <v>8</v>
      </c>
      <c r="B37" s="3">
        <v>23724.068607224348</v>
      </c>
    </row>
    <row r="38" spans="1:2">
      <c r="A38" s="4">
        <v>9</v>
      </c>
      <c r="B38" s="3">
        <v>24138.053666469285</v>
      </c>
    </row>
    <row r="39" spans="1:2">
      <c r="A39" s="4">
        <v>10</v>
      </c>
      <c r="B39" s="3">
        <v>24297.932544725973</v>
      </c>
    </row>
    <row r="40" spans="1:2">
      <c r="A40" s="4">
        <v>11</v>
      </c>
      <c r="B40" s="3">
        <v>24103.629313343608</v>
      </c>
    </row>
    <row r="41" spans="1:2">
      <c r="A41" s="4">
        <v>12</v>
      </c>
      <c r="B41" s="3">
        <v>24133.184553359184</v>
      </c>
    </row>
    <row r="42" spans="1:2">
      <c r="A42" s="2">
        <v>2024</v>
      </c>
      <c r="B42" s="3">
        <v>24858.781331059945</v>
      </c>
    </row>
    <row r="43" spans="1:2">
      <c r="A43" s="4">
        <v>1</v>
      </c>
      <c r="B43" s="3">
        <v>24300.201415911983</v>
      </c>
    </row>
    <row r="44" spans="1:2">
      <c r="A44" s="4">
        <v>2</v>
      </c>
      <c r="B44" s="3">
        <v>24471.491078994004</v>
      </c>
    </row>
    <row r="45" spans="1:2">
      <c r="A45" s="4">
        <v>3</v>
      </c>
      <c r="B45" s="3">
        <v>24595.637857694939</v>
      </c>
    </row>
    <row r="46" spans="1:2">
      <c r="A46" s="4">
        <v>4</v>
      </c>
      <c r="B46" s="3">
        <v>25051.635439781439</v>
      </c>
    </row>
    <row r="47" spans="1:2">
      <c r="A47" s="4">
        <v>5</v>
      </c>
      <c r="B47" s="3">
        <v>25250.099785855426</v>
      </c>
    </row>
    <row r="48" spans="1:2">
      <c r="A48" s="4">
        <v>6</v>
      </c>
      <c r="B48" s="3">
        <v>25262.874495727403</v>
      </c>
    </row>
    <row r="49" spans="1:9">
      <c r="A49" s="4">
        <v>7</v>
      </c>
      <c r="B49" s="3">
        <v>25187.409584859051</v>
      </c>
    </row>
    <row r="50" spans="1:9">
      <c r="A50" s="4">
        <v>8</v>
      </c>
      <c r="B50" s="3">
        <v>24909.009886681386</v>
      </c>
    </row>
    <row r="51" spans="1:9">
      <c r="A51" s="4">
        <v>9</v>
      </c>
      <c r="B51" s="3">
        <v>24486.433597893341</v>
      </c>
    </row>
    <row r="52" spans="1:9">
      <c r="A52" s="4">
        <v>10</v>
      </c>
      <c r="B52" s="3">
        <v>24777.414031658504</v>
      </c>
    </row>
    <row r="53" spans="1:9">
      <c r="A53" s="4">
        <v>11</v>
      </c>
      <c r="B53" s="3">
        <v>25188.31093716147</v>
      </c>
    </row>
    <row r="54" spans="1:9">
      <c r="A54" s="4">
        <v>12</v>
      </c>
      <c r="B54" s="3">
        <v>25223.779773191633</v>
      </c>
    </row>
    <row r="55" spans="1:9">
      <c r="A55" s="2">
        <v>2025</v>
      </c>
      <c r="B55" s="3">
        <v>25788.123586605405</v>
      </c>
    </row>
    <row r="56" spans="1:9">
      <c r="A56" s="4">
        <v>1</v>
      </c>
      <c r="B56" s="3">
        <v>25205.977901443584</v>
      </c>
    </row>
    <row r="57" spans="1:9">
      <c r="A57" s="4">
        <v>2</v>
      </c>
      <c r="B57" s="3">
        <v>25271.835576254074</v>
      </c>
      <c r="F57" s="20"/>
      <c r="G57" s="20"/>
      <c r="H57" s="33"/>
      <c r="I57" s="32"/>
    </row>
    <row r="58" spans="1:9">
      <c r="A58" s="4">
        <v>3</v>
      </c>
      <c r="B58" s="3">
        <v>25374.219197954342</v>
      </c>
    </row>
    <row r="59" spans="1:9">
      <c r="A59" s="4">
        <v>4</v>
      </c>
      <c r="B59" s="3">
        <v>25671.664374780539</v>
      </c>
    </row>
    <row r="60" spans="1:9">
      <c r="A60" s="4">
        <v>5</v>
      </c>
      <c r="B60" s="3">
        <v>25778.932318760653</v>
      </c>
    </row>
    <row r="61" spans="1:9">
      <c r="A61" s="4">
        <v>6</v>
      </c>
      <c r="B61" s="3">
        <v>25915.019667513257</v>
      </c>
    </row>
    <row r="62" spans="1:9">
      <c r="A62" s="4">
        <v>7</v>
      </c>
      <c r="B62" s="3">
        <v>25988.004650192226</v>
      </c>
    </row>
    <row r="63" spans="1:9">
      <c r="A63" s="4">
        <v>8</v>
      </c>
      <c r="B63" s="3">
        <v>26132.863782920886</v>
      </c>
    </row>
    <row r="64" spans="1:9">
      <c r="A64" s="4">
        <v>9</v>
      </c>
      <c r="B64" s="3">
        <v>26210.493610836205</v>
      </c>
    </row>
    <row r="65" spans="1:2">
      <c r="A65" s="4">
        <v>10</v>
      </c>
      <c r="B65" s="3">
        <v>26171.1663889142</v>
      </c>
    </row>
    <row r="66" spans="1:2">
      <c r="A66" s="4">
        <v>11</v>
      </c>
      <c r="B66" s="3">
        <v>26188.204874483461</v>
      </c>
    </row>
    <row r="67" spans="1:2">
      <c r="A67" s="4">
        <v>12</v>
      </c>
      <c r="B67" s="3">
        <v>26142.81077956126</v>
      </c>
    </row>
    <row r="68" spans="1:2">
      <c r="A68" s="2">
        <v>2026</v>
      </c>
      <c r="B68" s="3">
        <v>26232.547299694274</v>
      </c>
    </row>
    <row r="69" spans="1:2">
      <c r="A69" s="4">
        <v>1</v>
      </c>
      <c r="B69" s="3">
        <v>26215.696677753582</v>
      </c>
    </row>
    <row r="70" spans="1:2">
      <c r="A70" s="4">
        <v>2</v>
      </c>
      <c r="B70" s="3">
        <v>25982.683302349094</v>
      </c>
    </row>
    <row r="71" spans="1:2">
      <c r="A71" s="4">
        <v>3</v>
      </c>
      <c r="B71" s="3">
        <v>26209.162244895593</v>
      </c>
    </row>
    <row r="72" spans="1:2">
      <c r="A72" s="4">
        <v>4</v>
      </c>
      <c r="B72" s="3">
        <v>26250.000000000007</v>
      </c>
    </row>
    <row r="73" spans="1:2">
      <c r="A73" s="4">
        <v>5</v>
      </c>
      <c r="B73" s="3">
        <v>26299.999999999993</v>
      </c>
    </row>
    <row r="74" spans="1:2">
      <c r="A74" s="4">
        <v>6</v>
      </c>
      <c r="B74" s="3">
        <v>26349.999999999996</v>
      </c>
    </row>
    <row r="75" spans="1:2">
      <c r="A75" s="2" t="s">
        <v>1</v>
      </c>
      <c r="B75" s="3">
        <v>25081.909597412516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2C11F-24C2-4010-8050-69204506BA06}">
  <sheetPr codeName="Sheet3">
    <tabColor theme="4" tint="-0.249977111117893"/>
  </sheetPr>
  <dimension ref="A1:J1"/>
  <sheetViews>
    <sheetView showGridLines="0" zoomScale="130" zoomScaleNormal="130" workbookViewId="0">
      <selection activeCell="T22" sqref="T22"/>
    </sheetView>
  </sheetViews>
  <sheetFormatPr defaultRowHeight="14.5"/>
  <sheetData>
    <row r="1" spans="1:10">
      <c r="A1" s="6" t="s">
        <v>470</v>
      </c>
      <c r="J1" s="6" t="s">
        <v>244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4D1EA-72A3-4888-A21B-AF5023ECBFAC}">
  <sheetPr codeName="Sheet4"/>
  <dimension ref="A1:V41"/>
  <sheetViews>
    <sheetView showGridLines="0" topLeftCell="B1" zoomScaleNormal="100" workbookViewId="0">
      <pane xSplit="2" ySplit="28" topLeftCell="D35" activePane="bottomRight" state="frozen"/>
      <selection activeCell="B1" sqref="B1"/>
      <selection pane="topRight" activeCell="D1" sqref="D1"/>
      <selection pane="bottomLeft" activeCell="B28" sqref="B28"/>
      <selection pane="bottomRight" activeCell="F43" sqref="F43"/>
    </sheetView>
  </sheetViews>
  <sheetFormatPr defaultRowHeight="14.5"/>
  <cols>
    <col min="1" max="1" width="0" hidden="1" customWidth="1"/>
    <col min="2" max="2" width="16.7265625" customWidth="1"/>
    <col min="3" max="3" width="1.453125" bestFit="1" customWidth="1"/>
    <col min="4" max="4" width="14.81640625" bestFit="1" customWidth="1"/>
    <col min="5" max="5" width="17.26953125" customWidth="1"/>
    <col min="6" max="6" width="17.1796875" customWidth="1"/>
    <col min="7" max="7" width="2.453125" bestFit="1" customWidth="1"/>
    <col min="8" max="8" width="19.81640625" customWidth="1"/>
    <col min="9" max="12" width="15.453125" customWidth="1"/>
    <col min="13" max="13" width="2.453125" bestFit="1" customWidth="1"/>
    <col min="14" max="15" width="13.26953125" bestFit="1" customWidth="1"/>
    <col min="16" max="16" width="12.81640625" customWidth="1"/>
    <col min="17" max="17" width="10.1796875" customWidth="1"/>
    <col min="18" max="18" width="2.453125" bestFit="1" customWidth="1"/>
    <col min="19" max="19" width="10.81640625" bestFit="1" customWidth="1"/>
    <col min="20" max="20" width="12" customWidth="1"/>
    <col min="21" max="21" width="8.26953125" customWidth="1"/>
    <col min="22" max="22" width="11.1796875" customWidth="1"/>
    <col min="23" max="23" width="13.54296875" bestFit="1" customWidth="1"/>
    <col min="24" max="25" width="14.54296875" bestFit="1" customWidth="1"/>
  </cols>
  <sheetData>
    <row r="1" spans="1:2">
      <c r="A1" s="1" t="s">
        <v>114</v>
      </c>
      <c r="B1" t="s" vm="7">
        <v>555</v>
      </c>
    </row>
    <row r="2" spans="1:2">
      <c r="A2" s="1" t="s">
        <v>114</v>
      </c>
      <c r="B2" t="s" vm="8">
        <v>462</v>
      </c>
    </row>
    <row r="3" spans="1:2" hidden="1"/>
    <row r="4" spans="1:2" hidden="1"/>
    <row r="5" spans="1:2" hidden="1"/>
    <row r="6" spans="1:2" hidden="1"/>
    <row r="7" spans="1:2" hidden="1"/>
    <row r="8" spans="1:2" hidden="1"/>
    <row r="9" spans="1:2" hidden="1"/>
    <row r="10" spans="1:2" hidden="1"/>
    <row r="11" spans="1:2" hidden="1"/>
    <row r="12" spans="1:2" hidden="1"/>
    <row r="13" spans="1:2" hidden="1"/>
    <row r="14" spans="1:2" hidden="1"/>
    <row r="15" spans="1:2" hidden="1"/>
    <row r="16" spans="1:2" hidden="1"/>
    <row r="17" spans="2:22" hidden="1"/>
    <row r="18" spans="2:22" hidden="1"/>
    <row r="19" spans="2:22" hidden="1"/>
    <row r="20" spans="2:22" hidden="1"/>
    <row r="21" spans="2:22" hidden="1"/>
    <row r="22" spans="2:22" hidden="1"/>
    <row r="23" spans="2:22" hidden="1"/>
    <row r="25" spans="2:22" s="34" customFormat="1" ht="17">
      <c r="B25" s="115" t="s">
        <v>429</v>
      </c>
      <c r="D25" s="36" t="s">
        <v>236</v>
      </c>
      <c r="E25" s="36"/>
      <c r="F25" s="36"/>
      <c r="H25" s="36" t="s">
        <v>415</v>
      </c>
      <c r="I25" s="36"/>
      <c r="J25" s="36"/>
      <c r="K25" s="36"/>
      <c r="L25" s="36"/>
      <c r="N25" s="36" t="s">
        <v>416</v>
      </c>
      <c r="O25" s="36"/>
      <c r="P25" s="36"/>
      <c r="Q25" s="36"/>
      <c r="S25" s="36" t="s">
        <v>469</v>
      </c>
      <c r="T25" s="36"/>
      <c r="U25" s="36"/>
      <c r="V25" s="36"/>
    </row>
    <row r="26" spans="2:22" s="35" customFormat="1" ht="16">
      <c r="B26" s="115"/>
      <c r="D26" s="37" t="s">
        <v>418</v>
      </c>
      <c r="E26" s="37" t="s">
        <v>419</v>
      </c>
      <c r="F26" s="38" t="s">
        <v>245</v>
      </c>
      <c r="H26" s="37" t="s">
        <v>420</v>
      </c>
      <c r="I26" s="37" t="s">
        <v>421</v>
      </c>
      <c r="J26" s="37" t="s">
        <v>422</v>
      </c>
      <c r="K26" s="37" t="s">
        <v>423</v>
      </c>
      <c r="L26" s="37" t="s">
        <v>11</v>
      </c>
      <c r="N26" s="37" t="s">
        <v>418</v>
      </c>
      <c r="O26" s="37" t="s">
        <v>419</v>
      </c>
      <c r="P26" s="38" t="s">
        <v>245</v>
      </c>
      <c r="Q26" s="38" t="s">
        <v>467</v>
      </c>
      <c r="S26" s="37" t="s">
        <v>418</v>
      </c>
      <c r="T26" s="37" t="s">
        <v>419</v>
      </c>
      <c r="U26" s="38" t="s">
        <v>245</v>
      </c>
      <c r="V26" s="38" t="s">
        <v>467</v>
      </c>
    </row>
    <row r="27" spans="2:22" ht="6" customHeight="1"/>
    <row r="28" spans="2:22" hidden="1">
      <c r="B28" s="1" t="s">
        <v>0</v>
      </c>
      <c r="C28" s="23" t="s">
        <v>214</v>
      </c>
      <c r="D28" t="s">
        <v>272</v>
      </c>
      <c r="E28" t="s">
        <v>253</v>
      </c>
      <c r="F28" t="s">
        <v>254</v>
      </c>
      <c r="G28" s="23" t="s">
        <v>255</v>
      </c>
      <c r="H28" t="s">
        <v>424</v>
      </c>
      <c r="I28" t="s">
        <v>425</v>
      </c>
      <c r="J28" t="s">
        <v>426</v>
      </c>
      <c r="K28" t="s">
        <v>427</v>
      </c>
      <c r="L28" t="s">
        <v>428</v>
      </c>
      <c r="M28" s="23" t="s">
        <v>288</v>
      </c>
      <c r="N28" t="s">
        <v>264</v>
      </c>
      <c r="O28" t="s">
        <v>265</v>
      </c>
      <c r="P28" t="s">
        <v>266</v>
      </c>
      <c r="Q28" t="s">
        <v>465</v>
      </c>
      <c r="R28" s="23" t="s">
        <v>289</v>
      </c>
      <c r="S28" t="s">
        <v>268</v>
      </c>
      <c r="T28" t="s">
        <v>269</v>
      </c>
      <c r="U28" t="s">
        <v>270</v>
      </c>
      <c r="V28" t="s">
        <v>466</v>
      </c>
    </row>
    <row r="29" spans="2:22">
      <c r="B29" s="2" t="s">
        <v>14</v>
      </c>
      <c r="C29" s="23"/>
      <c r="D29" s="3">
        <v>132774248070.02408</v>
      </c>
      <c r="E29" s="3">
        <v>80528903820.601028</v>
      </c>
      <c r="F29" s="3">
        <v>52245344249.42305</v>
      </c>
      <c r="G29" s="23"/>
      <c r="H29" s="3">
        <v>65287090691.218292</v>
      </c>
      <c r="I29" s="3">
        <v>-13004746755.618715</v>
      </c>
      <c r="J29" s="3">
        <v>-1184209275.5226433</v>
      </c>
      <c r="K29" s="3">
        <v>1147209589.3460934</v>
      </c>
      <c r="L29" s="3">
        <v>2.288818359375E-5</v>
      </c>
      <c r="M29" s="23"/>
      <c r="N29" s="33">
        <v>4560800</v>
      </c>
      <c r="O29" s="33">
        <v>2765400</v>
      </c>
      <c r="P29" s="33">
        <v>1795400</v>
      </c>
      <c r="Q29" s="8">
        <v>0.64923700007232232</v>
      </c>
      <c r="R29" s="23"/>
      <c r="S29" s="3">
        <v>1110.7585522048898</v>
      </c>
      <c r="T29" s="3">
        <v>1120.7517161898124</v>
      </c>
      <c r="U29" s="3">
        <v>-9.993163984922603</v>
      </c>
      <c r="V29" s="8">
        <v>-8.9164833214764785E-3</v>
      </c>
    </row>
    <row r="30" spans="2:22">
      <c r="B30" s="2" t="s">
        <v>13</v>
      </c>
      <c r="C30" s="23"/>
      <c r="D30" s="3">
        <v>17371347406</v>
      </c>
      <c r="E30" s="3">
        <v>8807758539.8017159</v>
      </c>
      <c r="F30" s="3">
        <v>8563588866.1982841</v>
      </c>
      <c r="G30" s="23"/>
      <c r="H30" s="3">
        <v>7140702322.9252167</v>
      </c>
      <c r="I30" s="3">
        <v>3512351272.9021401</v>
      </c>
      <c r="J30" s="3">
        <v>-2240138510.7316608</v>
      </c>
      <c r="K30" s="3">
        <v>150673781.10258469</v>
      </c>
      <c r="L30" s="3">
        <v>3.4868717193603516E-6</v>
      </c>
      <c r="M30" s="23"/>
      <c r="N30" s="33">
        <v>562375</v>
      </c>
      <c r="O30" s="33">
        <v>254525</v>
      </c>
      <c r="P30" s="33">
        <v>307850</v>
      </c>
      <c r="Q30" s="8">
        <v>1.2095079068853747</v>
      </c>
      <c r="R30" s="23"/>
      <c r="S30" s="3">
        <v>1178.53601018976</v>
      </c>
      <c r="T30" s="3">
        <v>1331.8449898624904</v>
      </c>
      <c r="U30" s="3">
        <v>-153.3089796727304</v>
      </c>
      <c r="V30" s="8">
        <v>-0.11511022742110488</v>
      </c>
    </row>
    <row r="31" spans="2:22">
      <c r="B31" s="2" t="s">
        <v>12</v>
      </c>
      <c r="C31" s="23"/>
      <c r="D31" s="3">
        <v>3951548369.8277454</v>
      </c>
      <c r="E31" s="3">
        <v>1150406451.4616439</v>
      </c>
      <c r="F31" s="3">
        <v>2801141918.3661013</v>
      </c>
      <c r="G31" s="23"/>
      <c r="H31" s="3">
        <v>932667486.64130056</v>
      </c>
      <c r="I31" s="3">
        <v>1605563587.5617821</v>
      </c>
      <c r="J31" s="3">
        <v>228746737.71309233</v>
      </c>
      <c r="K31" s="3">
        <v>34164106.449924678</v>
      </c>
      <c r="L31" s="3">
        <v>1.4603137969970703E-6</v>
      </c>
      <c r="M31" s="23"/>
      <c r="N31" s="33">
        <v>223725</v>
      </c>
      <c r="O31" s="33">
        <v>69775</v>
      </c>
      <c r="P31" s="33">
        <v>153950</v>
      </c>
      <c r="Q31" s="8">
        <v>2.2063776424220709</v>
      </c>
      <c r="R31" s="23"/>
      <c r="S31" s="3">
        <v>673.90655005074348</v>
      </c>
      <c r="T31" s="3">
        <v>634.55531093725631</v>
      </c>
      <c r="U31" s="3">
        <v>39.351239113487168</v>
      </c>
      <c r="V31" s="8">
        <v>6.2013883479068617E-2</v>
      </c>
    </row>
    <row r="32" spans="2:22">
      <c r="B32" s="2" t="s">
        <v>15</v>
      </c>
      <c r="C32" s="23"/>
      <c r="D32" s="3">
        <v>413227700.87322003</v>
      </c>
      <c r="E32" s="3">
        <v>7941024.0000000009</v>
      </c>
      <c r="F32" s="3">
        <v>405286676.87322003</v>
      </c>
      <c r="G32" s="23"/>
      <c r="H32" s="3">
        <v>6438015.7865319317</v>
      </c>
      <c r="I32" s="3">
        <v>456622946.21346807</v>
      </c>
      <c r="J32" s="3">
        <v>-61346949.267370075</v>
      </c>
      <c r="K32" s="3">
        <v>3572664.1405900232</v>
      </c>
      <c r="L32" s="3">
        <v>7.8231096267700195E-8</v>
      </c>
      <c r="M32" s="23"/>
      <c r="N32" s="33">
        <v>23725</v>
      </c>
      <c r="O32" s="33">
        <v>400</v>
      </c>
      <c r="P32" s="33">
        <v>23325</v>
      </c>
      <c r="Q32" s="8">
        <v>58.3125</v>
      </c>
      <c r="R32" s="23"/>
      <c r="S32" s="3">
        <v>664.55372657221653</v>
      </c>
      <c r="T32" s="3">
        <v>764.07244377055008</v>
      </c>
      <c r="U32" s="3">
        <v>-99.518717198333547</v>
      </c>
      <c r="V32" s="8">
        <v>-0.13024775073319997</v>
      </c>
    </row>
    <row r="33" spans="2:22">
      <c r="B33" s="2" t="s">
        <v>16</v>
      </c>
      <c r="C33" s="23"/>
      <c r="D33" s="3">
        <v>6006201211.4550171</v>
      </c>
      <c r="E33" s="3">
        <v>1395028137.6999998</v>
      </c>
      <c r="F33" s="3">
        <v>4611173073.7550173</v>
      </c>
      <c r="G33" s="23"/>
      <c r="H33" s="3">
        <v>1130989299.7639651</v>
      </c>
      <c r="I33" s="3">
        <v>4089673730.8850231</v>
      </c>
      <c r="J33" s="3">
        <v>-660957904.62112725</v>
      </c>
      <c r="K33" s="3">
        <v>51467947.727155022</v>
      </c>
      <c r="L33" s="3">
        <v>1.259148120880127E-6</v>
      </c>
      <c r="M33" s="23"/>
      <c r="N33" s="33">
        <v>363500</v>
      </c>
      <c r="O33" s="33">
        <v>76650</v>
      </c>
      <c r="P33" s="33">
        <v>286850</v>
      </c>
      <c r="Q33" s="8">
        <v>3.7423352902804958</v>
      </c>
      <c r="R33" s="23"/>
      <c r="S33" s="3">
        <v>630.48668190682054</v>
      </c>
      <c r="T33" s="3">
        <v>700.46885200721147</v>
      </c>
      <c r="U33" s="3">
        <v>-69.982170100390931</v>
      </c>
      <c r="V33" s="8">
        <v>-9.9907611737274582E-2</v>
      </c>
    </row>
    <row r="34" spans="2:22">
      <c r="B34" s="2" t="s">
        <v>10</v>
      </c>
      <c r="C34" s="23"/>
      <c r="D34" s="3">
        <v>2507400000</v>
      </c>
      <c r="E34" s="3"/>
      <c r="F34" s="3">
        <v>2507400000</v>
      </c>
      <c r="G34" s="23"/>
      <c r="H34" s="3"/>
      <c r="I34" s="3"/>
      <c r="J34" s="3"/>
      <c r="K34" s="3"/>
      <c r="L34" s="3">
        <v>2507400000</v>
      </c>
      <c r="M34" s="23"/>
      <c r="N34" s="33">
        <v>155100</v>
      </c>
      <c r="O34" s="33"/>
      <c r="P34" s="33">
        <v>155100</v>
      </c>
      <c r="Q34" s="8"/>
      <c r="R34" s="23"/>
      <c r="S34" s="3">
        <v>616.8203815026103</v>
      </c>
      <c r="T34" s="3"/>
      <c r="U34" s="3">
        <v>616.8203815026103</v>
      </c>
      <c r="V34" s="8"/>
    </row>
    <row r="35" spans="2:22">
      <c r="B35" s="2" t="s">
        <v>43</v>
      </c>
      <c r="C35" s="23"/>
      <c r="D35" s="3">
        <v>5192852756.2549372</v>
      </c>
      <c r="E35" s="3">
        <v>984669899.43561637</v>
      </c>
      <c r="F35" s="3">
        <v>4208182856.8193207</v>
      </c>
      <c r="G35" s="23"/>
      <c r="H35" s="3"/>
      <c r="I35" s="3"/>
      <c r="J35" s="3"/>
      <c r="K35" s="3"/>
      <c r="L35" s="3">
        <v>4208182856.8193207</v>
      </c>
      <c r="M35" s="23"/>
      <c r="N35" s="33">
        <v>555144</v>
      </c>
      <c r="O35" s="33">
        <v>100850</v>
      </c>
      <c r="P35" s="33">
        <v>454294</v>
      </c>
      <c r="Q35" s="8">
        <v>4.5046504709965296</v>
      </c>
      <c r="R35" s="23"/>
      <c r="S35" s="3">
        <v>356.90057684526522</v>
      </c>
      <c r="T35" s="3">
        <v>375.77923628451168</v>
      </c>
      <c r="U35" s="3">
        <v>-18.878659439246462</v>
      </c>
      <c r="V35" s="8">
        <v>-5.0238697661711587E-2</v>
      </c>
    </row>
    <row r="36" spans="2:22">
      <c r="B36" s="2" t="s">
        <v>45</v>
      </c>
      <c r="C36" s="23"/>
      <c r="D36" s="3">
        <v>-1113462324.999999</v>
      </c>
      <c r="E36" s="3">
        <v>446328428.00000024</v>
      </c>
      <c r="F36" s="3">
        <v>-1559790752.9999993</v>
      </c>
      <c r="G36" s="23"/>
      <c r="H36" s="3"/>
      <c r="I36" s="3"/>
      <c r="J36" s="3"/>
      <c r="K36" s="3"/>
      <c r="L36" s="3">
        <v>-1559790752.9999993</v>
      </c>
      <c r="M36" s="23"/>
      <c r="N36" s="33">
        <v>0</v>
      </c>
      <c r="O36" s="33">
        <v>0</v>
      </c>
      <c r="P36" s="33">
        <v>0</v>
      </c>
      <c r="Q36" s="8"/>
      <c r="R36" s="23"/>
      <c r="S36" s="3"/>
      <c r="T36" s="3"/>
      <c r="U36" s="3"/>
      <c r="V36" s="8"/>
    </row>
    <row r="37" spans="2:22">
      <c r="B37" s="2" t="s">
        <v>116</v>
      </c>
      <c r="C37" s="23"/>
      <c r="D37" s="3">
        <v>-5085313</v>
      </c>
      <c r="E37" s="3">
        <v>5285313</v>
      </c>
      <c r="F37" s="3">
        <v>-10370626</v>
      </c>
      <c r="G37" s="23"/>
      <c r="H37" s="3"/>
      <c r="I37" s="3"/>
      <c r="J37" s="3"/>
      <c r="K37" s="3"/>
      <c r="L37" s="3">
        <v>-10370626</v>
      </c>
      <c r="M37" s="23"/>
      <c r="N37" s="33">
        <v>0</v>
      </c>
      <c r="O37" s="33">
        <v>0</v>
      </c>
      <c r="P37" s="33">
        <v>0</v>
      </c>
      <c r="Q37" s="8"/>
      <c r="R37" s="23"/>
      <c r="S37" s="3"/>
      <c r="T37" s="3"/>
      <c r="U37" s="3"/>
      <c r="V37" s="8"/>
    </row>
    <row r="38" spans="2:22">
      <c r="B38" s="2" t="s">
        <v>451</v>
      </c>
      <c r="C38" s="23"/>
      <c r="D38" s="3"/>
      <c r="E38" s="3">
        <v>392593</v>
      </c>
      <c r="F38" s="3">
        <v>-392593</v>
      </c>
      <c r="G38" s="23"/>
      <c r="H38" s="3"/>
      <c r="I38" s="3"/>
      <c r="J38" s="3"/>
      <c r="K38" s="3"/>
      <c r="L38" s="3">
        <v>-392593</v>
      </c>
      <c r="M38" s="23"/>
      <c r="N38" s="33"/>
      <c r="O38" s="33">
        <v>0</v>
      </c>
      <c r="P38" s="33">
        <v>0</v>
      </c>
      <c r="Q38" s="8"/>
      <c r="R38" s="23"/>
      <c r="S38" s="3"/>
      <c r="T38" s="3"/>
      <c r="U38" s="3"/>
      <c r="V38" s="8"/>
    </row>
    <row r="39" spans="2:22">
      <c r="B39" s="2" t="s">
        <v>452</v>
      </c>
      <c r="C39" s="23"/>
      <c r="D39" s="3">
        <v>221481</v>
      </c>
      <c r="E39" s="3">
        <v>-141649</v>
      </c>
      <c r="F39" s="3">
        <v>363130</v>
      </c>
      <c r="G39" s="23"/>
      <c r="H39" s="3"/>
      <c r="I39" s="3"/>
      <c r="J39" s="3"/>
      <c r="K39" s="3"/>
      <c r="L39" s="3">
        <v>363130</v>
      </c>
      <c r="M39" s="23"/>
      <c r="N39" s="33">
        <v>0</v>
      </c>
      <c r="O39" s="33">
        <v>0</v>
      </c>
      <c r="P39" s="33">
        <v>0</v>
      </c>
      <c r="Q39" s="8"/>
      <c r="R39" s="23"/>
      <c r="S39" s="3"/>
      <c r="T39" s="3"/>
      <c r="U39" s="3"/>
      <c r="V39" s="8"/>
    </row>
    <row r="40" spans="2:22">
      <c r="B40" s="2" t="s">
        <v>11</v>
      </c>
      <c r="C40" s="23"/>
      <c r="D40" s="3">
        <v>1078104585.5650001</v>
      </c>
      <c r="E40" s="3">
        <v>724220374</v>
      </c>
      <c r="F40" s="3">
        <v>353884211.56500006</v>
      </c>
      <c r="G40" s="23"/>
      <c r="H40" s="3"/>
      <c r="I40" s="3"/>
      <c r="J40" s="3"/>
      <c r="K40" s="3"/>
      <c r="L40" s="3">
        <v>353884211.56500006</v>
      </c>
      <c r="M40" s="23"/>
      <c r="N40" s="42">
        <v>1077</v>
      </c>
      <c r="O40" s="42">
        <v>0</v>
      </c>
      <c r="P40" s="42">
        <v>1077</v>
      </c>
      <c r="Q40" s="41"/>
      <c r="R40" s="23"/>
      <c r="S40" s="40">
        <v>38193.730721300381</v>
      </c>
      <c r="T40" s="40"/>
      <c r="U40" s="40">
        <v>38193.730721300381</v>
      </c>
      <c r="V40" s="41"/>
    </row>
    <row r="41" spans="2:22">
      <c r="B41" s="2" t="s">
        <v>1</v>
      </c>
      <c r="C41" s="23"/>
      <c r="D41" s="3">
        <v>168176603943.00006</v>
      </c>
      <c r="E41" s="3">
        <v>94050792931.999939</v>
      </c>
      <c r="F41" s="3">
        <v>74125811011.000122</v>
      </c>
      <c r="G41" s="23"/>
      <c r="H41" s="3">
        <v>74497887816.335297</v>
      </c>
      <c r="I41" s="3">
        <v>-3340535218.056303</v>
      </c>
      <c r="J41" s="3">
        <v>-3917905902.429709</v>
      </c>
      <c r="K41" s="3">
        <v>1387088088.7663496</v>
      </c>
      <c r="L41" s="3">
        <v>5499276226.3843498</v>
      </c>
      <c r="M41" s="23"/>
      <c r="N41" s="3">
        <v>6445446</v>
      </c>
      <c r="O41" s="3">
        <v>3267600</v>
      </c>
      <c r="P41" s="3">
        <v>3177846</v>
      </c>
      <c r="Q41" s="8">
        <v>0.97253213367609259</v>
      </c>
      <c r="R41" s="23"/>
      <c r="S41" s="3">
        <v>995.54172041042114</v>
      </c>
      <c r="T41" s="3">
        <v>1107.7699350227913</v>
      </c>
      <c r="U41" s="3">
        <v>-112.22821461237015</v>
      </c>
      <c r="V41" s="8">
        <v>-0.10131003836104395</v>
      </c>
    </row>
  </sheetData>
  <mergeCells count="1">
    <mergeCell ref="B25:B26"/>
  </mergeCells>
  <conditionalFormatting pivot="1" sqref="F29:F41 H29:L41">
    <cfRule type="dataBar" priority="1">
      <dataBar>
        <cfvo type="min"/>
        <cfvo type="max"/>
        <color rgb="FF63C384"/>
      </dataBar>
      <extLst>
        <ext xmlns:x14="http://schemas.microsoft.com/office/spreadsheetml/2009/9/main" uri="{B025F937-C7B1-47D3-B67F-A62EFF666E3E}">
          <x14:id>{3A224996-DA12-4E2C-9CC3-057C0E9DA2EE}</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3A224996-DA12-4E2C-9CC3-057C0E9DA2EE}">
            <x14:dataBar minLength="0" maxLength="100" border="1" negativeBarBorderColorSameAsPositive="0">
              <x14:cfvo type="autoMin"/>
              <x14:cfvo type="autoMax"/>
              <x14:borderColor rgb="FF63C384"/>
              <x14:negativeFillColor rgb="FFFF0000"/>
              <x14:negativeBorderColor rgb="FFFF0000"/>
              <x14:axisColor rgb="FF000000"/>
            </x14:dataBar>
          </x14:cfRule>
          <xm:sqref>F29:F41 H29:L41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39255-1D92-4C42-AF15-C43DB895C102}">
  <sheetPr codeName="Sheet5"/>
  <dimension ref="A1:BJ44"/>
  <sheetViews>
    <sheetView showGridLines="0" topLeftCell="B1" zoomScale="85" zoomScaleNormal="85" workbookViewId="0">
      <pane xSplit="2" ySplit="28" topLeftCell="D29" activePane="bottomRight" state="frozen"/>
      <selection activeCell="B1" sqref="B1"/>
      <selection pane="topRight" activeCell="D1" sqref="D1"/>
      <selection pane="bottomLeft" activeCell="B28" sqref="B28"/>
      <selection pane="bottomRight" activeCell="D31" sqref="D31"/>
    </sheetView>
  </sheetViews>
  <sheetFormatPr defaultRowHeight="14.5" outlineLevelCol="1"/>
  <cols>
    <col min="1" max="1" width="0" hidden="1" customWidth="1"/>
    <col min="2" max="2" width="16.7265625" customWidth="1"/>
    <col min="3" max="3" width="1.453125" bestFit="1" customWidth="1"/>
    <col min="4" max="4" width="16.81640625" bestFit="1" customWidth="1"/>
    <col min="5" max="5" width="17.26953125" customWidth="1"/>
    <col min="6" max="6" width="17.1796875" customWidth="1"/>
    <col min="7" max="7" width="2.453125" bestFit="1" customWidth="1"/>
    <col min="8" max="8" width="15.54296875" customWidth="1" outlineLevel="1"/>
    <col min="9" max="12" width="15.453125" customWidth="1" outlineLevel="1"/>
    <col min="13" max="13" width="16" customWidth="1" outlineLevel="1"/>
    <col min="14" max="15" width="16.1796875" bestFit="1" customWidth="1" outlineLevel="1"/>
    <col min="16" max="16" width="16.54296875" customWidth="1" outlineLevel="1"/>
    <col min="17" max="17" width="16.26953125" customWidth="1" outlineLevel="1"/>
    <col min="18" max="18" width="17.1796875" customWidth="1" outlineLevel="1"/>
    <col min="19" max="19" width="16" bestFit="1" customWidth="1" outlineLevel="1"/>
    <col min="20" max="20" width="15.26953125" customWidth="1" outlineLevel="1"/>
    <col min="21" max="21" width="15.54296875" customWidth="1" outlineLevel="1"/>
    <col min="22" max="22" width="2.453125" bestFit="1" customWidth="1"/>
    <col min="23" max="23" width="13.54296875" bestFit="1" customWidth="1"/>
    <col min="24" max="24" width="17.81640625" customWidth="1"/>
    <col min="25" max="25" width="2.453125" bestFit="1" customWidth="1"/>
    <col min="26" max="26" width="14.54296875" customWidth="1"/>
    <col min="27" max="27" width="14.26953125" customWidth="1"/>
    <col min="28" max="28" width="12" customWidth="1"/>
    <col min="29" max="29" width="15.7265625" bestFit="1" customWidth="1"/>
    <col min="30" max="30" width="2.453125" bestFit="1" customWidth="1"/>
    <col min="35" max="35" width="2.7265625" customWidth="1"/>
    <col min="36" max="37" width="11.26953125" customWidth="1"/>
    <col min="38" max="38" width="2.453125" bestFit="1" customWidth="1"/>
    <col min="39" max="39" width="14.54296875" customWidth="1"/>
    <col min="40" max="40" width="13.7265625" customWidth="1"/>
    <col min="41" max="41" width="2.453125" bestFit="1" customWidth="1"/>
    <col min="42" max="42" width="13.54296875" customWidth="1"/>
    <col min="43" max="43" width="15.453125" customWidth="1"/>
    <col min="44" max="44" width="2.453125" bestFit="1" customWidth="1"/>
    <col min="45" max="45" width="12.7265625" customWidth="1"/>
    <col min="46" max="46" width="14.81640625" customWidth="1"/>
    <col min="47" max="47" width="3.54296875" bestFit="1" customWidth="1"/>
    <col min="49" max="49" width="14.81640625" customWidth="1"/>
    <col min="50" max="50" width="3.54296875" bestFit="1" customWidth="1"/>
    <col min="53" max="53" width="3.54296875" bestFit="1" customWidth="1"/>
    <col min="54" max="54" width="17.453125" customWidth="1"/>
    <col min="55" max="55" width="13.81640625" customWidth="1"/>
    <col min="56" max="56" width="3.54296875" bestFit="1" customWidth="1"/>
    <col min="57" max="57" width="14" customWidth="1"/>
    <col min="58" max="58" width="15.453125" customWidth="1"/>
    <col min="59" max="59" width="3.54296875" bestFit="1" customWidth="1"/>
    <col min="60" max="61" width="13.26953125" customWidth="1"/>
  </cols>
  <sheetData>
    <row r="1" spans="1:2">
      <c r="A1" s="1" t="s">
        <v>114</v>
      </c>
      <c r="B1" t="s" vm="7">
        <v>555</v>
      </c>
    </row>
    <row r="2" spans="1:2">
      <c r="A2" s="1" t="s">
        <v>114</v>
      </c>
      <c r="B2" t="s" vm="8">
        <v>462</v>
      </c>
    </row>
    <row r="3" spans="1:2" hidden="1"/>
    <row r="4" spans="1:2" hidden="1"/>
    <row r="5" spans="1:2" hidden="1"/>
    <row r="6" spans="1:2" hidden="1"/>
    <row r="7" spans="1:2" hidden="1"/>
    <row r="8" spans="1:2" hidden="1"/>
    <row r="9" spans="1:2" hidden="1"/>
    <row r="10" spans="1:2" hidden="1"/>
    <row r="11" spans="1:2" hidden="1"/>
    <row r="12" spans="1:2" hidden="1"/>
    <row r="13" spans="1:2" hidden="1"/>
    <row r="14" spans="1:2" hidden="1"/>
    <row r="15" spans="1:2" hidden="1"/>
    <row r="16" spans="1:2" hidden="1"/>
    <row r="17" spans="2:62" hidden="1"/>
    <row r="18" spans="2:62" hidden="1"/>
    <row r="19" spans="2:62" hidden="1"/>
    <row r="20" spans="2:62" hidden="1"/>
    <row r="21" spans="2:62" hidden="1"/>
    <row r="22" spans="2:62" hidden="1"/>
    <row r="23" spans="2:62" hidden="1"/>
    <row r="24" spans="2:62" ht="15" thickBot="1"/>
    <row r="25" spans="2:62" s="34" customFormat="1" ht="17.5" thickTop="1">
      <c r="B25" s="115" t="s">
        <v>429</v>
      </c>
      <c r="D25" s="36" t="s">
        <v>486</v>
      </c>
      <c r="E25" s="36"/>
      <c r="F25" s="36"/>
      <c r="H25" s="36" t="s">
        <v>415</v>
      </c>
      <c r="I25" s="36"/>
      <c r="J25" s="36"/>
      <c r="K25" s="36"/>
      <c r="L25" s="36"/>
      <c r="M25" s="36"/>
      <c r="N25" s="36"/>
      <c r="O25" s="36"/>
      <c r="P25" s="36"/>
      <c r="Q25" s="36"/>
      <c r="R25" s="36"/>
      <c r="S25" s="36"/>
      <c r="T25" s="36"/>
      <c r="U25" s="36"/>
      <c r="V25"/>
      <c r="W25" s="36" t="s">
        <v>496</v>
      </c>
      <c r="X25" s="36"/>
      <c r="Y25"/>
      <c r="Z25" s="36" t="s">
        <v>497</v>
      </c>
      <c r="AA25" s="36"/>
      <c r="AB25" s="36"/>
      <c r="AC25" s="36"/>
      <c r="AD25"/>
      <c r="AE25" s="36" t="s">
        <v>469</v>
      </c>
      <c r="AF25" s="36"/>
      <c r="AG25" s="36"/>
      <c r="AH25" s="36"/>
      <c r="AI25"/>
      <c r="AJ25" s="36" t="s">
        <v>353</v>
      </c>
      <c r="AK25" s="36"/>
      <c r="AL25"/>
      <c r="AM25" s="36" t="s">
        <v>354</v>
      </c>
      <c r="AN25" s="36"/>
      <c r="AO25"/>
      <c r="AP25" s="36" t="s">
        <v>355</v>
      </c>
      <c r="AQ25" s="36"/>
      <c r="AR25"/>
      <c r="AS25" s="36" t="s">
        <v>349</v>
      </c>
      <c r="AT25" s="36"/>
      <c r="AU25"/>
      <c r="AV25" s="36" t="s">
        <v>350</v>
      </c>
      <c r="AW25" s="36"/>
      <c r="AX25"/>
      <c r="AY25" s="36" t="s">
        <v>351</v>
      </c>
      <c r="AZ25" s="36"/>
      <c r="BA25"/>
      <c r="BB25" s="36" t="s">
        <v>356</v>
      </c>
      <c r="BC25" s="36"/>
      <c r="BD25"/>
      <c r="BE25" s="36" t="s">
        <v>357</v>
      </c>
      <c r="BF25" s="36"/>
      <c r="BG25"/>
      <c r="BH25" s="84" t="s">
        <v>498</v>
      </c>
      <c r="BI25" s="85"/>
    </row>
    <row r="26" spans="2:62" s="35" customFormat="1" ht="16">
      <c r="B26" s="115"/>
      <c r="D26" s="37" t="s">
        <v>418</v>
      </c>
      <c r="E26" s="37" t="s">
        <v>419</v>
      </c>
      <c r="F26" s="38" t="s">
        <v>245</v>
      </c>
      <c r="H26" s="37" t="s">
        <v>420</v>
      </c>
      <c r="I26" s="37" t="s">
        <v>421</v>
      </c>
      <c r="J26" s="37" t="s">
        <v>422</v>
      </c>
      <c r="K26" s="37" t="s">
        <v>487</v>
      </c>
      <c r="L26" s="37" t="s">
        <v>488</v>
      </c>
      <c r="M26" s="37" t="s">
        <v>513</v>
      </c>
      <c r="N26" s="37" t="s">
        <v>489</v>
      </c>
      <c r="O26" s="37" t="s">
        <v>490</v>
      </c>
      <c r="P26" s="37" t="s">
        <v>491</v>
      </c>
      <c r="Q26" s="37" t="s">
        <v>492</v>
      </c>
      <c r="R26" s="37" t="s">
        <v>493</v>
      </c>
      <c r="S26" s="37" t="s">
        <v>494</v>
      </c>
      <c r="T26" s="37" t="s">
        <v>495</v>
      </c>
      <c r="U26" s="37" t="s">
        <v>11</v>
      </c>
      <c r="V26"/>
      <c r="W26" s="37" t="s">
        <v>418</v>
      </c>
      <c r="X26" s="37" t="s">
        <v>419</v>
      </c>
      <c r="Y26"/>
      <c r="Z26" s="37" t="s">
        <v>418</v>
      </c>
      <c r="AA26" s="37" t="s">
        <v>419</v>
      </c>
      <c r="AB26" s="38" t="s">
        <v>245</v>
      </c>
      <c r="AC26" s="38" t="s">
        <v>467</v>
      </c>
      <c r="AD26"/>
      <c r="AE26" s="37" t="s">
        <v>418</v>
      </c>
      <c r="AF26" s="37" t="s">
        <v>419</v>
      </c>
      <c r="AG26" s="38" t="s">
        <v>245</v>
      </c>
      <c r="AH26" s="38" t="s">
        <v>467</v>
      </c>
      <c r="AI26"/>
      <c r="AJ26" s="37" t="s">
        <v>418</v>
      </c>
      <c r="AK26" s="37" t="s">
        <v>419</v>
      </c>
      <c r="AL26"/>
      <c r="AM26" s="37" t="s">
        <v>418</v>
      </c>
      <c r="AN26" s="37" t="s">
        <v>419</v>
      </c>
      <c r="AO26"/>
      <c r="AP26" s="37" t="s">
        <v>418</v>
      </c>
      <c r="AQ26" s="37" t="s">
        <v>419</v>
      </c>
      <c r="AR26"/>
      <c r="AS26" s="37" t="s">
        <v>418</v>
      </c>
      <c r="AT26" s="37" t="s">
        <v>419</v>
      </c>
      <c r="AU26"/>
      <c r="AV26" s="37" t="s">
        <v>418</v>
      </c>
      <c r="AW26" s="37" t="s">
        <v>419</v>
      </c>
      <c r="AX26"/>
      <c r="AY26" s="37" t="s">
        <v>418</v>
      </c>
      <c r="AZ26" s="37" t="s">
        <v>419</v>
      </c>
      <c r="BA26"/>
      <c r="BB26" s="37" t="s">
        <v>418</v>
      </c>
      <c r="BC26" s="37" t="s">
        <v>419</v>
      </c>
      <c r="BD26"/>
      <c r="BE26" s="37" t="s">
        <v>418</v>
      </c>
      <c r="BF26" s="37" t="s">
        <v>419</v>
      </c>
      <c r="BG26"/>
      <c r="BH26" s="86" t="s">
        <v>418</v>
      </c>
      <c r="BI26" s="87" t="s">
        <v>419</v>
      </c>
    </row>
    <row r="27" spans="2:62" ht="6" customHeight="1" thickBot="1">
      <c r="BH27" s="88"/>
      <c r="BI27" s="89"/>
    </row>
    <row r="28" spans="2:62" ht="15.5" hidden="1" thickTop="1" thickBot="1">
      <c r="B28" s="1" t="s">
        <v>0</v>
      </c>
      <c r="C28" s="23" t="s">
        <v>214</v>
      </c>
      <c r="D28" t="s">
        <v>282</v>
      </c>
      <c r="E28" t="s">
        <v>283</v>
      </c>
      <c r="F28" t="s">
        <v>284</v>
      </c>
      <c r="G28" s="23" t="s">
        <v>255</v>
      </c>
      <c r="H28" t="s">
        <v>499</v>
      </c>
      <c r="I28" t="s">
        <v>500</v>
      </c>
      <c r="J28" t="s">
        <v>501</v>
      </c>
      <c r="K28" t="s">
        <v>510</v>
      </c>
      <c r="L28" t="s">
        <v>502</v>
      </c>
      <c r="M28" t="s">
        <v>503</v>
      </c>
      <c r="N28" t="s">
        <v>504</v>
      </c>
      <c r="O28" t="s">
        <v>505</v>
      </c>
      <c r="P28" t="s">
        <v>506</v>
      </c>
      <c r="Q28" t="s">
        <v>507</v>
      </c>
      <c r="R28" t="s">
        <v>508</v>
      </c>
      <c r="S28" t="s">
        <v>511</v>
      </c>
      <c r="T28" t="s">
        <v>509</v>
      </c>
      <c r="U28" t="s">
        <v>512</v>
      </c>
      <c r="V28" s="23" t="s">
        <v>288</v>
      </c>
      <c r="W28" t="s">
        <v>286</v>
      </c>
      <c r="X28" t="s">
        <v>287</v>
      </c>
      <c r="Y28" s="23" t="s">
        <v>292</v>
      </c>
      <c r="Z28" t="s">
        <v>264</v>
      </c>
      <c r="AA28" t="s">
        <v>265</v>
      </c>
      <c r="AB28" t="s">
        <v>266</v>
      </c>
      <c r="AC28" t="s">
        <v>465</v>
      </c>
      <c r="AD28" s="23" t="s">
        <v>289</v>
      </c>
      <c r="AE28" t="s">
        <v>268</v>
      </c>
      <c r="AF28" t="s">
        <v>269</v>
      </c>
      <c r="AG28" t="s">
        <v>270</v>
      </c>
      <c r="AH28" t="s">
        <v>466</v>
      </c>
      <c r="AI28" t="s">
        <v>295</v>
      </c>
      <c r="AJ28" t="s">
        <v>290</v>
      </c>
      <c r="AK28" t="s">
        <v>291</v>
      </c>
      <c r="AL28" s="23" t="s">
        <v>298</v>
      </c>
      <c r="AM28" t="s">
        <v>293</v>
      </c>
      <c r="AN28" t="s">
        <v>294</v>
      </c>
      <c r="AO28" s="23" t="s">
        <v>301</v>
      </c>
      <c r="AP28" t="s">
        <v>296</v>
      </c>
      <c r="AQ28" t="s">
        <v>297</v>
      </c>
      <c r="AR28" s="23" t="s">
        <v>304</v>
      </c>
      <c r="AS28" t="s">
        <v>299</v>
      </c>
      <c r="AT28" t="s">
        <v>300</v>
      </c>
      <c r="AU28" s="23" t="s">
        <v>307</v>
      </c>
      <c r="AV28" t="s">
        <v>302</v>
      </c>
      <c r="AW28" t="s">
        <v>303</v>
      </c>
      <c r="AX28" s="23" t="s">
        <v>310</v>
      </c>
      <c r="AY28" t="s">
        <v>305</v>
      </c>
      <c r="AZ28" t="s">
        <v>306</v>
      </c>
      <c r="BA28" s="23" t="s">
        <v>313</v>
      </c>
      <c r="BB28" t="s">
        <v>311</v>
      </c>
      <c r="BC28" t="s">
        <v>312</v>
      </c>
      <c r="BD28" s="23" t="s">
        <v>316</v>
      </c>
      <c r="BE28" t="s">
        <v>314</v>
      </c>
      <c r="BF28" t="s">
        <v>315</v>
      </c>
      <c r="BG28" s="23" t="s">
        <v>285</v>
      </c>
      <c r="BH28" s="96" t="s">
        <v>411</v>
      </c>
      <c r="BI28" s="97" t="s">
        <v>514</v>
      </c>
      <c r="BJ28" t="s">
        <v>317</v>
      </c>
    </row>
    <row r="29" spans="2:62" ht="15" thickTop="1">
      <c r="B29" s="2" t="s">
        <v>14</v>
      </c>
      <c r="C29" s="23"/>
      <c r="D29" s="33">
        <v>11354647357.024057</v>
      </c>
      <c r="E29" s="33">
        <v>4286488742.6010032</v>
      </c>
      <c r="F29" s="33">
        <v>7068158614.4230537</v>
      </c>
      <c r="G29" s="39"/>
      <c r="H29" s="33">
        <v>3475179295.9770269</v>
      </c>
      <c r="I29" s="33">
        <v>-692232203.88697076</v>
      </c>
      <c r="J29" s="33">
        <v>-1184209275.5226433</v>
      </c>
      <c r="K29" s="33">
        <v>1147209589.3460934</v>
      </c>
      <c r="L29" s="33">
        <v>-3672231756.850461</v>
      </c>
      <c r="M29" s="33">
        <v>-11060665.611701805</v>
      </c>
      <c r="N29" s="33">
        <v>-1784016725.4710407</v>
      </c>
      <c r="O29" s="33">
        <v>-48912044.190349169</v>
      </c>
      <c r="P29" s="33">
        <v>1913290782.2130692</v>
      </c>
      <c r="Q29" s="33">
        <v>5296756013.6408892</v>
      </c>
      <c r="R29" s="33">
        <v>1602200838.9988329</v>
      </c>
      <c r="S29" s="33">
        <v>1030236979.0708032</v>
      </c>
      <c r="T29" s="33">
        <v>-4052213.2902292768</v>
      </c>
      <c r="U29" s="33">
        <v>-2.6444997638463974E-4</v>
      </c>
      <c r="V29" s="23"/>
      <c r="W29" s="3">
        <v>2489.6174699666849</v>
      </c>
      <c r="X29" s="3">
        <v>1550.0429386710796</v>
      </c>
      <c r="Y29" s="23"/>
      <c r="Z29" s="33">
        <v>4560800</v>
      </c>
      <c r="AA29" s="33">
        <v>2765400</v>
      </c>
      <c r="AB29" s="33">
        <v>1795400</v>
      </c>
      <c r="AC29" s="8">
        <v>0.64923700007232232</v>
      </c>
      <c r="AD29" s="23"/>
      <c r="AE29" s="3">
        <v>1110.7585522048898</v>
      </c>
      <c r="AF29" s="3">
        <v>1120.7517161898124</v>
      </c>
      <c r="AG29" s="3">
        <v>-9.993163984922603</v>
      </c>
      <c r="AH29" s="8">
        <v>-8.9164833214764785E-3</v>
      </c>
      <c r="AJ29" s="3">
        <v>18815.021918084545</v>
      </c>
      <c r="AK29" s="3">
        <v>18009.849194691553</v>
      </c>
      <c r="AL29" s="23"/>
      <c r="AM29" s="3">
        <v>39.371444264164197</v>
      </c>
      <c r="AN29" s="3">
        <v>36.9462851667028</v>
      </c>
      <c r="AO29" s="23"/>
      <c r="AP29" s="3">
        <v>775.72845465707996</v>
      </c>
      <c r="AQ29" s="3">
        <v>384.56534172271643</v>
      </c>
      <c r="AR29" s="23"/>
      <c r="AS29" s="3">
        <v>824.06339677249298</v>
      </c>
      <c r="AT29" s="3">
        <v>813.33895277355896</v>
      </c>
      <c r="AU29" s="23"/>
      <c r="AV29" s="3">
        <v>1217.0192939835126</v>
      </c>
      <c r="AW29" s="3">
        <v>1636.5270080277721</v>
      </c>
      <c r="AX29" s="23"/>
      <c r="AY29" s="3">
        <v>3380.2241433520435</v>
      </c>
      <c r="AZ29" s="3">
        <v>4541.5896962464712</v>
      </c>
      <c r="BA29" s="23"/>
      <c r="BB29" s="3">
        <v>346.0679696544467</v>
      </c>
      <c r="BC29" s="3">
        <v>571.95750198886242</v>
      </c>
      <c r="BD29" s="23"/>
      <c r="BE29" s="3">
        <v>1.0121794422031258</v>
      </c>
      <c r="BF29" s="3">
        <v>0.12369205178274387</v>
      </c>
      <c r="BG29" s="23"/>
      <c r="BH29" s="94">
        <v>8.5518445949215302E-2</v>
      </c>
      <c r="BI29" s="95">
        <v>5.3229195223497221E-2</v>
      </c>
    </row>
    <row r="30" spans="2:62">
      <c r="B30" s="2" t="s">
        <v>13</v>
      </c>
      <c r="C30" s="23"/>
      <c r="D30" s="33">
        <v>2209876769.0000019</v>
      </c>
      <c r="E30" s="33">
        <v>1373279277.8017147</v>
      </c>
      <c r="F30" s="33">
        <v>836597491.19828725</v>
      </c>
      <c r="G30" s="39"/>
      <c r="H30" s="33">
        <v>1113356875.6125927</v>
      </c>
      <c r="I30" s="33">
        <v>547635269.25041842</v>
      </c>
      <c r="J30" s="33">
        <v>-2240138510.7316608</v>
      </c>
      <c r="K30" s="33">
        <v>150673781.10258469</v>
      </c>
      <c r="L30" s="33">
        <v>954513182.17808139</v>
      </c>
      <c r="M30" s="33">
        <v>-8420277.3292408828</v>
      </c>
      <c r="N30" s="33">
        <v>4449468.9970533093</v>
      </c>
      <c r="O30" s="33">
        <v>38717349.456929423</v>
      </c>
      <c r="P30" s="33">
        <v>53220658.265887417</v>
      </c>
      <c r="Q30" s="33">
        <v>18511067.017385058</v>
      </c>
      <c r="R30" s="33">
        <v>62636712.051567398</v>
      </c>
      <c r="S30" s="33">
        <v>10228010.589922292</v>
      </c>
      <c r="T30" s="33">
        <v>131213904.73676434</v>
      </c>
      <c r="U30" s="33">
        <v>2.5480985641479492E-6</v>
      </c>
      <c r="V30" s="23"/>
      <c r="W30" s="3">
        <v>3929.5430433429683</v>
      </c>
      <c r="X30" s="3">
        <v>5395.4592979146046</v>
      </c>
      <c r="Y30" s="23"/>
      <c r="Z30" s="33">
        <v>562375</v>
      </c>
      <c r="AA30" s="33">
        <v>254525</v>
      </c>
      <c r="AB30" s="33">
        <v>307850</v>
      </c>
      <c r="AC30" s="8">
        <v>1.2095079068853747</v>
      </c>
      <c r="AD30" s="23"/>
      <c r="AE30" s="3">
        <v>1178.53601018976</v>
      </c>
      <c r="AF30" s="3">
        <v>1331.8449898624904</v>
      </c>
      <c r="AG30" s="3">
        <v>-153.3089796727304</v>
      </c>
      <c r="AH30" s="8">
        <v>-0.11511022742110488</v>
      </c>
      <c r="AJ30" s="3">
        <v>19453.567681707045</v>
      </c>
      <c r="AK30" s="3">
        <v>21150.857181023483</v>
      </c>
      <c r="AL30" s="23"/>
      <c r="AM30" s="3">
        <v>380.36463925316764</v>
      </c>
      <c r="AN30" s="3">
        <v>365.39193006580888</v>
      </c>
      <c r="AO30" s="23"/>
      <c r="AP30" s="3">
        <v>272.03468504112038</v>
      </c>
      <c r="AQ30" s="3">
        <v>279.94661035261771</v>
      </c>
      <c r="AR30" s="23"/>
      <c r="AS30" s="3">
        <v>1375.3821453656365</v>
      </c>
      <c r="AT30" s="3">
        <v>1444.2282879874269</v>
      </c>
      <c r="AU30" s="23"/>
      <c r="AV30" s="3">
        <v>1265.0446588130696</v>
      </c>
      <c r="AW30" s="3">
        <v>1359.68019251547</v>
      </c>
      <c r="AX30" s="23"/>
      <c r="AY30" s="3">
        <v>2025.7551206934879</v>
      </c>
      <c r="AZ30" s="3">
        <v>2058.670998919556</v>
      </c>
      <c r="BA30" s="23"/>
      <c r="BB30" s="3">
        <v>376.14943587463881</v>
      </c>
      <c r="BC30" s="3">
        <v>394.33660740595207</v>
      </c>
      <c r="BD30" s="23"/>
      <c r="BE30" s="3">
        <v>561.7228450766836</v>
      </c>
      <c r="BF30" s="3">
        <v>795.04385816717365</v>
      </c>
      <c r="BG30" s="23"/>
      <c r="BH30" s="90">
        <v>0.12721389523513407</v>
      </c>
      <c r="BI30" s="91">
        <v>0.15591699881371074</v>
      </c>
    </row>
    <row r="31" spans="2:62">
      <c r="B31" s="2" t="s">
        <v>12</v>
      </c>
      <c r="C31" s="23"/>
      <c r="D31" s="33">
        <v>-3273353777.1722565</v>
      </c>
      <c r="E31" s="33">
        <v>-981932239.53835654</v>
      </c>
      <c r="F31" s="33">
        <v>-2291421537.6338997</v>
      </c>
      <c r="G31" s="39"/>
      <c r="H31" s="33">
        <v>-796080613.71588802</v>
      </c>
      <c r="I31" s="33">
        <v>-1370432725.9749753</v>
      </c>
      <c r="J31" s="33">
        <v>228746737.71309233</v>
      </c>
      <c r="K31" s="33">
        <v>34164106.449924678</v>
      </c>
      <c r="L31" s="33">
        <v>313754118.46363342</v>
      </c>
      <c r="M31" s="33">
        <v>-48223839.87782158</v>
      </c>
      <c r="N31" s="33">
        <v>-22417714.554639906</v>
      </c>
      <c r="O31" s="33">
        <v>-152718169.84700838</v>
      </c>
      <c r="P31" s="33">
        <v>-127290964.47975636</v>
      </c>
      <c r="Q31" s="33">
        <v>-161970515.00859931</v>
      </c>
      <c r="R31" s="33">
        <v>-106785192.20494442</v>
      </c>
      <c r="S31" s="33">
        <v>-77001778.451809376</v>
      </c>
      <c r="T31" s="33">
        <v>-5164986.1451092819</v>
      </c>
      <c r="U31" s="33">
        <v>1.8188729882240295E-6</v>
      </c>
      <c r="V31" s="23"/>
      <c r="W31" s="3">
        <v>-14631.148853155688</v>
      </c>
      <c r="X31" s="3">
        <v>-14072.837542649324</v>
      </c>
      <c r="Y31" s="23"/>
      <c r="Z31" s="33">
        <v>223725</v>
      </c>
      <c r="AA31" s="33">
        <v>69775</v>
      </c>
      <c r="AB31" s="33">
        <v>153950</v>
      </c>
      <c r="AC31" s="8">
        <v>2.2063776424220709</v>
      </c>
      <c r="AD31" s="23"/>
      <c r="AE31" s="3">
        <v>673.90655005074348</v>
      </c>
      <c r="AF31" s="3">
        <v>634.55531093725631</v>
      </c>
      <c r="AG31" s="3">
        <v>39.351239113487168</v>
      </c>
      <c r="AH31" s="8">
        <v>6.2013883479068617E-2</v>
      </c>
      <c r="AJ31" s="3">
        <v>16216.007933847355</v>
      </c>
      <c r="AK31" s="3">
        <v>17618.417671085637</v>
      </c>
      <c r="AL31" s="23"/>
      <c r="AM31" s="3">
        <v>516.1472030394458</v>
      </c>
      <c r="AN31" s="3">
        <v>300.59757792905776</v>
      </c>
      <c r="AO31" s="23"/>
      <c r="AP31" s="3">
        <v>346.11456028606545</v>
      </c>
      <c r="AQ31" s="3">
        <v>245.91246148333931</v>
      </c>
      <c r="AR31" s="23"/>
      <c r="AS31" s="3">
        <v>3659.5646843222703</v>
      </c>
      <c r="AT31" s="3">
        <v>2976.9491078466499</v>
      </c>
      <c r="AU31" s="23"/>
      <c r="AV31" s="3">
        <v>3436.9759392110846</v>
      </c>
      <c r="AW31" s="3">
        <v>2868.0142027946972</v>
      </c>
      <c r="AX31" s="23"/>
      <c r="AY31" s="3">
        <v>4161.2231266063227</v>
      </c>
      <c r="AZ31" s="3">
        <v>3437.2516660695087</v>
      </c>
      <c r="BA31" s="23"/>
      <c r="BB31" s="3">
        <v>1824.1767705888929</v>
      </c>
      <c r="BC31" s="3">
        <v>1479.9962880687929</v>
      </c>
      <c r="BD31" s="23"/>
      <c r="BE31" s="3">
        <v>75.253181361045904</v>
      </c>
      <c r="BF31" s="3">
        <v>52.166864922966674</v>
      </c>
      <c r="BG31" s="23"/>
      <c r="BH31" s="90">
        <v>-0.82837244310764879</v>
      </c>
      <c r="BI31" s="91">
        <v>-0.8535524451299511</v>
      </c>
    </row>
    <row r="32" spans="2:62">
      <c r="B32" s="2" t="s">
        <v>15</v>
      </c>
      <c r="C32" s="23"/>
      <c r="D32" s="33">
        <v>-85733154.126779974</v>
      </c>
      <c r="E32" s="33">
        <v>-3599733.9999999991</v>
      </c>
      <c r="F32" s="33">
        <v>-82133420.126779974</v>
      </c>
      <c r="G32" s="39"/>
      <c r="H32" s="33">
        <v>-2918407.5403015693</v>
      </c>
      <c r="I32" s="33">
        <v>-206991081.33469838</v>
      </c>
      <c r="J32" s="33">
        <v>-61346949.267370075</v>
      </c>
      <c r="K32" s="33">
        <v>3572664.1405900232</v>
      </c>
      <c r="L32" s="33">
        <v>-15635906.624999993</v>
      </c>
      <c r="M32" s="33">
        <v>64584785.625</v>
      </c>
      <c r="N32" s="33">
        <v>5569696.25</v>
      </c>
      <c r="O32" s="33">
        <v>23346273.5</v>
      </c>
      <c r="P32" s="33">
        <v>18549959.5</v>
      </c>
      <c r="Q32" s="33">
        <v>48750524.875</v>
      </c>
      <c r="R32" s="33">
        <v>23621682</v>
      </c>
      <c r="S32" s="33">
        <v>16763596.687499998</v>
      </c>
      <c r="T32" s="33">
        <v>-257.9374999999996</v>
      </c>
      <c r="U32" s="33">
        <v>6.1466892020689556E-8</v>
      </c>
      <c r="V32" s="23"/>
      <c r="W32" s="3">
        <v>-3613.6208272615372</v>
      </c>
      <c r="X32" s="3">
        <v>-8999.3349999999973</v>
      </c>
      <c r="Y32" s="23"/>
      <c r="Z32" s="33">
        <v>23725</v>
      </c>
      <c r="AA32" s="33">
        <v>400</v>
      </c>
      <c r="AB32" s="33">
        <v>23325</v>
      </c>
      <c r="AC32" s="8">
        <v>58.3125</v>
      </c>
      <c r="AD32" s="23"/>
      <c r="AE32" s="3">
        <v>664.55372657221653</v>
      </c>
      <c r="AF32" s="3">
        <v>764.07244377055008</v>
      </c>
      <c r="AG32" s="3">
        <v>-99.518717198333547</v>
      </c>
      <c r="AH32" s="8">
        <v>-0.13024775073319997</v>
      </c>
      <c r="AJ32" s="3">
        <v>18349.082697576396</v>
      </c>
      <c r="AK32" s="3">
        <v>17690.035</v>
      </c>
      <c r="AL32" s="23"/>
      <c r="AM32" s="3">
        <v>164.90010537407795</v>
      </c>
      <c r="AN32" s="3">
        <v>2887.125</v>
      </c>
      <c r="AO32" s="23"/>
      <c r="AP32" s="3">
        <v>153.28935721812434</v>
      </c>
      <c r="AQ32" s="3">
        <v>388.05</v>
      </c>
      <c r="AR32" s="23"/>
      <c r="AS32" s="3">
        <v>390.14318229715491</v>
      </c>
      <c r="AT32" s="3">
        <v>1374.18</v>
      </c>
      <c r="AU32" s="23"/>
      <c r="AV32" s="3">
        <v>540.74604847207581</v>
      </c>
      <c r="AW32" s="3">
        <v>1322.62</v>
      </c>
      <c r="AX32" s="23"/>
      <c r="AY32" s="3">
        <v>803.99835616438372</v>
      </c>
      <c r="AZ32" s="3">
        <v>2858.8150000000001</v>
      </c>
      <c r="BA32" s="23"/>
      <c r="BB32" s="3">
        <v>376.93808219178084</v>
      </c>
      <c r="BC32" s="3">
        <v>1083.5174999999999</v>
      </c>
      <c r="BD32" s="23"/>
      <c r="BE32" s="3">
        <v>0.24337197049525816</v>
      </c>
      <c r="BF32" s="3">
        <v>0.23250000000000001</v>
      </c>
      <c r="BG32" s="23"/>
      <c r="BH32" s="90">
        <v>-0.20747194330295698</v>
      </c>
      <c r="BI32" s="91">
        <v>-0.45330854056101566</v>
      </c>
    </row>
    <row r="33" spans="2:61">
      <c r="B33" s="2" t="s">
        <v>16</v>
      </c>
      <c r="C33" s="23"/>
      <c r="D33" s="33">
        <v>-4252037111.544982</v>
      </c>
      <c r="E33" s="33">
        <v>-844756303.29999995</v>
      </c>
      <c r="F33" s="33">
        <v>-3407280808.2449818</v>
      </c>
      <c r="G33" s="39"/>
      <c r="H33" s="33">
        <v>-684868150.05442083</v>
      </c>
      <c r="I33" s="33">
        <v>-2476493175.4720631</v>
      </c>
      <c r="J33" s="33">
        <v>-660957904.62112725</v>
      </c>
      <c r="K33" s="33">
        <v>51467947.727155022</v>
      </c>
      <c r="L33" s="33">
        <v>568144572.39921665</v>
      </c>
      <c r="M33" s="33">
        <v>-24845633.389432486</v>
      </c>
      <c r="N33" s="33">
        <v>-26655708.048271351</v>
      </c>
      <c r="O33" s="33">
        <v>-197249.78864947389</v>
      </c>
      <c r="P33" s="33">
        <v>-38497661.450097919</v>
      </c>
      <c r="Q33" s="33">
        <v>-84076418.510762632</v>
      </c>
      <c r="R33" s="33">
        <v>-25754190.720808886</v>
      </c>
      <c r="S33" s="33">
        <v>-4503564.3496412551</v>
      </c>
      <c r="T33" s="33">
        <v>-43671.966079572718</v>
      </c>
      <c r="U33" s="33">
        <v>1.39469193527475E-6</v>
      </c>
      <c r="V33" s="23"/>
      <c r="W33" s="3">
        <v>-11697.488614979318</v>
      </c>
      <c r="X33" s="3">
        <v>-11020.956337899543</v>
      </c>
      <c r="Y33" s="23"/>
      <c r="Z33" s="33">
        <v>363500</v>
      </c>
      <c r="AA33" s="33">
        <v>76650</v>
      </c>
      <c r="AB33" s="33">
        <v>286850</v>
      </c>
      <c r="AC33" s="8">
        <v>3.7423352902804958</v>
      </c>
      <c r="AD33" s="23"/>
      <c r="AE33" s="3">
        <v>630.48668190682054</v>
      </c>
      <c r="AF33" s="3">
        <v>700.46885200721147</v>
      </c>
      <c r="AG33" s="3">
        <v>-69.982170100390931</v>
      </c>
      <c r="AH33" s="8">
        <v>-9.9907611737274582E-2</v>
      </c>
      <c r="AJ33" s="3">
        <v>17990.457755158186</v>
      </c>
      <c r="AK33" s="3">
        <v>19553.4414481409</v>
      </c>
      <c r="AL33" s="23"/>
      <c r="AM33" s="3">
        <v>72.821573590096293</v>
      </c>
      <c r="AN33" s="3">
        <v>4.4704500978473583</v>
      </c>
      <c r="AO33" s="23"/>
      <c r="AP33" s="3">
        <v>433.65333149931223</v>
      </c>
      <c r="AQ33" s="3">
        <v>360.32263535551209</v>
      </c>
      <c r="AR33" s="23"/>
      <c r="AS33" s="3">
        <v>1820.8516423658866</v>
      </c>
      <c r="AT33" s="3">
        <v>1820.3090019569472</v>
      </c>
      <c r="AU33" s="23"/>
      <c r="AV33" s="3">
        <v>1868.6209656121048</v>
      </c>
      <c r="AW33" s="3">
        <v>1762.7126810176126</v>
      </c>
      <c r="AX33" s="23"/>
      <c r="AY33" s="3">
        <v>4125.5317991746888</v>
      </c>
      <c r="AZ33" s="3">
        <v>3894.2349119373775</v>
      </c>
      <c r="BA33" s="23"/>
      <c r="BB33" s="3">
        <v>300.64961760660253</v>
      </c>
      <c r="BC33" s="3">
        <v>288.26016960208739</v>
      </c>
      <c r="BD33" s="23"/>
      <c r="BE33" s="3">
        <v>70.59072352132047</v>
      </c>
      <c r="BF33" s="3">
        <v>70.470580560991522</v>
      </c>
      <c r="BG33" s="23"/>
      <c r="BH33" s="90">
        <v>-0.70794116977558186</v>
      </c>
      <c r="BI33" s="91">
        <v>-0.60554785991109839</v>
      </c>
    </row>
    <row r="34" spans="2:61">
      <c r="B34" s="2" t="s">
        <v>10</v>
      </c>
      <c r="C34" s="23"/>
      <c r="D34" s="33">
        <v>-787956466</v>
      </c>
      <c r="E34" s="33"/>
      <c r="F34" s="33">
        <v>-787956466</v>
      </c>
      <c r="G34" s="39"/>
      <c r="H34" s="33"/>
      <c r="I34" s="33"/>
      <c r="J34" s="33"/>
      <c r="K34" s="33"/>
      <c r="L34" s="33"/>
      <c r="M34" s="33"/>
      <c r="N34" s="33"/>
      <c r="O34" s="33"/>
      <c r="P34" s="33"/>
      <c r="Q34" s="33"/>
      <c r="R34" s="33"/>
      <c r="S34" s="33"/>
      <c r="T34" s="33"/>
      <c r="U34" s="33">
        <v>-787956466</v>
      </c>
      <c r="V34" s="23"/>
      <c r="W34" s="3">
        <v>-5080.3124822695036</v>
      </c>
      <c r="X34" s="3"/>
      <c r="Y34" s="23"/>
      <c r="Z34" s="33">
        <v>155100</v>
      </c>
      <c r="AA34" s="33"/>
      <c r="AB34" s="33">
        <v>155100</v>
      </c>
      <c r="AC34" s="8"/>
      <c r="AD34" s="23"/>
      <c r="AE34" s="3">
        <v>616.8203815026103</v>
      </c>
      <c r="AF34" s="3"/>
      <c r="AG34" s="3">
        <v>616.8203815026103</v>
      </c>
      <c r="AH34" s="8"/>
      <c r="AJ34" s="3">
        <v>14789.12477111541</v>
      </c>
      <c r="AK34" s="3"/>
      <c r="AL34" s="23"/>
      <c r="AM34" s="3">
        <v>1.2959381044487428E-3</v>
      </c>
      <c r="AN34" s="3"/>
      <c r="AO34" s="23"/>
      <c r="AP34" s="3">
        <v>6.6344294003868459E-3</v>
      </c>
      <c r="AQ34" s="3"/>
      <c r="AR34" s="23"/>
      <c r="AS34" s="3">
        <v>497.0894390715668</v>
      </c>
      <c r="AT34" s="3"/>
      <c r="AU34" s="23"/>
      <c r="AV34" s="3">
        <v>379.93413926499034</v>
      </c>
      <c r="AW34" s="3"/>
      <c r="AX34" s="23"/>
      <c r="AY34" s="3">
        <v>285.45849774339143</v>
      </c>
      <c r="AZ34" s="3"/>
      <c r="BA34" s="23"/>
      <c r="BB34" s="3">
        <v>86.539503546099297</v>
      </c>
      <c r="BC34" s="3"/>
      <c r="BD34" s="23"/>
      <c r="BE34" s="3">
        <v>4999.9937137330753</v>
      </c>
      <c r="BF34" s="3"/>
      <c r="BG34" s="23"/>
      <c r="BH34" s="90">
        <v>-0.31425239929807769</v>
      </c>
      <c r="BI34" s="91"/>
    </row>
    <row r="35" spans="2:61">
      <c r="B35" s="2" t="s">
        <v>43</v>
      </c>
      <c r="C35" s="23"/>
      <c r="D35" s="33">
        <v>-219627079.74506223</v>
      </c>
      <c r="E35" s="33">
        <v>-20936816.564383686</v>
      </c>
      <c r="F35" s="33">
        <v>-198690263.18067855</v>
      </c>
      <c r="G35" s="39"/>
      <c r="H35" s="33"/>
      <c r="I35" s="33"/>
      <c r="J35" s="33"/>
      <c r="K35" s="33"/>
      <c r="L35" s="33"/>
      <c r="M35" s="33"/>
      <c r="N35" s="33"/>
      <c r="O35" s="33"/>
      <c r="P35" s="33"/>
      <c r="Q35" s="33"/>
      <c r="R35" s="33"/>
      <c r="S35" s="33"/>
      <c r="T35" s="33"/>
      <c r="U35" s="33">
        <v>-198690263.18067855</v>
      </c>
      <c r="V35" s="23"/>
      <c r="W35" s="3">
        <v>-395.62182018550544</v>
      </c>
      <c r="X35" s="3">
        <v>-207.6035355913107</v>
      </c>
      <c r="Y35" s="23"/>
      <c r="Z35" s="33">
        <v>555144</v>
      </c>
      <c r="AA35" s="33">
        <v>100850</v>
      </c>
      <c r="AB35" s="33">
        <v>454294</v>
      </c>
      <c r="AC35" s="8">
        <v>4.5046504709965296</v>
      </c>
      <c r="AD35" s="23"/>
      <c r="AE35" s="3">
        <v>356.90057684526522</v>
      </c>
      <c r="AF35" s="3">
        <v>375.77923628451168</v>
      </c>
      <c r="AG35" s="3">
        <v>-18.878659439246462</v>
      </c>
      <c r="AH35" s="8">
        <v>-5.0238697661711587E-2</v>
      </c>
      <c r="AJ35" s="3">
        <v>8754.7314192353715</v>
      </c>
      <c r="AK35" s="3">
        <v>9188.0060783341596</v>
      </c>
      <c r="AL35" s="23"/>
      <c r="AM35" s="3">
        <v>0</v>
      </c>
      <c r="AN35" s="3">
        <v>0</v>
      </c>
      <c r="AO35" s="23"/>
      <c r="AP35" s="3">
        <v>5.7282434827720372E-4</v>
      </c>
      <c r="AQ35" s="3">
        <v>7.6351016360932077E-4</v>
      </c>
      <c r="AR35" s="23"/>
      <c r="AS35" s="3">
        <v>212.30694378395518</v>
      </c>
      <c r="AT35" s="3">
        <v>175.72966782350025</v>
      </c>
      <c r="AU35" s="23"/>
      <c r="AV35" s="3">
        <v>228.02484400443848</v>
      </c>
      <c r="AW35" s="3">
        <v>189.33957362419434</v>
      </c>
      <c r="AX35" s="23"/>
      <c r="AY35" s="3">
        <v>430.66056374562277</v>
      </c>
      <c r="AZ35" s="3">
        <v>319.0725632126921</v>
      </c>
      <c r="BA35" s="23"/>
      <c r="BB35" s="3">
        <v>22.068414681596128</v>
      </c>
      <c r="BC35" s="3">
        <v>26.32040654437283</v>
      </c>
      <c r="BD35" s="23"/>
      <c r="BE35" s="3">
        <v>1.801334428544666E-5</v>
      </c>
      <c r="BF35" s="3">
        <v>8.9241447694595935E-5</v>
      </c>
      <c r="BG35" s="23"/>
      <c r="BH35" s="90">
        <v>-4.2294108855775898E-2</v>
      </c>
      <c r="BI35" s="91">
        <v>-2.1262777075224955E-2</v>
      </c>
    </row>
    <row r="36" spans="2:61">
      <c r="B36" s="2" t="s">
        <v>45</v>
      </c>
      <c r="C36" s="23"/>
      <c r="D36" s="33">
        <v>-1113462324.999999</v>
      </c>
      <c r="E36" s="33">
        <v>446328428.00000024</v>
      </c>
      <c r="F36" s="33">
        <v>-1559790752.9999993</v>
      </c>
      <c r="G36" s="39"/>
      <c r="H36" s="33"/>
      <c r="I36" s="33"/>
      <c r="J36" s="33"/>
      <c r="K36" s="33"/>
      <c r="L36" s="33"/>
      <c r="M36" s="33"/>
      <c r="N36" s="33"/>
      <c r="O36" s="33"/>
      <c r="P36" s="33"/>
      <c r="Q36" s="33"/>
      <c r="R36" s="33"/>
      <c r="S36" s="33"/>
      <c r="T36" s="33"/>
      <c r="U36" s="33">
        <v>-1559790752.9999993</v>
      </c>
      <c r="V36" s="23"/>
      <c r="W36" s="3"/>
      <c r="X36" s="3"/>
      <c r="Y36" s="23"/>
      <c r="Z36" s="33">
        <v>0</v>
      </c>
      <c r="AA36" s="33">
        <v>0</v>
      </c>
      <c r="AB36" s="33">
        <v>0</v>
      </c>
      <c r="AC36" s="8"/>
      <c r="AD36" s="23"/>
      <c r="AE36" s="3"/>
      <c r="AF36" s="3"/>
      <c r="AG36" s="3"/>
      <c r="AH36" s="8"/>
      <c r="AJ36" s="3"/>
      <c r="AK36" s="3"/>
      <c r="AL36" s="23"/>
      <c r="AM36" s="3"/>
      <c r="AN36" s="3"/>
      <c r="AO36" s="23"/>
      <c r="AP36" s="3"/>
      <c r="AQ36" s="3"/>
      <c r="AR36" s="23"/>
      <c r="AS36" s="3"/>
      <c r="AT36" s="3"/>
      <c r="AU36" s="23"/>
      <c r="AV36" s="3"/>
      <c r="AW36" s="3"/>
      <c r="AX36" s="23"/>
      <c r="AY36" s="3"/>
      <c r="AZ36" s="3"/>
      <c r="BA36" s="23"/>
      <c r="BB36" s="3"/>
      <c r="BC36" s="3"/>
      <c r="BD36" s="23"/>
      <c r="BE36" s="3"/>
      <c r="BF36" s="3"/>
      <c r="BG36" s="23"/>
      <c r="BH36" s="90">
        <v>1</v>
      </c>
      <c r="BI36" s="91">
        <v>1</v>
      </c>
    </row>
    <row r="37" spans="2:61">
      <c r="B37" s="2" t="s">
        <v>116</v>
      </c>
      <c r="C37" s="23"/>
      <c r="D37" s="33">
        <v>-5085313</v>
      </c>
      <c r="E37" s="33">
        <v>5285313</v>
      </c>
      <c r="F37" s="33">
        <v>-10370626</v>
      </c>
      <c r="G37" s="39"/>
      <c r="H37" s="33"/>
      <c r="I37" s="33"/>
      <c r="J37" s="33"/>
      <c r="K37" s="33"/>
      <c r="L37" s="33"/>
      <c r="M37" s="33"/>
      <c r="N37" s="33"/>
      <c r="O37" s="33"/>
      <c r="P37" s="33"/>
      <c r="Q37" s="33"/>
      <c r="R37" s="33"/>
      <c r="S37" s="33"/>
      <c r="T37" s="33"/>
      <c r="U37" s="33">
        <v>-10370626</v>
      </c>
      <c r="V37" s="23"/>
      <c r="W37" s="3"/>
      <c r="X37" s="3"/>
      <c r="Y37" s="23"/>
      <c r="Z37" s="33">
        <v>0</v>
      </c>
      <c r="AA37" s="33">
        <v>0</v>
      </c>
      <c r="AB37" s="33">
        <v>0</v>
      </c>
      <c r="AC37" s="8"/>
      <c r="AD37" s="23"/>
      <c r="AE37" s="3"/>
      <c r="AF37" s="3"/>
      <c r="AG37" s="3"/>
      <c r="AH37" s="8"/>
      <c r="AJ37" s="3"/>
      <c r="AK37" s="3"/>
      <c r="AL37" s="23"/>
      <c r="AM37" s="3"/>
      <c r="AN37" s="3"/>
      <c r="AO37" s="23"/>
      <c r="AP37" s="3"/>
      <c r="AQ37" s="3"/>
      <c r="AR37" s="23"/>
      <c r="AS37" s="3"/>
      <c r="AT37" s="3"/>
      <c r="AU37" s="23"/>
      <c r="AV37" s="3"/>
      <c r="AW37" s="3"/>
      <c r="AX37" s="23"/>
      <c r="AY37" s="3"/>
      <c r="AZ37" s="3"/>
      <c r="BA37" s="23"/>
      <c r="BB37" s="3"/>
      <c r="BC37" s="3"/>
      <c r="BD37" s="23"/>
      <c r="BE37" s="3"/>
      <c r="BF37" s="3"/>
      <c r="BG37" s="23"/>
      <c r="BH37" s="90">
        <v>1</v>
      </c>
      <c r="BI37" s="91">
        <v>1</v>
      </c>
    </row>
    <row r="38" spans="2:61">
      <c r="B38" s="2" t="s">
        <v>451</v>
      </c>
      <c r="C38" s="23"/>
      <c r="D38" s="33"/>
      <c r="E38" s="33">
        <v>392593</v>
      </c>
      <c r="F38" s="33">
        <v>-392593</v>
      </c>
      <c r="G38" s="39"/>
      <c r="H38" s="33"/>
      <c r="I38" s="33"/>
      <c r="J38" s="33"/>
      <c r="K38" s="33"/>
      <c r="L38" s="33"/>
      <c r="M38" s="33"/>
      <c r="N38" s="33"/>
      <c r="O38" s="33"/>
      <c r="P38" s="33"/>
      <c r="Q38" s="33"/>
      <c r="R38" s="33"/>
      <c r="S38" s="33"/>
      <c r="T38" s="33"/>
      <c r="U38" s="33">
        <v>-392593</v>
      </c>
      <c r="V38" s="23"/>
      <c r="W38" s="3"/>
      <c r="X38" s="3"/>
      <c r="Y38" s="23"/>
      <c r="Z38" s="33"/>
      <c r="AA38" s="33">
        <v>0</v>
      </c>
      <c r="AB38" s="33">
        <v>0</v>
      </c>
      <c r="AC38" s="8"/>
      <c r="AD38" s="23"/>
      <c r="AE38" s="3"/>
      <c r="AF38" s="3"/>
      <c r="AG38" s="3"/>
      <c r="AH38" s="8"/>
      <c r="AJ38" s="3"/>
      <c r="AK38" s="3"/>
      <c r="AL38" s="23"/>
      <c r="AM38" s="3"/>
      <c r="AN38" s="3"/>
      <c r="AO38" s="23"/>
      <c r="AP38" s="3"/>
      <c r="AQ38" s="3"/>
      <c r="AR38" s="23"/>
      <c r="AS38" s="3"/>
      <c r="AT38" s="3"/>
      <c r="AU38" s="23"/>
      <c r="AV38" s="3"/>
      <c r="AW38" s="3"/>
      <c r="AX38" s="23"/>
      <c r="AY38" s="3"/>
      <c r="AZ38" s="3"/>
      <c r="BA38" s="23"/>
      <c r="BB38" s="3"/>
      <c r="BC38" s="3"/>
      <c r="BD38" s="23"/>
      <c r="BE38" s="3"/>
      <c r="BF38" s="3"/>
      <c r="BG38" s="23"/>
      <c r="BH38" s="90"/>
      <c r="BI38" s="91">
        <v>1</v>
      </c>
    </row>
    <row r="39" spans="2:61">
      <c r="B39" s="2" t="s">
        <v>452</v>
      </c>
      <c r="C39" s="23"/>
      <c r="D39" s="33">
        <v>221481</v>
      </c>
      <c r="E39" s="33">
        <v>-141649</v>
      </c>
      <c r="F39" s="33">
        <v>363130</v>
      </c>
      <c r="G39" s="39"/>
      <c r="H39" s="33"/>
      <c r="I39" s="33"/>
      <c r="J39" s="33"/>
      <c r="K39" s="33"/>
      <c r="L39" s="33"/>
      <c r="M39" s="33"/>
      <c r="N39" s="33"/>
      <c r="O39" s="33"/>
      <c r="P39" s="33"/>
      <c r="Q39" s="33"/>
      <c r="R39" s="33"/>
      <c r="S39" s="33"/>
      <c r="T39" s="33"/>
      <c r="U39" s="33">
        <v>363130</v>
      </c>
      <c r="V39" s="23"/>
      <c r="W39" s="3"/>
      <c r="X39" s="3"/>
      <c r="Y39" s="23"/>
      <c r="Z39" s="33">
        <v>0</v>
      </c>
      <c r="AA39" s="33">
        <v>0</v>
      </c>
      <c r="AB39" s="33">
        <v>0</v>
      </c>
      <c r="AC39" s="8"/>
      <c r="AD39" s="23"/>
      <c r="AE39" s="3"/>
      <c r="AF39" s="3"/>
      <c r="AG39" s="3"/>
      <c r="AH39" s="8"/>
      <c r="AJ39" s="3"/>
      <c r="AK39" s="3"/>
      <c r="AL39" s="23"/>
      <c r="AM39" s="3"/>
      <c r="AN39" s="3"/>
      <c r="AO39" s="23"/>
      <c r="AP39" s="3"/>
      <c r="AQ39" s="3"/>
      <c r="AR39" s="23"/>
      <c r="AS39" s="3"/>
      <c r="AT39" s="3"/>
      <c r="AU39" s="23"/>
      <c r="AV39" s="3"/>
      <c r="AW39" s="3"/>
      <c r="AX39" s="23"/>
      <c r="AY39" s="3"/>
      <c r="AZ39" s="3"/>
      <c r="BA39" s="23"/>
      <c r="BB39" s="3"/>
      <c r="BC39" s="3"/>
      <c r="BD39" s="23"/>
      <c r="BE39" s="3"/>
      <c r="BF39" s="3"/>
      <c r="BG39" s="23"/>
      <c r="BH39" s="90">
        <v>1</v>
      </c>
      <c r="BI39" s="91">
        <v>1</v>
      </c>
    </row>
    <row r="40" spans="2:61">
      <c r="B40" s="2" t="s">
        <v>11</v>
      </c>
      <c r="C40" s="23"/>
      <c r="D40" s="33">
        <v>-949401552.43499994</v>
      </c>
      <c r="E40" s="33">
        <v>-355418716.99999988</v>
      </c>
      <c r="F40" s="33">
        <v>-593982835.43500006</v>
      </c>
      <c r="G40" s="39"/>
      <c r="H40" s="33"/>
      <c r="I40" s="33"/>
      <c r="J40" s="33"/>
      <c r="K40" s="33"/>
      <c r="L40" s="33"/>
      <c r="M40" s="33"/>
      <c r="N40" s="33"/>
      <c r="O40" s="33"/>
      <c r="P40" s="33"/>
      <c r="Q40" s="33"/>
      <c r="R40" s="33"/>
      <c r="S40" s="33"/>
      <c r="T40" s="33"/>
      <c r="U40" s="33">
        <v>-593982835.43500006</v>
      </c>
      <c r="V40" s="23"/>
      <c r="W40" s="40">
        <v>-881524.18981894141</v>
      </c>
      <c r="X40" s="40"/>
      <c r="Y40" s="23"/>
      <c r="Z40" s="42">
        <v>1077</v>
      </c>
      <c r="AA40" s="42">
        <v>0</v>
      </c>
      <c r="AB40" s="42">
        <v>1077</v>
      </c>
      <c r="AC40" s="41"/>
      <c r="AD40" s="23"/>
      <c r="AE40" s="40">
        <v>38193.730721300381</v>
      </c>
      <c r="AF40" s="40"/>
      <c r="AG40" s="40">
        <v>38193.730721300381</v>
      </c>
      <c r="AH40" s="41"/>
      <c r="AJ40" s="3">
        <v>15296.842154131848</v>
      </c>
      <c r="AK40" s="3"/>
      <c r="AL40" s="23"/>
      <c r="AM40" s="3">
        <v>0</v>
      </c>
      <c r="AN40" s="3"/>
      <c r="AO40" s="23"/>
      <c r="AP40" s="3">
        <v>0</v>
      </c>
      <c r="AQ40" s="3"/>
      <c r="AR40" s="23"/>
      <c r="AS40" s="3">
        <v>0</v>
      </c>
      <c r="AT40" s="3"/>
      <c r="AU40" s="23"/>
      <c r="AV40" s="3">
        <v>0</v>
      </c>
      <c r="AW40" s="3"/>
      <c r="AX40" s="23"/>
      <c r="AY40" s="3">
        <v>0</v>
      </c>
      <c r="AZ40" s="3"/>
      <c r="BA40" s="23"/>
      <c r="BB40" s="3">
        <v>0</v>
      </c>
      <c r="BC40" s="3"/>
      <c r="BD40" s="23"/>
      <c r="BE40" s="3">
        <v>0</v>
      </c>
      <c r="BF40" s="3"/>
      <c r="BG40" s="23"/>
      <c r="BH40" s="90">
        <v>-0.88062101316214048</v>
      </c>
      <c r="BI40" s="91">
        <v>-0.49076045049237993</v>
      </c>
    </row>
    <row r="41" spans="2:61" ht="15" thickBot="1">
      <c r="B41" s="2" t="s">
        <v>1</v>
      </c>
      <c r="C41" s="23"/>
      <c r="D41" s="33">
        <v>2878088827.9999809</v>
      </c>
      <c r="E41" s="33">
        <v>3904988894.9999909</v>
      </c>
      <c r="F41" s="33">
        <v>-1026900067.00001</v>
      </c>
      <c r="G41" s="39"/>
      <c r="H41" s="33">
        <v>3104669000.2790089</v>
      </c>
      <c r="I41" s="33">
        <v>-4198513917.4182892</v>
      </c>
      <c r="J41" s="33">
        <v>-3917905902.429709</v>
      </c>
      <c r="K41" s="33">
        <v>1387088088.7663496</v>
      </c>
      <c r="L41" s="33">
        <v>-1851455790.4348269</v>
      </c>
      <c r="M41" s="33">
        <v>-27965630.583196875</v>
      </c>
      <c r="N41" s="33">
        <v>-1823070982.8269031</v>
      </c>
      <c r="O41" s="33">
        <v>-139763840.86906651</v>
      </c>
      <c r="P41" s="33">
        <v>1819272774.0490918</v>
      </c>
      <c r="Q41" s="33">
        <v>5117970672.0139313</v>
      </c>
      <c r="R41" s="33">
        <v>1555919850.1246481</v>
      </c>
      <c r="S41" s="33">
        <v>975723243.54677486</v>
      </c>
      <c r="T41" s="33">
        <v>121952775.39784621</v>
      </c>
      <c r="U41" s="33">
        <v>-3150820406.6159368</v>
      </c>
      <c r="V41" s="23"/>
      <c r="W41" s="3">
        <v>446.53059353844247</v>
      </c>
      <c r="X41" s="3">
        <v>1195.0633171134734</v>
      </c>
      <c r="Y41" s="23"/>
      <c r="Z41" s="3">
        <v>6445446</v>
      </c>
      <c r="AA41" s="3">
        <v>3267600</v>
      </c>
      <c r="AB41" s="3">
        <v>3177846</v>
      </c>
      <c r="AC41" s="8">
        <v>0.97253213367609259</v>
      </c>
      <c r="AD41" s="23"/>
      <c r="AE41" s="3">
        <v>995.54172041042114</v>
      </c>
      <c r="AF41" s="3">
        <v>1107.7699350227913</v>
      </c>
      <c r="AG41" s="3">
        <v>-112.22821461237015</v>
      </c>
      <c r="AH41" s="8">
        <v>-0.10131003836104395</v>
      </c>
      <c r="AJ41" s="3">
        <v>17768.350927926476</v>
      </c>
      <c r="AK41" s="3">
        <v>18010.050708165014</v>
      </c>
      <c r="AL41" s="23"/>
      <c r="AM41" s="3">
        <v>83.676285240773097</v>
      </c>
      <c r="AN41" s="3">
        <v>66.606789080670836</v>
      </c>
      <c r="AO41" s="23"/>
      <c r="AP41" s="3">
        <v>609.67595493003898</v>
      </c>
      <c r="AQ41" s="3">
        <v>361.01817113477784</v>
      </c>
      <c r="AR41" s="23"/>
      <c r="AS41" s="3">
        <v>964.51047763025247</v>
      </c>
      <c r="AT41" s="3">
        <v>912.69282133676109</v>
      </c>
      <c r="AU41" s="23"/>
      <c r="AV41" s="3">
        <v>1226.9959065672097</v>
      </c>
      <c r="AW41" s="3">
        <v>1599.5152255478026</v>
      </c>
      <c r="AX41" s="23"/>
      <c r="AY41" s="3">
        <v>2992.6228323067166</v>
      </c>
      <c r="AZ41" s="3">
        <v>4178.8911485493927</v>
      </c>
      <c r="BA41" s="23"/>
      <c r="BB41" s="3">
        <v>363.34183856322744</v>
      </c>
      <c r="BC41" s="3">
        <v>554.07929489533603</v>
      </c>
      <c r="BD41" s="23"/>
      <c r="BE41" s="3">
        <v>176.63879086102023</v>
      </c>
      <c r="BF41" s="3">
        <v>64.800529746602976</v>
      </c>
      <c r="BG41" s="23"/>
      <c r="BH41" s="92">
        <v>1.7113491178448632E-2</v>
      </c>
      <c r="BI41" s="93">
        <v>4.1519999707215156E-2</v>
      </c>
    </row>
    <row r="42" spans="2:61" ht="15" thickTop="1"/>
    <row r="43" spans="2:61" ht="15" thickTop="1"/>
    <row r="44" spans="2:61">
      <c r="H44" s="20"/>
      <c r="I44" s="20"/>
      <c r="J44" s="20"/>
      <c r="K44" s="20"/>
      <c r="L44" s="20"/>
      <c r="M44" s="20"/>
      <c r="N44" s="20"/>
      <c r="O44" s="20"/>
      <c r="P44" s="20"/>
      <c r="Q44" s="20"/>
      <c r="R44" s="20"/>
      <c r="S44" s="20"/>
      <c r="T44" s="20"/>
    </row>
  </sheetData>
  <mergeCells count="1">
    <mergeCell ref="B25:B26"/>
  </mergeCells>
  <conditionalFormatting pivot="1" sqref="H29:U41 F29:F41">
    <cfRule type="dataBar" priority="1">
      <dataBar>
        <cfvo type="min"/>
        <cfvo type="max"/>
        <color rgb="FF63C384"/>
      </dataBar>
      <extLst>
        <ext xmlns:x14="http://schemas.microsoft.com/office/spreadsheetml/2009/9/main" uri="{B025F937-C7B1-47D3-B67F-A62EFF666E3E}">
          <x14:id>{03F48B37-1708-4EF5-BD25-AE5C03896140}</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03F48B37-1708-4EF5-BD25-AE5C03896140}">
            <x14:dataBar minLength="0" maxLength="100" border="1" negativeBarBorderColorSameAsPositive="0">
              <x14:cfvo type="autoMin"/>
              <x14:cfvo type="autoMax"/>
              <x14:borderColor rgb="FF63C384"/>
              <x14:negativeFillColor rgb="FFFF0000"/>
              <x14:negativeBorderColor rgb="FFFF0000"/>
              <x14:axisColor rgb="FF000000"/>
            </x14:dataBar>
          </x14:cfRule>
          <xm:sqref>H29:U41 F29:F41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30D80-E2A5-475D-B7B9-9AF27ABF9507}">
  <sheetPr codeName="Sheet6"/>
  <dimension ref="A3:V82"/>
  <sheetViews>
    <sheetView showGridLines="0" zoomScale="85" zoomScaleNormal="85" workbookViewId="0">
      <pane xSplit="6" ySplit="3" topLeftCell="G4" activePane="bottomRight" state="frozen"/>
      <selection pane="topRight" activeCell="G1" sqref="G1"/>
      <selection pane="bottomLeft" activeCell="A4" sqref="A4"/>
      <selection pane="bottomRight" activeCell="J32" sqref="J32"/>
    </sheetView>
  </sheetViews>
  <sheetFormatPr defaultRowHeight="14.5"/>
  <cols>
    <col min="1" max="2" width="4.26953125" customWidth="1"/>
    <col min="3" max="3" width="7" customWidth="1"/>
    <col min="4" max="4" width="12" customWidth="1"/>
    <col min="5" max="5" width="46.26953125" bestFit="1" customWidth="1"/>
    <col min="6" max="6" width="1.1796875" bestFit="1" customWidth="1"/>
    <col min="7" max="10" width="13" customWidth="1"/>
    <col min="11" max="11" width="2.453125" bestFit="1" customWidth="1"/>
    <col min="12" max="14" width="16.54296875" customWidth="1"/>
    <col min="15" max="15" width="2.453125" bestFit="1" customWidth="1"/>
    <col min="16" max="19" width="15.54296875" customWidth="1"/>
    <col min="20" max="20" width="2.453125" bestFit="1" customWidth="1"/>
    <col min="21" max="21" width="11.26953125" customWidth="1"/>
    <col min="22" max="22" width="10.26953125" customWidth="1"/>
  </cols>
  <sheetData>
    <row r="3" spans="1:22" ht="25.5" customHeight="1">
      <c r="A3" s="45" t="s">
        <v>44</v>
      </c>
      <c r="B3" s="45" t="s">
        <v>193</v>
      </c>
      <c r="C3" s="45" t="s">
        <v>195</v>
      </c>
      <c r="D3" s="45" t="s">
        <v>40</v>
      </c>
      <c r="E3" s="45" t="s">
        <v>444</v>
      </c>
      <c r="F3" s="82" t="s">
        <v>214</v>
      </c>
      <c r="G3" s="47" t="s">
        <v>264</v>
      </c>
      <c r="H3" s="47" t="s">
        <v>265</v>
      </c>
      <c r="I3" s="47" t="s">
        <v>266</v>
      </c>
      <c r="J3" s="47" t="s">
        <v>465</v>
      </c>
      <c r="K3" s="83" t="s">
        <v>255</v>
      </c>
      <c r="L3" s="47" t="s">
        <v>272</v>
      </c>
      <c r="M3" s="47" t="s">
        <v>253</v>
      </c>
      <c r="N3" s="47" t="s">
        <v>254</v>
      </c>
      <c r="O3" s="83" t="s">
        <v>288</v>
      </c>
      <c r="P3" s="47" t="s">
        <v>268</v>
      </c>
      <c r="Q3" s="47" t="s">
        <v>269</v>
      </c>
      <c r="R3" s="47" t="s">
        <v>270</v>
      </c>
      <c r="S3" s="47" t="s">
        <v>466</v>
      </c>
      <c r="T3" s="23" t="s">
        <v>289</v>
      </c>
      <c r="U3" s="47" t="s">
        <v>290</v>
      </c>
      <c r="V3" s="47" t="s">
        <v>291</v>
      </c>
    </row>
    <row r="4" spans="1:22">
      <c r="A4" s="6" t="s">
        <v>14</v>
      </c>
      <c r="B4" s="6"/>
      <c r="C4" s="6"/>
      <c r="D4" s="6"/>
      <c r="E4" s="6"/>
      <c r="F4" s="101"/>
      <c r="G4" s="9">
        <v>4560800</v>
      </c>
      <c r="H4" s="9">
        <v>2765400</v>
      </c>
      <c r="I4" s="9">
        <v>1795400</v>
      </c>
      <c r="J4" s="11">
        <v>0.64923700007232232</v>
      </c>
      <c r="K4" s="98"/>
      <c r="L4" s="9">
        <v>132774248070.02408</v>
      </c>
      <c r="M4" s="9">
        <v>80528903820.601028</v>
      </c>
      <c r="N4" s="9">
        <v>52245344249.42305</v>
      </c>
      <c r="O4" s="98"/>
      <c r="P4" s="9">
        <v>1110.7585522048898</v>
      </c>
      <c r="Q4" s="9">
        <v>1120.7517161898124</v>
      </c>
      <c r="R4" s="9">
        <v>-9.993163984922603</v>
      </c>
      <c r="S4" s="11">
        <v>-8.9164833214764785E-3</v>
      </c>
      <c r="T4" s="98"/>
      <c r="U4" s="9">
        <v>18815.021918084545</v>
      </c>
      <c r="V4" s="9">
        <v>18009.849194691553</v>
      </c>
    </row>
    <row r="5" spans="1:22">
      <c r="B5" t="s">
        <v>131</v>
      </c>
      <c r="F5" s="19"/>
      <c r="G5" s="3">
        <v>4560800</v>
      </c>
      <c r="H5" s="3">
        <v>2765400</v>
      </c>
      <c r="I5" s="3">
        <v>1795400</v>
      </c>
      <c r="J5" s="8">
        <v>0.64923700007232232</v>
      </c>
      <c r="K5" s="23"/>
      <c r="L5" s="3">
        <v>132774248070.02408</v>
      </c>
      <c r="M5" s="3">
        <v>80528903820.601028</v>
      </c>
      <c r="N5" s="3">
        <v>52245344249.42305</v>
      </c>
      <c r="O5" s="23"/>
      <c r="P5" s="3">
        <v>1110.7585522048898</v>
      </c>
      <c r="Q5" s="3">
        <v>1120.7517161898124</v>
      </c>
      <c r="R5" s="3">
        <v>-9.993163984922603</v>
      </c>
      <c r="S5" s="8">
        <v>-8.9164833214764785E-3</v>
      </c>
      <c r="T5" s="23"/>
      <c r="U5" s="3">
        <v>18815.021918084545</v>
      </c>
      <c r="V5" s="3">
        <v>18009.849194691618</v>
      </c>
    </row>
    <row r="6" spans="1:22">
      <c r="C6" t="s">
        <v>144</v>
      </c>
      <c r="F6" s="19"/>
      <c r="G6" s="3">
        <v>1980000</v>
      </c>
      <c r="H6" s="3">
        <v>1824900</v>
      </c>
      <c r="I6" s="3">
        <v>155100</v>
      </c>
      <c r="J6" s="8">
        <v>8.4990958408679929E-2</v>
      </c>
      <c r="K6" s="23"/>
      <c r="L6" s="3">
        <v>56723870211.44062</v>
      </c>
      <c r="M6" s="3">
        <v>51294327896.933914</v>
      </c>
      <c r="N6" s="3">
        <v>5429542314.5067062</v>
      </c>
      <c r="O6" s="23"/>
      <c r="P6" s="3">
        <v>1092.7711287233219</v>
      </c>
      <c r="Q6" s="3">
        <v>1082.4164197054504</v>
      </c>
      <c r="R6" s="3">
        <v>10.354709017871528</v>
      </c>
      <c r="S6" s="8">
        <v>9.5662896731456403E-3</v>
      </c>
      <c r="T6" s="23"/>
      <c r="U6" s="3">
        <v>18190.092534848493</v>
      </c>
      <c r="V6" s="3">
        <v>18154.405956490762</v>
      </c>
    </row>
    <row r="7" spans="1:22">
      <c r="C7" t="s">
        <v>145</v>
      </c>
      <c r="F7" s="19"/>
      <c r="G7" s="3">
        <v>1065950</v>
      </c>
      <c r="H7" s="3">
        <v>492800</v>
      </c>
      <c r="I7" s="3">
        <v>573150</v>
      </c>
      <c r="J7" s="8">
        <v>1.1630478896103895</v>
      </c>
      <c r="K7" s="23"/>
      <c r="L7" s="3">
        <v>31449418254.309166</v>
      </c>
      <c r="M7" s="3">
        <v>14661576437.330698</v>
      </c>
      <c r="N7" s="3">
        <v>16787841816.978468</v>
      </c>
      <c r="O7" s="23"/>
      <c r="P7" s="3">
        <v>1126.2133484373842</v>
      </c>
      <c r="Q7" s="3">
        <v>1143.1404154984273</v>
      </c>
      <c r="R7" s="3">
        <v>-16.92706706104309</v>
      </c>
      <c r="S7" s="8">
        <v>-1.4807513435401216E-2</v>
      </c>
      <c r="T7" s="23"/>
      <c r="U7" s="3">
        <v>20931.023404474883</v>
      </c>
      <c r="V7" s="3">
        <v>18603.815771103909</v>
      </c>
    </row>
    <row r="8" spans="1:22">
      <c r="C8" t="s">
        <v>141</v>
      </c>
      <c r="F8" s="19"/>
      <c r="G8" s="3">
        <v>772200</v>
      </c>
      <c r="H8" s="3">
        <v>398200</v>
      </c>
      <c r="I8" s="3">
        <v>374000</v>
      </c>
      <c r="J8" s="8">
        <v>0.93922651933701662</v>
      </c>
      <c r="K8" s="23"/>
      <c r="L8" s="3">
        <v>23406748559.266945</v>
      </c>
      <c r="M8" s="3">
        <v>12936879540.339754</v>
      </c>
      <c r="N8" s="3">
        <v>10469869018.927191</v>
      </c>
      <c r="O8" s="23"/>
      <c r="P8" s="3">
        <v>1156.533413361318</v>
      </c>
      <c r="Q8" s="3">
        <v>1249.913491542598</v>
      </c>
      <c r="R8" s="3">
        <v>-93.380078181279941</v>
      </c>
      <c r="S8" s="8">
        <v>-7.4709232929419486E-2</v>
      </c>
      <c r="T8" s="23"/>
      <c r="U8" s="3">
        <v>16730.180453250468</v>
      </c>
      <c r="V8" s="3">
        <v>16411.120635359115</v>
      </c>
    </row>
    <row r="9" spans="1:22">
      <c r="C9" t="s">
        <v>146</v>
      </c>
      <c r="F9" s="19"/>
      <c r="G9" s="3">
        <v>660150</v>
      </c>
      <c r="H9" s="3">
        <v>5500</v>
      </c>
      <c r="I9" s="3">
        <v>654650</v>
      </c>
      <c r="J9" s="8">
        <v>119.02727272727273</v>
      </c>
      <c r="K9" s="23"/>
      <c r="L9" s="3">
        <v>18463046247.996662</v>
      </c>
      <c r="M9" s="3">
        <v>158723615.5958904</v>
      </c>
      <c r="N9" s="3">
        <v>18304322632.400772</v>
      </c>
      <c r="O9" s="23"/>
      <c r="P9" s="3">
        <v>1067.1696617744296</v>
      </c>
      <c r="Q9" s="3">
        <v>1110.7002719727043</v>
      </c>
      <c r="R9" s="3">
        <v>-43.530610198274644</v>
      </c>
      <c r="S9" s="8">
        <v>-3.9192040640235314E-2</v>
      </c>
      <c r="T9" s="23"/>
      <c r="U9" s="3">
        <v>19599.321058850266</v>
      </c>
      <c r="V9" s="3">
        <v>19701.842909090909</v>
      </c>
    </row>
    <row r="10" spans="1:22">
      <c r="C10" t="s">
        <v>140</v>
      </c>
      <c r="F10" s="19"/>
      <c r="G10" s="3">
        <v>77000</v>
      </c>
      <c r="H10" s="3">
        <v>33000</v>
      </c>
      <c r="I10" s="3">
        <v>44000</v>
      </c>
      <c r="J10" s="8">
        <v>1.3333333333333333</v>
      </c>
      <c r="K10" s="23"/>
      <c r="L10" s="3">
        <v>2597190393.1452227</v>
      </c>
      <c r="M10" s="3">
        <v>1113298099.2089298</v>
      </c>
      <c r="N10" s="3">
        <v>1483892293.9362929</v>
      </c>
      <c r="O10" s="23"/>
      <c r="P10" s="3">
        <v>1286.9449039300803</v>
      </c>
      <c r="Q10" s="3">
        <v>1298.421049839531</v>
      </c>
      <c r="R10" s="3">
        <v>-11.476145909450679</v>
      </c>
      <c r="S10" s="8">
        <v>-8.8385396330943576E-3</v>
      </c>
      <c r="T10" s="23"/>
      <c r="U10" s="3">
        <v>19746.81161038961</v>
      </c>
      <c r="V10" s="3">
        <v>19577.057151515153</v>
      </c>
    </row>
    <row r="11" spans="1:22">
      <c r="C11" t="s">
        <v>551</v>
      </c>
      <c r="F11" s="19"/>
      <c r="G11" s="3">
        <v>5500</v>
      </c>
      <c r="H11" s="3"/>
      <c r="I11" s="3">
        <v>5500</v>
      </c>
      <c r="J11" s="8"/>
      <c r="K11" s="23"/>
      <c r="L11" s="3">
        <v>133974403.86541112</v>
      </c>
      <c r="M11" s="3"/>
      <c r="N11" s="3">
        <v>133974403.86541112</v>
      </c>
      <c r="O11" s="23"/>
      <c r="P11" s="3">
        <v>929.40720662379533</v>
      </c>
      <c r="Q11" s="3"/>
      <c r="R11" s="3">
        <v>929.40720662379533</v>
      </c>
      <c r="S11" s="8"/>
      <c r="T11" s="23"/>
      <c r="U11" s="3">
        <v>19218.674545454545</v>
      </c>
      <c r="V11" s="3"/>
    </row>
    <row r="12" spans="1:22">
      <c r="C12" t="s">
        <v>153</v>
      </c>
      <c r="F12" s="19"/>
      <c r="G12" s="3"/>
      <c r="H12" s="3">
        <v>11000</v>
      </c>
      <c r="I12" s="3">
        <v>-11000</v>
      </c>
      <c r="J12" s="8">
        <v>-1</v>
      </c>
      <c r="K12" s="23"/>
      <c r="L12" s="3"/>
      <c r="M12" s="3">
        <v>364098231.19178081</v>
      </c>
      <c r="N12" s="3">
        <v>-364098231.19178081</v>
      </c>
      <c r="O12" s="23"/>
      <c r="P12" s="3"/>
      <c r="Q12" s="3">
        <v>1273.9251273077796</v>
      </c>
      <c r="R12" s="3">
        <v>-1273.9251273077796</v>
      </c>
      <c r="S12" s="8">
        <v>-1</v>
      </c>
      <c r="T12" s="23"/>
      <c r="U12" s="3"/>
      <c r="V12" s="3">
        <v>19744.532909090911</v>
      </c>
    </row>
    <row r="13" spans="1:22">
      <c r="A13" s="6" t="s">
        <v>13</v>
      </c>
      <c r="B13" s="6"/>
      <c r="C13" s="6"/>
      <c r="D13" s="6"/>
      <c r="E13" s="6"/>
      <c r="F13" s="101"/>
      <c r="G13" s="9">
        <v>562375</v>
      </c>
      <c r="H13" s="9">
        <v>254525</v>
      </c>
      <c r="I13" s="9">
        <v>307850</v>
      </c>
      <c r="J13" s="11">
        <v>1.2095079068853747</v>
      </c>
      <c r="K13" s="98"/>
      <c r="L13" s="9">
        <v>17371347406</v>
      </c>
      <c r="M13" s="9">
        <v>8807758539.8017159</v>
      </c>
      <c r="N13" s="9">
        <v>8563588866.1982841</v>
      </c>
      <c r="O13" s="98"/>
      <c r="P13" s="9">
        <v>1178.53601018976</v>
      </c>
      <c r="Q13" s="9">
        <v>1331.8449898624904</v>
      </c>
      <c r="R13" s="9">
        <v>-153.3089796727304</v>
      </c>
      <c r="S13" s="11">
        <v>-0.11511022742110488</v>
      </c>
      <c r="T13" s="98"/>
      <c r="U13" s="9">
        <v>19453.567681707045</v>
      </c>
      <c r="V13" s="9">
        <v>21150.857181023483</v>
      </c>
    </row>
    <row r="14" spans="1:22">
      <c r="B14" t="s">
        <v>131</v>
      </c>
      <c r="F14" s="19"/>
      <c r="G14" s="3">
        <v>562375</v>
      </c>
      <c r="H14" s="3">
        <v>254525</v>
      </c>
      <c r="I14" s="3">
        <v>307850</v>
      </c>
      <c r="J14" s="8">
        <v>1.2095079068853747</v>
      </c>
      <c r="K14" s="23"/>
      <c r="L14" s="3">
        <v>17371347406</v>
      </c>
      <c r="M14" s="3">
        <v>8807758539.8017159</v>
      </c>
      <c r="N14" s="3">
        <v>8563588866.1982841</v>
      </c>
      <c r="O14" s="23"/>
      <c r="P14" s="3">
        <v>1178.53601018976</v>
      </c>
      <c r="Q14" s="3">
        <v>1331.8449898624904</v>
      </c>
      <c r="R14" s="3">
        <v>-153.3089796727304</v>
      </c>
      <c r="S14" s="8">
        <v>-0.11511022742110488</v>
      </c>
      <c r="T14" s="23"/>
      <c r="U14" s="3">
        <v>19453.567681707045</v>
      </c>
      <c r="V14" s="3">
        <v>21150.857181023483</v>
      </c>
    </row>
    <row r="15" spans="1:22">
      <c r="C15" t="s">
        <v>142</v>
      </c>
      <c r="F15" s="19"/>
      <c r="G15" s="3">
        <v>277750</v>
      </c>
      <c r="H15" s="3">
        <v>200750</v>
      </c>
      <c r="I15" s="3">
        <v>77000</v>
      </c>
      <c r="J15" s="8">
        <v>0.38356164383561642</v>
      </c>
      <c r="K15" s="23"/>
      <c r="L15" s="3">
        <v>9815733750</v>
      </c>
      <c r="M15" s="3">
        <v>7075009935</v>
      </c>
      <c r="N15" s="3">
        <v>2740723815</v>
      </c>
      <c r="O15" s="23"/>
      <c r="P15" s="3">
        <v>1348.3902203660602</v>
      </c>
      <c r="Q15" s="3">
        <v>1356.4054309832534</v>
      </c>
      <c r="R15" s="3">
        <v>-8.0152106171931337</v>
      </c>
      <c r="S15" s="8">
        <v>-5.9091555032944219E-3</v>
      </c>
      <c r="T15" s="23"/>
      <c r="U15" s="3">
        <v>21744.898855085514</v>
      </c>
      <c r="V15" s="3">
        <v>21402.69207970113</v>
      </c>
    </row>
    <row r="16" spans="1:22">
      <c r="C16" t="s">
        <v>143</v>
      </c>
      <c r="F16" s="19"/>
      <c r="G16" s="3">
        <v>136500</v>
      </c>
      <c r="H16" s="3">
        <v>4125</v>
      </c>
      <c r="I16" s="3">
        <v>132375</v>
      </c>
      <c r="J16" s="8">
        <v>32.090909090909093</v>
      </c>
      <c r="K16" s="23"/>
      <c r="L16" s="3">
        <v>2535364531</v>
      </c>
      <c r="M16" s="3">
        <v>64930557</v>
      </c>
      <c r="N16" s="3">
        <v>2470433974</v>
      </c>
      <c r="O16" s="23"/>
      <c r="P16" s="3">
        <v>708.55834068273464</v>
      </c>
      <c r="Q16" s="3">
        <v>605.81942641606031</v>
      </c>
      <c r="R16" s="3">
        <v>102.73891426667433</v>
      </c>
      <c r="S16" s="8">
        <v>0.1695866949570482</v>
      </c>
      <c r="T16" s="23"/>
      <c r="U16" s="3">
        <v>13172.623648351648</v>
      </c>
      <c r="V16" s="3">
        <v>14023.258181818182</v>
      </c>
    </row>
    <row r="17" spans="1:22">
      <c r="C17" t="s">
        <v>162</v>
      </c>
      <c r="F17" s="19"/>
      <c r="G17" s="3">
        <v>66000</v>
      </c>
      <c r="H17" s="3">
        <v>5500</v>
      </c>
      <c r="I17" s="3">
        <v>60500</v>
      </c>
      <c r="J17" s="8">
        <v>11</v>
      </c>
      <c r="K17" s="23"/>
      <c r="L17" s="3">
        <v>2246574000</v>
      </c>
      <c r="M17" s="3">
        <v>187214500</v>
      </c>
      <c r="N17" s="3">
        <v>2059359500</v>
      </c>
      <c r="O17" s="23"/>
      <c r="P17" s="3">
        <v>1298.7443904528736</v>
      </c>
      <c r="Q17" s="3">
        <v>1310.070938634904</v>
      </c>
      <c r="R17" s="3">
        <v>-11.326548182030365</v>
      </c>
      <c r="S17" s="8">
        <v>-8.6457518047325325E-3</v>
      </c>
      <c r="T17" s="23"/>
      <c r="U17" s="3">
        <v>21570.164181818182</v>
      </c>
      <c r="V17" s="3">
        <v>21662.617818181818</v>
      </c>
    </row>
    <row r="18" spans="1:22">
      <c r="C18" t="s">
        <v>170</v>
      </c>
      <c r="F18" s="19"/>
      <c r="G18" s="3">
        <v>48125</v>
      </c>
      <c r="H18" s="3">
        <v>22000</v>
      </c>
      <c r="I18" s="3">
        <v>26125</v>
      </c>
      <c r="J18" s="8">
        <v>1.1875</v>
      </c>
      <c r="K18" s="23"/>
      <c r="L18" s="3">
        <v>1700279125</v>
      </c>
      <c r="M18" s="3">
        <v>778118000</v>
      </c>
      <c r="N18" s="3">
        <v>922161125</v>
      </c>
      <c r="O18" s="23"/>
      <c r="P18" s="3">
        <v>1348.0201133980365</v>
      </c>
      <c r="Q18" s="3">
        <v>1361.2591153846447</v>
      </c>
      <c r="R18" s="3">
        <v>-13.239001986608173</v>
      </c>
      <c r="S18" s="8">
        <v>-9.7255561685383376E-3</v>
      </c>
      <c r="T18" s="23"/>
      <c r="U18" s="3">
        <v>20541.514057142856</v>
      </c>
      <c r="V18" s="3">
        <v>20541.513999999999</v>
      </c>
    </row>
    <row r="19" spans="1:22">
      <c r="C19" t="s">
        <v>152</v>
      </c>
      <c r="F19" s="19"/>
      <c r="G19" s="3">
        <v>34000</v>
      </c>
      <c r="H19" s="3">
        <v>22000</v>
      </c>
      <c r="I19" s="3">
        <v>12000</v>
      </c>
      <c r="J19" s="8">
        <v>0.54545454545454541</v>
      </c>
      <c r="K19" s="23"/>
      <c r="L19" s="3">
        <v>1073396000</v>
      </c>
      <c r="M19" s="3">
        <v>696542000</v>
      </c>
      <c r="N19" s="3">
        <v>376854000</v>
      </c>
      <c r="O19" s="23"/>
      <c r="P19" s="3">
        <v>1204.558640983226</v>
      </c>
      <c r="Q19" s="3">
        <v>1218.5480181004054</v>
      </c>
      <c r="R19" s="3">
        <v>-13.989377117179401</v>
      </c>
      <c r="S19" s="8">
        <v>-1.1480365902188608E-2</v>
      </c>
      <c r="T19" s="23"/>
      <c r="U19" s="3">
        <v>20302.94529411765</v>
      </c>
      <c r="V19" s="3">
        <v>20667.824318181818</v>
      </c>
    </row>
    <row r="20" spans="1:22">
      <c r="C20" t="s">
        <v>167</v>
      </c>
      <c r="F20" s="19"/>
      <c r="G20" s="3"/>
      <c r="H20" s="3">
        <v>150</v>
      </c>
      <c r="I20" s="3">
        <v>-150</v>
      </c>
      <c r="J20" s="8">
        <v>-1</v>
      </c>
      <c r="K20" s="23"/>
      <c r="L20" s="3"/>
      <c r="M20" s="3">
        <v>5943547.8017148981</v>
      </c>
      <c r="N20" s="3">
        <v>-5943547.8017148981</v>
      </c>
      <c r="O20" s="23"/>
      <c r="P20" s="3"/>
      <c r="Q20" s="3">
        <v>1528.6902782188522</v>
      </c>
      <c r="R20" s="3">
        <v>-1528.6902782188522</v>
      </c>
      <c r="S20" s="8">
        <v>-1</v>
      </c>
      <c r="T20" s="23"/>
      <c r="U20" s="3"/>
      <c r="V20" s="3">
        <v>21571.386666666665</v>
      </c>
    </row>
    <row r="21" spans="1:22">
      <c r="A21" s="6" t="s">
        <v>12</v>
      </c>
      <c r="B21" s="6"/>
      <c r="C21" s="6"/>
      <c r="D21" s="6"/>
      <c r="E21" s="6"/>
      <c r="F21" s="101"/>
      <c r="G21" s="9">
        <v>223725</v>
      </c>
      <c r="H21" s="9">
        <v>69775</v>
      </c>
      <c r="I21" s="9">
        <v>153950</v>
      </c>
      <c r="J21" s="11">
        <v>2.2063776424220709</v>
      </c>
      <c r="K21" s="98"/>
      <c r="L21" s="9">
        <v>3951548369.8277454</v>
      </c>
      <c r="M21" s="9">
        <v>1150406451.4616439</v>
      </c>
      <c r="N21" s="9">
        <v>2801141918.3661013</v>
      </c>
      <c r="O21" s="98"/>
      <c r="P21" s="9">
        <v>673.90655005074348</v>
      </c>
      <c r="Q21" s="9">
        <v>634.55531093725631</v>
      </c>
      <c r="R21" s="9">
        <v>39.351239113487168</v>
      </c>
      <c r="S21" s="11">
        <v>6.2013883479068617E-2</v>
      </c>
      <c r="T21" s="98"/>
      <c r="U21" s="9">
        <v>16216.007933847355</v>
      </c>
      <c r="V21" s="9">
        <v>17618.417671085637</v>
      </c>
    </row>
    <row r="22" spans="1:22">
      <c r="B22" t="s">
        <v>131</v>
      </c>
      <c r="F22" s="19"/>
      <c r="G22" s="3">
        <v>223725</v>
      </c>
      <c r="H22" s="3">
        <v>69775</v>
      </c>
      <c r="I22" s="3">
        <v>153950</v>
      </c>
      <c r="J22" s="8">
        <v>2.2063776424220709</v>
      </c>
      <c r="K22" s="23"/>
      <c r="L22" s="3">
        <v>3951548369.8277454</v>
      </c>
      <c r="M22" s="3">
        <v>1150406451.4616439</v>
      </c>
      <c r="N22" s="3">
        <v>2801141918.3661013</v>
      </c>
      <c r="O22" s="23"/>
      <c r="P22" s="3">
        <v>673.90655005074348</v>
      </c>
      <c r="Q22" s="3">
        <v>634.55531093725631</v>
      </c>
      <c r="R22" s="3">
        <v>39.351239113487168</v>
      </c>
      <c r="S22" s="8">
        <v>6.2013883479068617E-2</v>
      </c>
      <c r="T22" s="23"/>
      <c r="U22" s="3">
        <v>16216.007933847355</v>
      </c>
      <c r="V22" s="3">
        <v>17618.417671085637</v>
      </c>
    </row>
    <row r="23" spans="1:22">
      <c r="C23" t="s">
        <v>157</v>
      </c>
      <c r="F23" s="19"/>
      <c r="G23" s="3">
        <v>55750</v>
      </c>
      <c r="H23" s="3">
        <v>19500</v>
      </c>
      <c r="I23" s="3">
        <v>36250</v>
      </c>
      <c r="J23" s="8">
        <v>1.858974358974359</v>
      </c>
      <c r="K23" s="23"/>
      <c r="L23" s="3">
        <v>902517962.32389116</v>
      </c>
      <c r="M23" s="3">
        <v>304757245.09863013</v>
      </c>
      <c r="N23" s="3">
        <v>597760717.22526097</v>
      </c>
      <c r="O23" s="23"/>
      <c r="P23" s="3">
        <v>617.67194282744344</v>
      </c>
      <c r="Q23" s="3">
        <v>601.50251505196502</v>
      </c>
      <c r="R23" s="3">
        <v>16.169427775478425</v>
      </c>
      <c r="S23" s="8">
        <v>2.6881729287668091E-2</v>
      </c>
      <c r="T23" s="23"/>
      <c r="U23" s="3">
        <v>19164.533255605391</v>
      </c>
      <c r="V23" s="3">
        <v>19720.716923076947</v>
      </c>
    </row>
    <row r="24" spans="1:22">
      <c r="C24" t="s">
        <v>151</v>
      </c>
      <c r="F24" s="19"/>
      <c r="G24" s="3">
        <v>39500</v>
      </c>
      <c r="H24" s="3">
        <v>11000</v>
      </c>
      <c r="I24" s="3">
        <v>28500</v>
      </c>
      <c r="J24" s="8">
        <v>2.5909090909090908</v>
      </c>
      <c r="K24" s="23"/>
      <c r="L24" s="3">
        <v>759750000</v>
      </c>
      <c r="M24" s="3">
        <v>203500000</v>
      </c>
      <c r="N24" s="3">
        <v>556250000</v>
      </c>
      <c r="O24" s="23"/>
      <c r="P24" s="3">
        <v>733.87231596710626</v>
      </c>
      <c r="Q24" s="3">
        <v>712.01599238361075</v>
      </c>
      <c r="R24" s="3">
        <v>21.856323583495509</v>
      </c>
      <c r="S24" s="8">
        <v>3.0696394206438053E-2</v>
      </c>
      <c r="T24" s="23"/>
      <c r="U24" s="3">
        <v>16526.765594936707</v>
      </c>
      <c r="V24" s="3">
        <v>19128.592727272731</v>
      </c>
    </row>
    <row r="25" spans="1:22">
      <c r="C25" t="s">
        <v>158</v>
      </c>
      <c r="F25" s="19"/>
      <c r="G25" s="3">
        <v>37000</v>
      </c>
      <c r="H25" s="3">
        <v>24000</v>
      </c>
      <c r="I25" s="3">
        <v>13000</v>
      </c>
      <c r="J25" s="8">
        <v>0.54166666666666663</v>
      </c>
      <c r="K25" s="23"/>
      <c r="L25" s="3">
        <v>598949206.56525731</v>
      </c>
      <c r="M25" s="3">
        <v>383920027.81369865</v>
      </c>
      <c r="N25" s="3">
        <v>215029178.75155866</v>
      </c>
      <c r="O25" s="23"/>
      <c r="P25" s="3">
        <v>617.63964085141413</v>
      </c>
      <c r="Q25" s="3">
        <v>615.66936846782448</v>
      </c>
      <c r="R25" s="3">
        <v>1.970272383589645</v>
      </c>
      <c r="S25" s="8">
        <v>3.2002118092912938E-3</v>
      </c>
      <c r="T25" s="23"/>
      <c r="U25" s="3">
        <v>15470.634513513511</v>
      </c>
      <c r="V25" s="3">
        <v>16554.429500000002</v>
      </c>
    </row>
    <row r="26" spans="1:22">
      <c r="C26" t="s">
        <v>148</v>
      </c>
      <c r="F26" s="19"/>
      <c r="G26" s="3">
        <v>27500</v>
      </c>
      <c r="H26" s="3"/>
      <c r="I26" s="3">
        <v>27500</v>
      </c>
      <c r="J26" s="8"/>
      <c r="K26" s="23"/>
      <c r="L26" s="3">
        <v>524507500</v>
      </c>
      <c r="M26" s="3"/>
      <c r="N26" s="3">
        <v>524507500</v>
      </c>
      <c r="O26" s="23"/>
      <c r="P26" s="3">
        <v>727.72266397684029</v>
      </c>
      <c r="Q26" s="3"/>
      <c r="R26" s="3">
        <v>727.72266397684029</v>
      </c>
      <c r="S26" s="8"/>
      <c r="T26" s="23"/>
      <c r="U26" s="3">
        <v>12602.901599999992</v>
      </c>
      <c r="V26" s="3"/>
    </row>
    <row r="27" spans="1:22">
      <c r="C27" t="s">
        <v>147</v>
      </c>
      <c r="F27" s="19"/>
      <c r="G27" s="3">
        <v>23000</v>
      </c>
      <c r="H27" s="3"/>
      <c r="I27" s="3">
        <v>23000</v>
      </c>
      <c r="J27" s="8"/>
      <c r="K27" s="23"/>
      <c r="L27" s="3">
        <v>451750000</v>
      </c>
      <c r="M27" s="3"/>
      <c r="N27" s="3">
        <v>451750000</v>
      </c>
      <c r="O27" s="23"/>
      <c r="P27" s="3">
        <v>749.40608839615652</v>
      </c>
      <c r="Q27" s="3"/>
      <c r="R27" s="3">
        <v>749.40608839615652</v>
      </c>
      <c r="S27" s="8"/>
      <c r="T27" s="23"/>
      <c r="U27" s="3">
        <v>17263.402739130433</v>
      </c>
      <c r="V27" s="3"/>
    </row>
    <row r="28" spans="1:22">
      <c r="C28" t="s">
        <v>159</v>
      </c>
      <c r="F28" s="19"/>
      <c r="G28" s="3">
        <v>22500</v>
      </c>
      <c r="H28" s="3">
        <v>6000</v>
      </c>
      <c r="I28" s="3">
        <v>16500</v>
      </c>
      <c r="J28" s="8">
        <v>2.75</v>
      </c>
      <c r="K28" s="23"/>
      <c r="L28" s="3">
        <v>353496423.19246662</v>
      </c>
      <c r="M28" s="3">
        <v>92657784.953424662</v>
      </c>
      <c r="N28" s="3">
        <v>260838638.23904195</v>
      </c>
      <c r="O28" s="23"/>
      <c r="P28" s="3">
        <v>599.44507661652312</v>
      </c>
      <c r="Q28" s="3">
        <v>594.3587811322509</v>
      </c>
      <c r="R28" s="3">
        <v>5.0862954842722274</v>
      </c>
      <c r="S28" s="8">
        <v>8.5576181352664746E-3</v>
      </c>
      <c r="T28" s="23"/>
      <c r="U28" s="3">
        <v>14693.849555555556</v>
      </c>
      <c r="V28" s="3">
        <v>14923.762666666667</v>
      </c>
    </row>
    <row r="29" spans="1:22">
      <c r="C29" t="s">
        <v>149</v>
      </c>
      <c r="F29" s="19"/>
      <c r="G29" s="3">
        <v>11000</v>
      </c>
      <c r="H29" s="3">
        <v>5500</v>
      </c>
      <c r="I29" s="3">
        <v>5500</v>
      </c>
      <c r="J29" s="8">
        <v>1</v>
      </c>
      <c r="K29" s="23"/>
      <c r="L29" s="3">
        <v>203500000</v>
      </c>
      <c r="M29" s="3">
        <v>106837500</v>
      </c>
      <c r="N29" s="3">
        <v>96662500</v>
      </c>
      <c r="O29" s="23"/>
      <c r="P29" s="3">
        <v>705.8600788324618</v>
      </c>
      <c r="Q29" s="3">
        <v>747.61679200279139</v>
      </c>
      <c r="R29" s="3">
        <v>-41.75671317032959</v>
      </c>
      <c r="S29" s="8">
        <v>-5.585309695688815E-2</v>
      </c>
      <c r="T29" s="23"/>
      <c r="U29" s="3">
        <v>17891.736000000001</v>
      </c>
      <c r="V29" s="3">
        <v>17891.736000000001</v>
      </c>
    </row>
    <row r="30" spans="1:22">
      <c r="C30" t="s">
        <v>150</v>
      </c>
      <c r="F30" s="19"/>
      <c r="G30" s="3">
        <v>3100</v>
      </c>
      <c r="H30" s="3">
        <v>25</v>
      </c>
      <c r="I30" s="3">
        <v>3075</v>
      </c>
      <c r="J30" s="8">
        <v>123</v>
      </c>
      <c r="K30" s="23"/>
      <c r="L30" s="3">
        <v>84549143.542689428</v>
      </c>
      <c r="M30" s="3">
        <v>482500</v>
      </c>
      <c r="N30" s="3">
        <v>84066643.542689428</v>
      </c>
      <c r="O30" s="23"/>
      <c r="P30" s="3">
        <v>1040.6253727333897</v>
      </c>
      <c r="Q30" s="3">
        <v>742.80587313533442</v>
      </c>
      <c r="R30" s="3">
        <v>297.81949959805524</v>
      </c>
      <c r="S30" s="8">
        <v>0.40093853639172083</v>
      </c>
      <c r="T30" s="23"/>
      <c r="U30" s="3">
        <v>1234.3932258064513</v>
      </c>
      <c r="V30" s="3">
        <v>1234.3599999999999</v>
      </c>
    </row>
    <row r="31" spans="1:22">
      <c r="C31" t="s">
        <v>160</v>
      </c>
      <c r="F31" s="19"/>
      <c r="G31" s="3">
        <v>3000</v>
      </c>
      <c r="H31" s="3">
        <v>3750</v>
      </c>
      <c r="I31" s="3">
        <v>-750</v>
      </c>
      <c r="J31" s="8">
        <v>-0.2</v>
      </c>
      <c r="K31" s="23"/>
      <c r="L31" s="3">
        <v>46540634.203439996</v>
      </c>
      <c r="M31" s="3">
        <v>58251393.59589041</v>
      </c>
      <c r="N31" s="3">
        <v>-11710759.392450415</v>
      </c>
      <c r="O31" s="23"/>
      <c r="P31" s="3">
        <v>591.91307617572841</v>
      </c>
      <c r="Q31" s="3">
        <v>597.85115414639597</v>
      </c>
      <c r="R31" s="3">
        <v>-5.9380779706675639</v>
      </c>
      <c r="S31" s="8">
        <v>-9.9323684992226428E-3</v>
      </c>
      <c r="T31" s="23"/>
      <c r="U31" s="3">
        <v>13143.009333333333</v>
      </c>
      <c r="V31" s="3">
        <v>13085.947200000001</v>
      </c>
    </row>
    <row r="32" spans="1:22">
      <c r="C32" t="s">
        <v>445</v>
      </c>
      <c r="F32" s="19"/>
      <c r="G32" s="3">
        <v>1375</v>
      </c>
      <c r="H32" s="3"/>
      <c r="I32" s="3">
        <v>1375</v>
      </c>
      <c r="J32" s="8"/>
      <c r="K32" s="23"/>
      <c r="L32" s="3">
        <v>25987500</v>
      </c>
      <c r="M32" s="3"/>
      <c r="N32" s="3">
        <v>25987500</v>
      </c>
      <c r="O32" s="23"/>
      <c r="P32" s="3">
        <v>721.12191837478531</v>
      </c>
      <c r="Q32" s="3"/>
      <c r="R32" s="3">
        <v>721.12191837478531</v>
      </c>
      <c r="S32" s="8"/>
      <c r="T32" s="23"/>
      <c r="U32" s="3">
        <v>14522.55490909091</v>
      </c>
      <c r="V32" s="3"/>
    </row>
    <row r="33" spans="1:22">
      <c r="A33" s="6" t="s">
        <v>15</v>
      </c>
      <c r="B33" s="6"/>
      <c r="C33" s="6"/>
      <c r="D33" s="6"/>
      <c r="E33" s="6"/>
      <c r="F33" s="101"/>
      <c r="G33" s="9">
        <v>23725</v>
      </c>
      <c r="H33" s="9">
        <v>400</v>
      </c>
      <c r="I33" s="9">
        <v>23325</v>
      </c>
      <c r="J33" s="11">
        <v>58.3125</v>
      </c>
      <c r="K33" s="98"/>
      <c r="L33" s="9">
        <v>413227700.87322003</v>
      </c>
      <c r="M33" s="9">
        <v>7941024.0000000009</v>
      </c>
      <c r="N33" s="9">
        <v>405286676.87322003</v>
      </c>
      <c r="O33" s="98"/>
      <c r="P33" s="9">
        <v>664.55372657221653</v>
      </c>
      <c r="Q33" s="9">
        <v>764.07244377055008</v>
      </c>
      <c r="R33" s="9">
        <v>-99.518717198333547</v>
      </c>
      <c r="S33" s="11">
        <v>-0.13024775073319997</v>
      </c>
      <c r="T33" s="98"/>
      <c r="U33" s="9">
        <v>18349.082697576396</v>
      </c>
      <c r="V33" s="9">
        <v>17690.035</v>
      </c>
    </row>
    <row r="34" spans="1:22">
      <c r="B34" t="s">
        <v>131</v>
      </c>
      <c r="F34" s="19"/>
      <c r="G34" s="3">
        <v>23725</v>
      </c>
      <c r="H34" s="3">
        <v>400</v>
      </c>
      <c r="I34" s="3">
        <v>23325</v>
      </c>
      <c r="J34" s="8">
        <v>58.3125</v>
      </c>
      <c r="K34" s="23"/>
      <c r="L34" s="3">
        <v>413227700.87322003</v>
      </c>
      <c r="M34" s="3">
        <v>7941024.0000000009</v>
      </c>
      <c r="N34" s="3">
        <v>405286676.87322003</v>
      </c>
      <c r="O34" s="23"/>
      <c r="P34" s="3">
        <v>664.55372657221653</v>
      </c>
      <c r="Q34" s="3">
        <v>764.07244377055008</v>
      </c>
      <c r="R34" s="3">
        <v>-99.518717198333547</v>
      </c>
      <c r="S34" s="8">
        <v>-0.13024775073319997</v>
      </c>
      <c r="T34" s="23"/>
      <c r="U34" s="3">
        <v>18349.082697576396</v>
      </c>
      <c r="V34" s="3">
        <v>17690.035</v>
      </c>
    </row>
    <row r="35" spans="1:22">
      <c r="C35" t="s">
        <v>161</v>
      </c>
      <c r="F35" s="19"/>
      <c r="G35" s="3">
        <v>21500</v>
      </c>
      <c r="H35" s="3"/>
      <c r="I35" s="3">
        <v>21500</v>
      </c>
      <c r="J35" s="8"/>
      <c r="K35" s="23"/>
      <c r="L35" s="3">
        <v>371785121.06656367</v>
      </c>
      <c r="M35" s="3"/>
      <c r="N35" s="3">
        <v>371785121.06656367</v>
      </c>
      <c r="O35" s="23"/>
      <c r="P35" s="3">
        <v>659.78196069083845</v>
      </c>
      <c r="Q35" s="3"/>
      <c r="R35" s="3">
        <v>659.78196069083845</v>
      </c>
      <c r="S35" s="8"/>
      <c r="T35" s="23"/>
      <c r="U35" s="3">
        <v>18367.001813953488</v>
      </c>
      <c r="V35" s="3"/>
    </row>
    <row r="36" spans="1:22">
      <c r="C36" t="s">
        <v>155</v>
      </c>
      <c r="F36" s="19"/>
      <c r="G36" s="3">
        <v>2000</v>
      </c>
      <c r="H36" s="3">
        <v>200</v>
      </c>
      <c r="I36" s="3">
        <v>1800</v>
      </c>
      <c r="J36" s="8">
        <v>9</v>
      </c>
      <c r="K36" s="23"/>
      <c r="L36" s="3">
        <v>36656289.806656368</v>
      </c>
      <c r="M36" s="3">
        <v>3970512.0000000005</v>
      </c>
      <c r="N36" s="3">
        <v>32685777.806656368</v>
      </c>
      <c r="O36" s="23"/>
      <c r="P36" s="3">
        <v>699.30301655762241</v>
      </c>
      <c r="Q36" s="3">
        <v>764.07244377055008</v>
      </c>
      <c r="R36" s="3">
        <v>-64.769427212927667</v>
      </c>
      <c r="S36" s="8">
        <v>-8.4768699278438886E-2</v>
      </c>
      <c r="T36" s="23"/>
      <c r="U36" s="3">
        <v>18467.911499999998</v>
      </c>
      <c r="V36" s="3">
        <v>18467.915000000001</v>
      </c>
    </row>
    <row r="37" spans="1:22">
      <c r="C37" t="s">
        <v>553</v>
      </c>
      <c r="F37" s="19"/>
      <c r="G37" s="3">
        <v>200</v>
      </c>
      <c r="H37" s="3"/>
      <c r="I37" s="3">
        <v>200</v>
      </c>
      <c r="J37" s="8"/>
      <c r="K37" s="23"/>
      <c r="L37" s="3">
        <v>4002556</v>
      </c>
      <c r="M37" s="3"/>
      <c r="N37" s="3">
        <v>4002556</v>
      </c>
      <c r="O37" s="23"/>
      <c r="P37" s="3">
        <v>763.57959288955215</v>
      </c>
      <c r="Q37" s="3"/>
      <c r="R37" s="3">
        <v>763.57959288955215</v>
      </c>
      <c r="S37" s="8"/>
      <c r="T37" s="23"/>
      <c r="U37" s="3">
        <v>14272.045</v>
      </c>
      <c r="V37" s="3"/>
    </row>
    <row r="38" spans="1:22">
      <c r="C38" t="s">
        <v>171</v>
      </c>
      <c r="F38" s="19"/>
      <c r="G38" s="3">
        <v>25</v>
      </c>
      <c r="H38" s="3"/>
      <c r="I38" s="3">
        <v>25</v>
      </c>
      <c r="J38" s="8"/>
      <c r="K38" s="23"/>
      <c r="L38" s="3">
        <v>783734</v>
      </c>
      <c r="M38" s="3"/>
      <c r="N38" s="3">
        <v>783734</v>
      </c>
      <c r="O38" s="23"/>
      <c r="P38" s="3">
        <v>1196.1222551863364</v>
      </c>
      <c r="Q38" s="3"/>
      <c r="R38" s="3">
        <v>1196.1222551863364</v>
      </c>
      <c r="S38" s="8"/>
      <c r="T38" s="23"/>
      <c r="U38" s="3">
        <v>26048.639999999999</v>
      </c>
      <c r="V38" s="3"/>
    </row>
    <row r="39" spans="1:22">
      <c r="C39" t="s">
        <v>165</v>
      </c>
      <c r="F39" s="19"/>
      <c r="G39" s="3"/>
      <c r="H39" s="3">
        <v>200</v>
      </c>
      <c r="I39" s="3">
        <v>-200</v>
      </c>
      <c r="J39" s="8">
        <v>-1</v>
      </c>
      <c r="K39" s="23"/>
      <c r="L39" s="3"/>
      <c r="M39" s="3">
        <v>3970512.0000000005</v>
      </c>
      <c r="N39" s="3">
        <v>-3970512.0000000005</v>
      </c>
      <c r="O39" s="23"/>
      <c r="P39" s="3"/>
      <c r="Q39" s="3">
        <v>764.07244377055008</v>
      </c>
      <c r="R39" s="3">
        <v>-764.07244377055008</v>
      </c>
      <c r="S39" s="8">
        <v>-1</v>
      </c>
      <c r="T39" s="23"/>
      <c r="U39" s="3"/>
      <c r="V39" s="3">
        <v>16912.154999999999</v>
      </c>
    </row>
    <row r="40" spans="1:22">
      <c r="A40" s="6" t="s">
        <v>16</v>
      </c>
      <c r="B40" s="6"/>
      <c r="C40" s="6"/>
      <c r="D40" s="6"/>
      <c r="E40" s="6"/>
      <c r="F40" s="101"/>
      <c r="G40" s="9">
        <v>363500</v>
      </c>
      <c r="H40" s="9">
        <v>76650</v>
      </c>
      <c r="I40" s="9">
        <v>286850</v>
      </c>
      <c r="J40" s="11">
        <v>3.7423352902804958</v>
      </c>
      <c r="K40" s="98"/>
      <c r="L40" s="9">
        <v>6006201211.4550171</v>
      </c>
      <c r="M40" s="9">
        <v>1395028137.6999998</v>
      </c>
      <c r="N40" s="9">
        <v>4611173073.7550173</v>
      </c>
      <c r="O40" s="98"/>
      <c r="P40" s="9">
        <v>630.48668190682054</v>
      </c>
      <c r="Q40" s="9">
        <v>700.46885200721147</v>
      </c>
      <c r="R40" s="9">
        <v>-69.982170100390931</v>
      </c>
      <c r="S40" s="11">
        <v>-9.9907611737274582E-2</v>
      </c>
      <c r="T40" s="98"/>
      <c r="U40" s="9">
        <v>17990.457755158186</v>
      </c>
      <c r="V40" s="9">
        <v>19553.4414481409</v>
      </c>
    </row>
    <row r="41" spans="1:22">
      <c r="B41" t="s">
        <v>131</v>
      </c>
      <c r="F41" s="19"/>
      <c r="G41" s="3">
        <v>363500</v>
      </c>
      <c r="H41" s="3">
        <v>76650</v>
      </c>
      <c r="I41" s="3">
        <v>286850</v>
      </c>
      <c r="J41" s="8">
        <v>3.7423352902804958</v>
      </c>
      <c r="K41" s="23"/>
      <c r="L41" s="3">
        <v>6006201211.4550171</v>
      </c>
      <c r="M41" s="3">
        <v>1395028137.6999998</v>
      </c>
      <c r="N41" s="3">
        <v>4611173073.7550173</v>
      </c>
      <c r="O41" s="23"/>
      <c r="P41" s="3">
        <v>630.48668190682054</v>
      </c>
      <c r="Q41" s="3">
        <v>700.46885200721147</v>
      </c>
      <c r="R41" s="3">
        <v>-69.982170100390931</v>
      </c>
      <c r="S41" s="8">
        <v>-9.9907611737274582E-2</v>
      </c>
      <c r="T41" s="23"/>
      <c r="U41" s="3">
        <v>17990.457755158186</v>
      </c>
      <c r="V41" s="3">
        <v>19553.4414481409</v>
      </c>
    </row>
    <row r="42" spans="1:22">
      <c r="C42" t="s">
        <v>166</v>
      </c>
      <c r="F42" s="19"/>
      <c r="G42" s="3">
        <v>342500</v>
      </c>
      <c r="H42" s="3">
        <v>67200</v>
      </c>
      <c r="I42" s="3">
        <v>275300</v>
      </c>
      <c r="J42" s="8">
        <v>4.0967261904761907</v>
      </c>
      <c r="K42" s="23"/>
      <c r="L42" s="3">
        <v>5650520370.4786386</v>
      </c>
      <c r="M42" s="3">
        <v>1158922279.6273973</v>
      </c>
      <c r="N42" s="3">
        <v>4491598090.8512411</v>
      </c>
      <c r="O42" s="23"/>
      <c r="P42" s="3">
        <v>629.46960018157199</v>
      </c>
      <c r="Q42" s="3">
        <v>663.74774535422921</v>
      </c>
      <c r="R42" s="3">
        <v>-34.278145172657219</v>
      </c>
      <c r="S42" s="8">
        <v>-5.1643331992583481E-2</v>
      </c>
      <c r="T42" s="23"/>
      <c r="U42" s="3">
        <v>17942.208513868616</v>
      </c>
      <c r="V42" s="3">
        <v>18306.123080357142</v>
      </c>
    </row>
    <row r="43" spans="1:22">
      <c r="C43" t="s">
        <v>154</v>
      </c>
      <c r="F43" s="19"/>
      <c r="G43" s="3">
        <v>21000</v>
      </c>
      <c r="H43" s="3"/>
      <c r="I43" s="3">
        <v>21000</v>
      </c>
      <c r="J43" s="8"/>
      <c r="K43" s="23"/>
      <c r="L43" s="3">
        <v>355680840.97637796</v>
      </c>
      <c r="M43" s="3"/>
      <c r="N43" s="3">
        <v>355680840.97637796</v>
      </c>
      <c r="O43" s="23"/>
      <c r="P43" s="3">
        <v>647.07480052099504</v>
      </c>
      <c r="Q43" s="3"/>
      <c r="R43" s="3">
        <v>647.07480052099504</v>
      </c>
      <c r="S43" s="8"/>
      <c r="T43" s="23"/>
      <c r="U43" s="3">
        <v>18777.379904761903</v>
      </c>
      <c r="V43" s="3"/>
    </row>
    <row r="44" spans="1:22">
      <c r="C44" t="s">
        <v>446</v>
      </c>
      <c r="F44" s="19"/>
      <c r="G44" s="3"/>
      <c r="H44" s="3">
        <v>9450</v>
      </c>
      <c r="I44" s="3">
        <v>-9450</v>
      </c>
      <c r="J44" s="8">
        <v>-1</v>
      </c>
      <c r="K44" s="23"/>
      <c r="L44" s="3"/>
      <c r="M44" s="3">
        <v>236105858.07260275</v>
      </c>
      <c r="N44" s="3">
        <v>-236105858.07260275</v>
      </c>
      <c r="O44" s="23"/>
      <c r="P44" s="3"/>
      <c r="Q44" s="3">
        <v>961.5967215395292</v>
      </c>
      <c r="R44" s="3">
        <v>-961.5967215395292</v>
      </c>
      <c r="S44" s="8">
        <v>-1</v>
      </c>
      <c r="T44" s="23"/>
      <c r="U44" s="3"/>
      <c r="V44" s="3">
        <v>28423.260952380951</v>
      </c>
    </row>
    <row r="45" spans="1:22">
      <c r="A45" s="6" t="s">
        <v>10</v>
      </c>
      <c r="B45" s="6"/>
      <c r="C45" s="6"/>
      <c r="D45" s="6"/>
      <c r="E45" s="6"/>
      <c r="F45" s="101"/>
      <c r="G45" s="9">
        <v>155100</v>
      </c>
      <c r="H45" s="9"/>
      <c r="I45" s="9">
        <v>155100</v>
      </c>
      <c r="J45" s="11"/>
      <c r="K45" s="98"/>
      <c r="L45" s="9">
        <v>2507400000</v>
      </c>
      <c r="M45" s="9"/>
      <c r="N45" s="9">
        <v>2507400000</v>
      </c>
      <c r="O45" s="98"/>
      <c r="P45" s="9">
        <v>616.8203815026103</v>
      </c>
      <c r="Q45" s="9"/>
      <c r="R45" s="9">
        <v>616.8203815026103</v>
      </c>
      <c r="S45" s="11"/>
      <c r="T45" s="98"/>
      <c r="U45" s="9">
        <v>14789.12477111541</v>
      </c>
      <c r="V45" s="9"/>
    </row>
    <row r="46" spans="1:22">
      <c r="B46" t="s">
        <v>132</v>
      </c>
      <c r="F46" s="19"/>
      <c r="G46" s="3">
        <v>155100</v>
      </c>
      <c r="H46" s="3"/>
      <c r="I46" s="3">
        <v>155100</v>
      </c>
      <c r="J46" s="8"/>
      <c r="K46" s="23"/>
      <c r="L46" s="3">
        <v>2507400000</v>
      </c>
      <c r="M46" s="3"/>
      <c r="N46" s="3">
        <v>2507400000</v>
      </c>
      <c r="O46" s="23"/>
      <c r="P46" s="3">
        <v>616.8203815026103</v>
      </c>
      <c r="Q46" s="3"/>
      <c r="R46" s="3">
        <v>616.8203815026103</v>
      </c>
      <c r="S46" s="8"/>
      <c r="T46" s="23"/>
      <c r="U46" s="3">
        <v>14789.12477111541</v>
      </c>
      <c r="V46" s="3"/>
    </row>
    <row r="47" spans="1:22">
      <c r="C47" t="s">
        <v>164</v>
      </c>
      <c r="F47" s="19"/>
      <c r="G47" s="3">
        <v>155100</v>
      </c>
      <c r="H47" s="3"/>
      <c r="I47" s="3">
        <v>155100</v>
      </c>
      <c r="J47" s="8"/>
      <c r="K47" s="23"/>
      <c r="L47" s="3">
        <v>2507400000</v>
      </c>
      <c r="M47" s="3"/>
      <c r="N47" s="3">
        <v>2507400000</v>
      </c>
      <c r="O47" s="23"/>
      <c r="P47" s="3">
        <v>616.8203815026103</v>
      </c>
      <c r="Q47" s="3"/>
      <c r="R47" s="3">
        <v>616.8203815026103</v>
      </c>
      <c r="S47" s="8"/>
      <c r="T47" s="23"/>
      <c r="U47" s="3">
        <v>14789.12477111541</v>
      </c>
      <c r="V47" s="3"/>
    </row>
    <row r="48" spans="1:22">
      <c r="A48" s="6" t="s">
        <v>43</v>
      </c>
      <c r="B48" s="6"/>
      <c r="C48" s="6"/>
      <c r="D48" s="6"/>
      <c r="E48" s="6"/>
      <c r="F48" s="101"/>
      <c r="G48" s="9">
        <v>555144</v>
      </c>
      <c r="H48" s="9">
        <v>100850</v>
      </c>
      <c r="I48" s="9">
        <v>454294</v>
      </c>
      <c r="J48" s="11">
        <v>4.5046504709965296</v>
      </c>
      <c r="K48" s="98"/>
      <c r="L48" s="9">
        <v>5192852756.2549372</v>
      </c>
      <c r="M48" s="9">
        <v>984669899.43561637</v>
      </c>
      <c r="N48" s="9">
        <v>4208182856.8193207</v>
      </c>
      <c r="O48" s="98"/>
      <c r="P48" s="9">
        <v>356.90057684526522</v>
      </c>
      <c r="Q48" s="9">
        <v>375.77923628451168</v>
      </c>
      <c r="R48" s="9">
        <v>-18.878659439246462</v>
      </c>
      <c r="S48" s="11">
        <v>-5.0238697661711587E-2</v>
      </c>
      <c r="T48" s="98"/>
      <c r="U48" s="9">
        <v>8754.7314192353715</v>
      </c>
      <c r="V48" s="9">
        <v>9188.0060783341596</v>
      </c>
    </row>
    <row r="49" spans="1:22">
      <c r="B49" t="s">
        <v>132</v>
      </c>
      <c r="F49" s="19"/>
      <c r="G49" s="3">
        <v>555144</v>
      </c>
      <c r="H49" s="3">
        <v>100850</v>
      </c>
      <c r="I49" s="3">
        <v>454294</v>
      </c>
      <c r="J49" s="8">
        <v>4.5046504709965296</v>
      </c>
      <c r="K49" s="23"/>
      <c r="L49" s="3">
        <v>5192852756.2549372</v>
      </c>
      <c r="M49" s="3">
        <v>984669899.43561637</v>
      </c>
      <c r="N49" s="3">
        <v>4208182856.8193207</v>
      </c>
      <c r="O49" s="23"/>
      <c r="P49" s="3">
        <v>356.90057684526522</v>
      </c>
      <c r="Q49" s="3">
        <v>375.77923628451168</v>
      </c>
      <c r="R49" s="3">
        <v>-18.878659439246462</v>
      </c>
      <c r="S49" s="8">
        <v>-5.0238697661711587E-2</v>
      </c>
      <c r="T49" s="23"/>
      <c r="U49" s="3">
        <v>8754.7314192353715</v>
      </c>
      <c r="V49" s="3">
        <v>9188.0060783341596</v>
      </c>
    </row>
    <row r="50" spans="1:22">
      <c r="C50" t="s">
        <v>180</v>
      </c>
      <c r="F50" s="19"/>
      <c r="G50" s="3">
        <v>155135</v>
      </c>
      <c r="H50" s="3">
        <v>47610</v>
      </c>
      <c r="I50" s="3">
        <v>107525</v>
      </c>
      <c r="J50" s="8">
        <v>2.2584541062801931</v>
      </c>
      <c r="K50" s="23"/>
      <c r="L50" s="3">
        <v>1723722223</v>
      </c>
      <c r="M50" s="3">
        <v>528999999.99999988</v>
      </c>
      <c r="N50" s="3">
        <v>1194722223</v>
      </c>
      <c r="O50" s="23"/>
      <c r="P50" s="3">
        <v>423.93998747805404</v>
      </c>
      <c r="Q50" s="3">
        <v>427.63723266282921</v>
      </c>
      <c r="R50" s="3">
        <v>-3.6972451847751699</v>
      </c>
      <c r="S50" s="8">
        <v>-8.6457513574134098E-3</v>
      </c>
      <c r="T50" s="23"/>
      <c r="U50" s="3">
        <v>7628.6923324846121</v>
      </c>
      <c r="V50" s="3">
        <v>7807.9041587901702</v>
      </c>
    </row>
    <row r="51" spans="1:22">
      <c r="C51" t="s">
        <v>572</v>
      </c>
      <c r="F51" s="19"/>
      <c r="G51" s="3">
        <v>164369</v>
      </c>
      <c r="H51" s="3"/>
      <c r="I51" s="3">
        <v>164369</v>
      </c>
      <c r="J51" s="8"/>
      <c r="K51" s="23"/>
      <c r="L51" s="3">
        <v>1561505500</v>
      </c>
      <c r="M51" s="3"/>
      <c r="N51" s="3">
        <v>1561505500</v>
      </c>
      <c r="O51" s="23"/>
      <c r="P51" s="3">
        <v>362.46868913018307</v>
      </c>
      <c r="Q51" s="3"/>
      <c r="R51" s="3">
        <v>362.46868913018307</v>
      </c>
      <c r="S51" s="8"/>
      <c r="T51" s="23"/>
      <c r="U51" s="3">
        <v>8616.5168857874669</v>
      </c>
      <c r="V51" s="3"/>
    </row>
    <row r="52" spans="1:22">
      <c r="C52" t="s">
        <v>178</v>
      </c>
      <c r="F52" s="19"/>
      <c r="G52" s="3">
        <v>77926</v>
      </c>
      <c r="H52" s="3">
        <v>15944</v>
      </c>
      <c r="I52" s="3">
        <v>61982</v>
      </c>
      <c r="J52" s="8">
        <v>3.8874811841445056</v>
      </c>
      <c r="K52" s="23"/>
      <c r="L52" s="3">
        <v>916497692.76986682</v>
      </c>
      <c r="M52" s="3">
        <v>187601354.86027396</v>
      </c>
      <c r="N52" s="3">
        <v>728896337.90959287</v>
      </c>
      <c r="O52" s="23"/>
      <c r="P52" s="3">
        <v>448.74113671827769</v>
      </c>
      <c r="Q52" s="3">
        <v>452.8524323420753</v>
      </c>
      <c r="R52" s="3">
        <v>-4.1112956237976164</v>
      </c>
      <c r="S52" s="8">
        <v>-9.0786652122738943E-3</v>
      </c>
      <c r="T52" s="23"/>
      <c r="U52" s="3">
        <v>12171.760452223903</v>
      </c>
      <c r="V52" s="3">
        <v>12025.483253888609</v>
      </c>
    </row>
    <row r="53" spans="1:22">
      <c r="C53" t="s">
        <v>174</v>
      </c>
      <c r="F53" s="19"/>
      <c r="G53" s="3">
        <v>43244</v>
      </c>
      <c r="H53" s="3"/>
      <c r="I53" s="3">
        <v>43244</v>
      </c>
      <c r="J53" s="8"/>
      <c r="K53" s="23"/>
      <c r="L53" s="3">
        <v>487169008.48507118</v>
      </c>
      <c r="M53" s="3"/>
      <c r="N53" s="3">
        <v>487169008.48507118</v>
      </c>
      <c r="O53" s="23"/>
      <c r="P53" s="3">
        <v>429.83392132388263</v>
      </c>
      <c r="Q53" s="3"/>
      <c r="R53" s="3">
        <v>429.83392132388263</v>
      </c>
      <c r="S53" s="8"/>
      <c r="T53" s="23"/>
      <c r="U53" s="3">
        <v>5012.4035241883266</v>
      </c>
      <c r="V53" s="3"/>
    </row>
    <row r="54" spans="1:22">
      <c r="C54" t="s">
        <v>177</v>
      </c>
      <c r="F54" s="19"/>
      <c r="G54" s="3">
        <v>38510</v>
      </c>
      <c r="H54" s="3">
        <v>7240</v>
      </c>
      <c r="I54" s="3">
        <v>31270</v>
      </c>
      <c r="J54" s="8">
        <v>4.319060773480663</v>
      </c>
      <c r="K54" s="23"/>
      <c r="L54" s="3">
        <v>169791666</v>
      </c>
      <c r="M54" s="3">
        <v>30166667</v>
      </c>
      <c r="N54" s="3">
        <v>139624999</v>
      </c>
      <c r="O54" s="23"/>
      <c r="P54" s="3">
        <v>168.22469242507037</v>
      </c>
      <c r="Q54" s="3">
        <v>160.36396402053842</v>
      </c>
      <c r="R54" s="3">
        <v>7.8607284045319545</v>
      </c>
      <c r="S54" s="8">
        <v>4.9018047493046515E-2</v>
      </c>
      <c r="T54" s="23"/>
      <c r="U54" s="3">
        <v>10225.319553362762</v>
      </c>
      <c r="V54" s="3">
        <v>11535.478729281767</v>
      </c>
    </row>
    <row r="55" spans="1:22">
      <c r="C55" t="s">
        <v>175</v>
      </c>
      <c r="F55" s="19"/>
      <c r="G55" s="3">
        <v>38440</v>
      </c>
      <c r="H55" s="3">
        <v>7160</v>
      </c>
      <c r="I55" s="3">
        <v>31280</v>
      </c>
      <c r="J55" s="8">
        <v>4.3687150837988824</v>
      </c>
      <c r="K55" s="23"/>
      <c r="L55" s="3">
        <v>168999998</v>
      </c>
      <c r="M55" s="3">
        <v>29833332.999999996</v>
      </c>
      <c r="N55" s="3">
        <v>139166665</v>
      </c>
      <c r="O55" s="23"/>
      <c r="P55" s="3">
        <v>167.74524272431012</v>
      </c>
      <c r="Q55" s="3">
        <v>160.36396045678484</v>
      </c>
      <c r="R55" s="3">
        <v>7.3812822675252789</v>
      </c>
      <c r="S55" s="8">
        <v>4.6028311139861125E-2</v>
      </c>
      <c r="T55" s="23"/>
      <c r="U55" s="3">
        <v>10330.45140478668</v>
      </c>
      <c r="V55" s="3">
        <v>12166.964804469273</v>
      </c>
    </row>
    <row r="56" spans="1:22">
      <c r="C56" t="s">
        <v>176</v>
      </c>
      <c r="F56" s="19"/>
      <c r="G56" s="3">
        <v>37520</v>
      </c>
      <c r="H56" s="3">
        <v>7670</v>
      </c>
      <c r="I56" s="3">
        <v>29850</v>
      </c>
      <c r="J56" s="8">
        <v>3.8917861799217732</v>
      </c>
      <c r="K56" s="23"/>
      <c r="L56" s="3">
        <v>165166668</v>
      </c>
      <c r="M56" s="3">
        <v>31958332.999999996</v>
      </c>
      <c r="N56" s="3">
        <v>133208335</v>
      </c>
      <c r="O56" s="23"/>
      <c r="P56" s="3">
        <v>167.96023352586735</v>
      </c>
      <c r="Q56" s="3">
        <v>160.36396057592512</v>
      </c>
      <c r="R56" s="3">
        <v>7.5962729499422323</v>
      </c>
      <c r="S56" s="8">
        <v>4.7368953240249631E-2</v>
      </c>
      <c r="T56" s="23"/>
      <c r="U56" s="3">
        <v>8108.7041311300636</v>
      </c>
      <c r="V56" s="3">
        <v>9886.2556714471975</v>
      </c>
    </row>
    <row r="57" spans="1:22">
      <c r="C57" t="s">
        <v>181</v>
      </c>
      <c r="F57" s="19"/>
      <c r="G57" s="3"/>
      <c r="H57" s="3">
        <v>-3270</v>
      </c>
      <c r="I57" s="3">
        <v>3270</v>
      </c>
      <c r="J57" s="8">
        <v>-1</v>
      </c>
      <c r="K57" s="23"/>
      <c r="L57" s="3"/>
      <c r="M57" s="3">
        <v>-32373894.715068489</v>
      </c>
      <c r="N57" s="3">
        <v>32373894.715068489</v>
      </c>
      <c r="O57" s="23"/>
      <c r="P57" s="3"/>
      <c r="Q57" s="3">
        <v>381.03530494870688</v>
      </c>
      <c r="R57" s="3">
        <v>-381.03530494870688</v>
      </c>
      <c r="S57" s="8">
        <v>-1</v>
      </c>
      <c r="T57" s="23"/>
      <c r="U57" s="3"/>
      <c r="V57" s="3">
        <v>11710.091131498471</v>
      </c>
    </row>
    <row r="58" spans="1:22">
      <c r="C58" t="s">
        <v>179</v>
      </c>
      <c r="F58" s="19"/>
      <c r="G58" s="3"/>
      <c r="H58" s="3">
        <v>18496</v>
      </c>
      <c r="I58" s="3">
        <v>-18496</v>
      </c>
      <c r="J58" s="8">
        <v>-1</v>
      </c>
      <c r="K58" s="23"/>
      <c r="L58" s="3"/>
      <c r="M58" s="3">
        <v>208484106.29041094</v>
      </c>
      <c r="N58" s="3">
        <v>-208484106.29041094</v>
      </c>
      <c r="O58" s="23"/>
      <c r="P58" s="3"/>
      <c r="Q58" s="3">
        <v>433.82358153867347</v>
      </c>
      <c r="R58" s="3">
        <v>-433.82358153867347</v>
      </c>
      <c r="S58" s="8">
        <v>-1</v>
      </c>
      <c r="T58" s="23"/>
      <c r="U58" s="3"/>
      <c r="V58" s="3">
        <v>8378.7777897923879</v>
      </c>
    </row>
    <row r="59" spans="1:22">
      <c r="A59" s="6" t="s">
        <v>45</v>
      </c>
      <c r="B59" s="6"/>
      <c r="C59" s="6"/>
      <c r="D59" s="6"/>
      <c r="E59" s="6"/>
      <c r="F59" s="101"/>
      <c r="G59" s="9">
        <v>0</v>
      </c>
      <c r="H59" s="9">
        <v>0</v>
      </c>
      <c r="I59" s="9">
        <v>0</v>
      </c>
      <c r="J59" s="11"/>
      <c r="K59" s="98"/>
      <c r="L59" s="9">
        <v>-1113462324.999999</v>
      </c>
      <c r="M59" s="9">
        <v>446328428.00000024</v>
      </c>
      <c r="N59" s="9">
        <v>-1559790752.9999993</v>
      </c>
      <c r="O59" s="98"/>
      <c r="P59" s="9"/>
      <c r="Q59" s="9"/>
      <c r="R59" s="9"/>
      <c r="S59" s="11"/>
      <c r="T59" s="98"/>
      <c r="U59" s="9"/>
      <c r="V59" s="9"/>
    </row>
    <row r="60" spans="1:22">
      <c r="B60" t="s">
        <v>11</v>
      </c>
      <c r="F60" s="19"/>
      <c r="G60" s="3">
        <v>0</v>
      </c>
      <c r="H60" s="3">
        <v>0</v>
      </c>
      <c r="I60" s="3">
        <v>0</v>
      </c>
      <c r="J60" s="8"/>
      <c r="K60" s="23"/>
      <c r="L60" s="3">
        <v>-1113462324.999999</v>
      </c>
      <c r="M60" s="3">
        <v>446328428.00000024</v>
      </c>
      <c r="N60" s="3">
        <v>-1559790752.9999993</v>
      </c>
      <c r="O60" s="23"/>
      <c r="P60" s="3"/>
      <c r="Q60" s="3"/>
      <c r="R60" s="3"/>
      <c r="S60" s="8"/>
      <c r="T60" s="23"/>
      <c r="U60" s="3"/>
      <c r="V60" s="3"/>
    </row>
    <row r="61" spans="1:22">
      <c r="C61" t="s">
        <v>183</v>
      </c>
      <c r="F61" s="19"/>
      <c r="G61" s="3">
        <v>0</v>
      </c>
      <c r="H61" s="3">
        <v>0</v>
      </c>
      <c r="I61" s="3">
        <v>0</v>
      </c>
      <c r="J61" s="8"/>
      <c r="K61" s="23"/>
      <c r="L61" s="3">
        <v>-1113462324.999999</v>
      </c>
      <c r="M61" s="3">
        <v>446328428.00000024</v>
      </c>
      <c r="N61" s="3">
        <v>-1559790752.9999993</v>
      </c>
      <c r="O61" s="23"/>
      <c r="P61" s="3"/>
      <c r="Q61" s="3"/>
      <c r="R61" s="3"/>
      <c r="S61" s="8"/>
      <c r="T61" s="23"/>
      <c r="U61" s="3"/>
      <c r="V61" s="3"/>
    </row>
    <row r="62" spans="1:22">
      <c r="A62" s="6" t="s">
        <v>116</v>
      </c>
      <c r="B62" s="6"/>
      <c r="C62" s="6"/>
      <c r="D62" s="6"/>
      <c r="E62" s="6"/>
      <c r="F62" s="101"/>
      <c r="G62" s="9">
        <v>0</v>
      </c>
      <c r="H62" s="9">
        <v>0</v>
      </c>
      <c r="I62" s="9">
        <v>0</v>
      </c>
      <c r="J62" s="11"/>
      <c r="K62" s="98"/>
      <c r="L62" s="9">
        <v>-5085313</v>
      </c>
      <c r="M62" s="9">
        <v>5285313</v>
      </c>
      <c r="N62" s="9">
        <v>-10370626</v>
      </c>
      <c r="O62" s="98"/>
      <c r="P62" s="9"/>
      <c r="Q62" s="9"/>
      <c r="R62" s="9"/>
      <c r="S62" s="11"/>
      <c r="T62" s="98"/>
      <c r="U62" s="9"/>
      <c r="V62" s="9"/>
    </row>
    <row r="63" spans="1:22">
      <c r="B63" t="s">
        <v>11</v>
      </c>
      <c r="F63" s="19"/>
      <c r="G63" s="3">
        <v>0</v>
      </c>
      <c r="H63" s="3">
        <v>0</v>
      </c>
      <c r="I63" s="3">
        <v>0</v>
      </c>
      <c r="J63" s="8"/>
      <c r="K63" s="23"/>
      <c r="L63" s="3">
        <v>-5085313</v>
      </c>
      <c r="M63" s="3">
        <v>5285313</v>
      </c>
      <c r="N63" s="3">
        <v>-10370626</v>
      </c>
      <c r="O63" s="23"/>
      <c r="P63" s="3"/>
      <c r="Q63" s="3"/>
      <c r="R63" s="3"/>
      <c r="S63" s="8"/>
      <c r="T63" s="23"/>
      <c r="U63" s="3"/>
      <c r="V63" s="3"/>
    </row>
    <row r="64" spans="1:22">
      <c r="C64" t="s">
        <v>184</v>
      </c>
      <c r="F64" s="19"/>
      <c r="G64" s="3">
        <v>0</v>
      </c>
      <c r="H64" s="3">
        <v>0</v>
      </c>
      <c r="I64" s="3">
        <v>0</v>
      </c>
      <c r="J64" s="8"/>
      <c r="K64" s="23"/>
      <c r="L64" s="3">
        <v>-5085313</v>
      </c>
      <c r="M64" s="3">
        <v>5285313</v>
      </c>
      <c r="N64" s="3">
        <v>-10370626</v>
      </c>
      <c r="O64" s="23"/>
      <c r="P64" s="3"/>
      <c r="Q64" s="3"/>
      <c r="R64" s="3"/>
      <c r="S64" s="8"/>
      <c r="T64" s="23"/>
      <c r="U64" s="3"/>
      <c r="V64" s="3"/>
    </row>
    <row r="65" spans="1:22">
      <c r="A65" s="6" t="s">
        <v>451</v>
      </c>
      <c r="B65" s="6"/>
      <c r="C65" s="6"/>
      <c r="D65" s="6"/>
      <c r="E65" s="6"/>
      <c r="F65" s="101"/>
      <c r="G65" s="9"/>
      <c r="H65" s="9">
        <v>0</v>
      </c>
      <c r="I65" s="9">
        <v>0</v>
      </c>
      <c r="J65" s="11"/>
      <c r="K65" s="98"/>
      <c r="L65" s="9"/>
      <c r="M65" s="9">
        <v>392593</v>
      </c>
      <c r="N65" s="9">
        <v>-392593</v>
      </c>
      <c r="O65" s="98"/>
      <c r="P65" s="9"/>
      <c r="Q65" s="9"/>
      <c r="R65" s="9"/>
      <c r="S65" s="11"/>
      <c r="T65" s="98"/>
      <c r="U65" s="9"/>
      <c r="V65" s="9"/>
    </row>
    <row r="66" spans="1:22">
      <c r="B66" t="s">
        <v>11</v>
      </c>
      <c r="F66" s="19"/>
      <c r="G66" s="3"/>
      <c r="H66" s="3">
        <v>0</v>
      </c>
      <c r="I66" s="3">
        <v>0</v>
      </c>
      <c r="J66" s="8"/>
      <c r="K66" s="23"/>
      <c r="L66" s="3"/>
      <c r="M66" s="3">
        <v>392593</v>
      </c>
      <c r="N66" s="3">
        <v>-392593</v>
      </c>
      <c r="O66" s="23"/>
      <c r="P66" s="3"/>
      <c r="Q66" s="3"/>
      <c r="R66" s="3"/>
      <c r="S66" s="8"/>
      <c r="T66" s="23"/>
      <c r="U66" s="3"/>
      <c r="V66" s="3"/>
    </row>
    <row r="67" spans="1:22">
      <c r="C67" t="s">
        <v>454</v>
      </c>
      <c r="F67" s="19"/>
      <c r="G67" s="3"/>
      <c r="H67" s="3">
        <v>0</v>
      </c>
      <c r="I67" s="3">
        <v>0</v>
      </c>
      <c r="J67" s="8"/>
      <c r="K67" s="23"/>
      <c r="L67" s="3"/>
      <c r="M67" s="3">
        <v>392593</v>
      </c>
      <c r="N67" s="3">
        <v>-392593</v>
      </c>
      <c r="O67" s="23"/>
      <c r="P67" s="3"/>
      <c r="Q67" s="3"/>
      <c r="R67" s="3"/>
      <c r="S67" s="8"/>
      <c r="T67" s="23"/>
      <c r="U67" s="3"/>
      <c r="V67" s="3"/>
    </row>
    <row r="68" spans="1:22">
      <c r="A68" s="6" t="s">
        <v>452</v>
      </c>
      <c r="B68" s="6"/>
      <c r="C68" s="6"/>
      <c r="D68" s="6"/>
      <c r="E68" s="6"/>
      <c r="F68" s="101"/>
      <c r="G68" s="9">
        <v>0</v>
      </c>
      <c r="H68" s="9">
        <v>0</v>
      </c>
      <c r="I68" s="9">
        <v>0</v>
      </c>
      <c r="J68" s="11"/>
      <c r="K68" s="98"/>
      <c r="L68" s="9">
        <v>221481</v>
      </c>
      <c r="M68" s="9">
        <v>-141649</v>
      </c>
      <c r="N68" s="9">
        <v>363130</v>
      </c>
      <c r="O68" s="98"/>
      <c r="P68" s="9"/>
      <c r="Q68" s="9"/>
      <c r="R68" s="9"/>
      <c r="S68" s="11"/>
      <c r="T68" s="98"/>
      <c r="U68" s="9"/>
      <c r="V68" s="9"/>
    </row>
    <row r="69" spans="1:22">
      <c r="B69" t="s">
        <v>11</v>
      </c>
      <c r="F69" s="19"/>
      <c r="G69" s="3">
        <v>0</v>
      </c>
      <c r="H69" s="3">
        <v>0</v>
      </c>
      <c r="I69" s="3">
        <v>0</v>
      </c>
      <c r="J69" s="8"/>
      <c r="K69" s="23"/>
      <c r="L69" s="3">
        <v>221481</v>
      </c>
      <c r="M69" s="3">
        <v>-141649</v>
      </c>
      <c r="N69" s="3">
        <v>363130</v>
      </c>
      <c r="O69" s="23"/>
      <c r="P69" s="3"/>
      <c r="Q69" s="3"/>
      <c r="R69" s="3"/>
      <c r="S69" s="8"/>
      <c r="T69" s="23"/>
      <c r="U69" s="3"/>
      <c r="V69" s="3"/>
    </row>
    <row r="70" spans="1:22">
      <c r="C70" t="s">
        <v>453</v>
      </c>
      <c r="F70" s="19"/>
      <c r="G70" s="3">
        <v>0</v>
      </c>
      <c r="H70" s="3">
        <v>0</v>
      </c>
      <c r="I70" s="3">
        <v>0</v>
      </c>
      <c r="J70" s="8"/>
      <c r="K70" s="23"/>
      <c r="L70" s="3">
        <v>221481</v>
      </c>
      <c r="M70" s="3">
        <v>-141649</v>
      </c>
      <c r="N70" s="3">
        <v>363130</v>
      </c>
      <c r="O70" s="23"/>
      <c r="P70" s="3"/>
      <c r="Q70" s="3"/>
      <c r="R70" s="3"/>
      <c r="S70" s="8"/>
      <c r="T70" s="23"/>
      <c r="U70" s="3"/>
      <c r="V70" s="3"/>
    </row>
    <row r="71" spans="1:22">
      <c r="A71" s="6" t="s">
        <v>11</v>
      </c>
      <c r="B71" s="6"/>
      <c r="C71" s="6"/>
      <c r="D71" s="6"/>
      <c r="E71" s="6"/>
      <c r="F71" s="101"/>
      <c r="G71" s="9">
        <v>1077</v>
      </c>
      <c r="H71" s="9">
        <v>0</v>
      </c>
      <c r="I71" s="9">
        <v>1077</v>
      </c>
      <c r="J71" s="11"/>
      <c r="K71" s="98"/>
      <c r="L71" s="9">
        <v>1078104585.5650001</v>
      </c>
      <c r="M71" s="9">
        <v>724220374</v>
      </c>
      <c r="N71" s="9">
        <v>353884211.56500006</v>
      </c>
      <c r="O71" s="98"/>
      <c r="P71" s="9">
        <v>38193.730721300381</v>
      </c>
      <c r="Q71" s="9"/>
      <c r="R71" s="9">
        <v>38193.730721300381</v>
      </c>
      <c r="S71" s="11"/>
      <c r="T71" s="98"/>
      <c r="U71" s="9">
        <v>15296.842154131848</v>
      </c>
      <c r="V71" s="9"/>
    </row>
    <row r="72" spans="1:22">
      <c r="B72" t="s">
        <v>11</v>
      </c>
      <c r="F72" s="19"/>
      <c r="G72" s="3">
        <v>1077</v>
      </c>
      <c r="H72" s="3">
        <v>0</v>
      </c>
      <c r="I72" s="3">
        <v>1077</v>
      </c>
      <c r="J72" s="8"/>
      <c r="K72" s="23"/>
      <c r="L72" s="3">
        <v>1078104585.5650001</v>
      </c>
      <c r="M72" s="3">
        <v>724220374</v>
      </c>
      <c r="N72" s="3">
        <v>353884211.56500006</v>
      </c>
      <c r="O72" s="23"/>
      <c r="P72" s="3">
        <v>38193.730721300381</v>
      </c>
      <c r="Q72" s="3"/>
      <c r="R72" s="3">
        <v>38193.730721300381</v>
      </c>
      <c r="S72" s="8"/>
      <c r="T72" s="23"/>
      <c r="U72" s="3">
        <v>15296.842154131848</v>
      </c>
      <c r="V72" s="3"/>
    </row>
    <row r="73" spans="1:22">
      <c r="C73" t="s">
        <v>188</v>
      </c>
      <c r="F73" s="19"/>
      <c r="G73" s="3">
        <v>0</v>
      </c>
      <c r="H73" s="3">
        <v>0</v>
      </c>
      <c r="I73" s="3">
        <v>0</v>
      </c>
      <c r="J73" s="8"/>
      <c r="K73" s="23"/>
      <c r="L73" s="3">
        <v>1080515000</v>
      </c>
      <c r="M73" s="3">
        <v>579946890</v>
      </c>
      <c r="N73" s="3">
        <v>500568110</v>
      </c>
      <c r="O73" s="23"/>
      <c r="P73" s="3"/>
      <c r="Q73" s="3"/>
      <c r="R73" s="3"/>
      <c r="S73" s="8"/>
      <c r="T73" s="23"/>
      <c r="U73" s="3"/>
      <c r="V73" s="3"/>
    </row>
    <row r="74" spans="1:22">
      <c r="C74" t="s">
        <v>573</v>
      </c>
      <c r="F74" s="19"/>
      <c r="G74" s="3">
        <v>1077</v>
      </c>
      <c r="H74" s="3"/>
      <c r="I74" s="3">
        <v>1077</v>
      </c>
      <c r="J74" s="8"/>
      <c r="K74" s="23"/>
      <c r="L74" s="3">
        <v>16155000</v>
      </c>
      <c r="M74" s="3"/>
      <c r="N74" s="3">
        <v>16155000</v>
      </c>
      <c r="O74" s="23"/>
      <c r="P74" s="3">
        <v>572.31898283713122</v>
      </c>
      <c r="Q74" s="3"/>
      <c r="R74" s="3">
        <v>572.31898283713122</v>
      </c>
      <c r="S74" s="8"/>
      <c r="T74" s="23"/>
      <c r="U74" s="3">
        <v>15296.842154131848</v>
      </c>
      <c r="V74" s="3"/>
    </row>
    <row r="75" spans="1:22">
      <c r="C75" t="s">
        <v>189</v>
      </c>
      <c r="F75" s="19"/>
      <c r="G75" s="3">
        <v>0</v>
      </c>
      <c r="H75" s="3">
        <v>0</v>
      </c>
      <c r="I75" s="3">
        <v>0</v>
      </c>
      <c r="J75" s="8"/>
      <c r="K75" s="23"/>
      <c r="L75" s="3">
        <v>0</v>
      </c>
      <c r="M75" s="3">
        <v>0</v>
      </c>
      <c r="N75" s="3">
        <v>0</v>
      </c>
      <c r="O75" s="23"/>
      <c r="P75" s="3"/>
      <c r="Q75" s="3"/>
      <c r="R75" s="3"/>
      <c r="S75" s="8"/>
      <c r="T75" s="23"/>
      <c r="U75" s="3"/>
      <c r="V75" s="3"/>
    </row>
    <row r="76" spans="1:22">
      <c r="C76" t="s">
        <v>191</v>
      </c>
      <c r="F76" s="19"/>
      <c r="G76" s="3">
        <v>0</v>
      </c>
      <c r="H76" s="3">
        <v>0</v>
      </c>
      <c r="I76" s="3">
        <v>0</v>
      </c>
      <c r="J76" s="8"/>
      <c r="K76" s="23"/>
      <c r="L76" s="3">
        <v>0</v>
      </c>
      <c r="M76" s="3">
        <v>0</v>
      </c>
      <c r="N76" s="3">
        <v>0</v>
      </c>
      <c r="O76" s="23"/>
      <c r="P76" s="3"/>
      <c r="Q76" s="3"/>
      <c r="R76" s="3"/>
      <c r="S76" s="8"/>
      <c r="T76" s="23"/>
      <c r="U76" s="3"/>
      <c r="V76" s="3"/>
    </row>
    <row r="77" spans="1:22">
      <c r="C77" t="s">
        <v>190</v>
      </c>
      <c r="F77" s="19"/>
      <c r="G77" s="3">
        <v>0</v>
      </c>
      <c r="H77" s="3">
        <v>0</v>
      </c>
      <c r="I77" s="3">
        <v>0</v>
      </c>
      <c r="J77" s="8"/>
      <c r="K77" s="23"/>
      <c r="L77" s="3">
        <v>0</v>
      </c>
      <c r="M77" s="3">
        <v>0</v>
      </c>
      <c r="N77" s="3">
        <v>0</v>
      </c>
      <c r="O77" s="23"/>
      <c r="P77" s="3"/>
      <c r="Q77" s="3"/>
      <c r="R77" s="3"/>
      <c r="S77" s="8"/>
      <c r="T77" s="23"/>
      <c r="U77" s="3"/>
      <c r="V77" s="3"/>
    </row>
    <row r="78" spans="1:22">
      <c r="C78" t="s">
        <v>185</v>
      </c>
      <c r="F78" s="19"/>
      <c r="G78" s="3">
        <v>0</v>
      </c>
      <c r="H78" s="3">
        <v>0</v>
      </c>
      <c r="I78" s="3">
        <v>0</v>
      </c>
      <c r="J78" s="8"/>
      <c r="K78" s="23"/>
      <c r="L78" s="3">
        <v>0</v>
      </c>
      <c r="M78" s="3">
        <v>0</v>
      </c>
      <c r="N78" s="3">
        <v>0</v>
      </c>
      <c r="O78" s="23"/>
      <c r="P78" s="3"/>
      <c r="Q78" s="3"/>
      <c r="R78" s="3"/>
      <c r="S78" s="8"/>
      <c r="T78" s="23"/>
      <c r="U78" s="3"/>
      <c r="V78" s="3"/>
    </row>
    <row r="79" spans="1:22">
      <c r="C79" t="s">
        <v>186</v>
      </c>
      <c r="F79" s="19"/>
      <c r="G79" s="3">
        <v>0</v>
      </c>
      <c r="H79" s="3"/>
      <c r="I79" s="3">
        <v>0</v>
      </c>
      <c r="J79" s="8"/>
      <c r="K79" s="23"/>
      <c r="L79" s="3">
        <v>0</v>
      </c>
      <c r="M79" s="3"/>
      <c r="N79" s="3">
        <v>0</v>
      </c>
      <c r="O79" s="23"/>
      <c r="P79" s="3"/>
      <c r="Q79" s="3"/>
      <c r="R79" s="3"/>
      <c r="S79" s="8"/>
      <c r="T79" s="23"/>
      <c r="U79" s="3"/>
      <c r="V79" s="3"/>
    </row>
    <row r="80" spans="1:22">
      <c r="C80" t="s">
        <v>536</v>
      </c>
      <c r="F80" s="19"/>
      <c r="G80" s="3">
        <v>0</v>
      </c>
      <c r="H80" s="3"/>
      <c r="I80" s="3">
        <v>0</v>
      </c>
      <c r="J80" s="8"/>
      <c r="K80" s="23"/>
      <c r="L80" s="3">
        <v>0</v>
      </c>
      <c r="M80" s="3"/>
      <c r="N80" s="3">
        <v>0</v>
      </c>
      <c r="O80" s="23"/>
      <c r="P80" s="3"/>
      <c r="Q80" s="3"/>
      <c r="R80" s="3"/>
      <c r="S80" s="8"/>
      <c r="T80" s="23"/>
      <c r="U80" s="3"/>
      <c r="V80" s="3"/>
    </row>
    <row r="81" spans="1:22">
      <c r="C81" t="s">
        <v>187</v>
      </c>
      <c r="F81" s="19"/>
      <c r="G81" s="3">
        <v>0</v>
      </c>
      <c r="H81" s="3">
        <v>0</v>
      </c>
      <c r="I81" s="3">
        <v>0</v>
      </c>
      <c r="J81" s="8"/>
      <c r="K81" s="23"/>
      <c r="L81" s="3">
        <v>-18565414.435000062</v>
      </c>
      <c r="M81" s="3">
        <v>144273484</v>
      </c>
      <c r="N81" s="3">
        <v>-162838898.43500006</v>
      </c>
      <c r="O81" s="23"/>
      <c r="P81" s="3"/>
      <c r="Q81" s="3"/>
      <c r="R81" s="3"/>
      <c r="S81" s="8"/>
      <c r="T81" s="23"/>
      <c r="U81" s="3"/>
      <c r="V81" s="3"/>
    </row>
    <row r="82" spans="1:22">
      <c r="A82" t="s">
        <v>1</v>
      </c>
      <c r="F82" s="19"/>
      <c r="G82" s="3">
        <v>6445446</v>
      </c>
      <c r="H82" s="3">
        <v>3267600</v>
      </c>
      <c r="I82" s="3">
        <v>3177846</v>
      </c>
      <c r="J82" s="8">
        <v>0.97253213367609259</v>
      </c>
      <c r="K82" s="23"/>
      <c r="L82" s="3">
        <v>168176603943.00006</v>
      </c>
      <c r="M82" s="3">
        <v>94050792931.999939</v>
      </c>
      <c r="N82" s="3">
        <v>74125811011.000122</v>
      </c>
      <c r="O82" s="23"/>
      <c r="P82" s="3">
        <v>995.54172041042114</v>
      </c>
      <c r="Q82" s="3">
        <v>1107.7699350227913</v>
      </c>
      <c r="R82" s="3">
        <v>-112.22821461237015</v>
      </c>
      <c r="S82" s="8">
        <v>-0.10131003836104395</v>
      </c>
      <c r="T82" s="23"/>
      <c r="U82" s="3">
        <v>17768.350927926476</v>
      </c>
      <c r="V82" s="3">
        <v>18010.050708165014</v>
      </c>
    </row>
  </sheetData>
  <conditionalFormatting pivot="1" sqref="I4:I82">
    <cfRule type="dataBar" priority="1">
      <dataBar>
        <cfvo type="min"/>
        <cfvo type="max"/>
        <color rgb="FF63C384"/>
      </dataBar>
      <extLst>
        <ext xmlns:x14="http://schemas.microsoft.com/office/spreadsheetml/2009/9/main" uri="{B025F937-C7B1-47D3-B67F-A62EFF666E3E}">
          <x14:id>{2566CA7B-2A16-40FB-8855-D0CD5D6E5F0C}</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2566CA7B-2A16-40FB-8855-D0CD5D6E5F0C}">
            <x14:dataBar minLength="0" maxLength="100" border="1" negativeBarBorderColorSameAsPositive="0">
              <x14:cfvo type="autoMin"/>
              <x14:cfvo type="autoMax"/>
              <x14:borderColor rgb="FF63C384"/>
              <x14:negativeFillColor rgb="FFFF0000"/>
              <x14:negativeBorderColor rgb="FFFF0000"/>
              <x14:axisColor rgb="FF000000"/>
            </x14:dataBar>
          </x14:cfRule>
          <xm:sqref>I4:I82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F6A8F-C467-4B25-AE12-2CAB4B2C8371}">
  <sheetPr codeName="Sheet7">
    <tabColor rgb="FF0000FF"/>
  </sheetPr>
  <dimension ref="A1:K1"/>
  <sheetViews>
    <sheetView showGridLines="0" workbookViewId="0">
      <selection activeCell="S17" sqref="A17:XFD17"/>
    </sheetView>
  </sheetViews>
  <sheetFormatPr defaultRowHeight="14.5"/>
  <sheetData>
    <row r="1" spans="1:11" s="6" customFormat="1">
      <c r="A1" s="6" t="s">
        <v>464</v>
      </c>
      <c r="K1" s="6" t="s">
        <v>554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45E8E-0DA8-4A42-A4C6-0E4F0D2390E8}">
  <sheetPr codeName="Sheet8"/>
  <dimension ref="A1:AK23"/>
  <sheetViews>
    <sheetView showGridLines="0" topLeftCell="B1" zoomScale="85" zoomScaleNormal="85" workbookViewId="0">
      <pane xSplit="6" ySplit="7" topLeftCell="N8" activePane="bottomRight" state="frozen"/>
      <selection activeCell="B1" sqref="B1"/>
      <selection pane="topRight" activeCell="H1" sqref="H1"/>
      <selection pane="bottomLeft" activeCell="B8" sqref="B8"/>
      <selection pane="bottomRight" activeCell="Y27" sqref="Y27"/>
    </sheetView>
  </sheetViews>
  <sheetFormatPr defaultRowHeight="14.5"/>
  <cols>
    <col min="1" max="1" width="0" hidden="1" customWidth="1"/>
    <col min="2" max="2" width="13.1796875" bestFit="1" customWidth="1"/>
    <col min="3" max="3" width="1.453125" bestFit="1" customWidth="1"/>
    <col min="4" max="5" width="14.81640625" bestFit="1" customWidth="1"/>
    <col min="6" max="6" width="22.1796875" customWidth="1"/>
    <col min="7" max="7" width="2.453125" bestFit="1" customWidth="1"/>
    <col min="8" max="12" width="15.453125" customWidth="1"/>
    <col min="13" max="13" width="2.453125" bestFit="1" customWidth="1"/>
    <col min="14" max="15" width="13.26953125" bestFit="1" customWidth="1"/>
    <col min="16" max="16" width="13.7265625" customWidth="1"/>
    <col min="17" max="17" width="11.453125" customWidth="1"/>
    <col min="18" max="18" width="2.453125" bestFit="1" customWidth="1"/>
    <col min="19" max="19" width="12.453125" bestFit="1" customWidth="1"/>
    <col min="20" max="20" width="15" customWidth="1"/>
    <col min="22" max="22" width="15.26953125" customWidth="1"/>
    <col min="23" max="23" width="2.453125" bestFit="1" customWidth="1"/>
    <col min="24" max="24" width="17.7265625" customWidth="1"/>
    <col min="25" max="25" width="15.453125" customWidth="1"/>
    <col min="26" max="26" width="2.453125" bestFit="1" customWidth="1"/>
    <col min="27" max="27" width="18.453125" bestFit="1" customWidth="1"/>
    <col min="28" max="28" width="21.7265625" bestFit="1" customWidth="1"/>
    <col min="29" max="29" width="2.453125" bestFit="1" customWidth="1"/>
    <col min="30" max="30" width="17.81640625" bestFit="1" customWidth="1"/>
    <col min="31" max="31" width="18.81640625" bestFit="1" customWidth="1"/>
    <col min="32" max="32" width="2.453125" bestFit="1" customWidth="1"/>
    <col min="33" max="33" width="18.54296875" bestFit="1" customWidth="1"/>
    <col min="34" max="34" width="15.453125" bestFit="1" customWidth="1"/>
    <col min="35" max="35" width="2.453125" bestFit="1" customWidth="1"/>
    <col min="36" max="37" width="12.7265625" bestFit="1" customWidth="1"/>
    <col min="38" max="38" width="32.81640625" bestFit="1" customWidth="1"/>
  </cols>
  <sheetData>
    <row r="1" spans="1:37">
      <c r="A1" s="1" t="s">
        <v>114</v>
      </c>
      <c r="B1" t="s" vm="9">
        <v>521</v>
      </c>
      <c r="AD1" s="20">
        <f>GETPIVOTDATA("[Measures].[Rev Acct. Mth Compared (VND)]",$B$7)-GETPIVOTDATA("[Measures].[Rev EXW Mth Compared (VND)]",$B$7)-GETPIVOTDATA("[Measures].[Pallet Compared (VND)]",$B$7)</f>
        <v>4582993835.9985352</v>
      </c>
      <c r="AE1" s="20">
        <f>GETPIVOTDATA("[Measures].[Rev Acct. Mth Budget (VND)]",$B$7)-GETPIVOTDATA("[Measures].[Rev EXW Mth Budget (VND)]",$B$7)-GETPIVOTDATA("[Measures].[Pallet Budget (VND)]",$B$7)</f>
        <v>13422812256.666607</v>
      </c>
    </row>
    <row r="2" spans="1:37">
      <c r="A2" s="1" t="s">
        <v>114</v>
      </c>
      <c r="B2" t="s" vm="10">
        <v>521</v>
      </c>
      <c r="Q2" s="32">
        <f>1+Q3</f>
        <v>1.105739201108576</v>
      </c>
      <c r="AE2" s="33">
        <f>AD1-AE1</f>
        <v>-8839818420.6680717</v>
      </c>
    </row>
    <row r="3" spans="1:37">
      <c r="N3" s="33">
        <f>SUM(N8:N12)</f>
        <v>20328105.790057123</v>
      </c>
      <c r="O3" s="33">
        <f>SUM(O8:O12)</f>
        <v>18384177.543562591</v>
      </c>
      <c r="P3" s="33">
        <f>N3-O3</f>
        <v>1943928.2464945316</v>
      </c>
      <c r="Q3" s="32">
        <f>IFERROR(P3/O3,0)</f>
        <v>0.105739201108576</v>
      </c>
      <c r="AB3">
        <f>GETPIVOTDATA("[Measures].[Rev Acct. Mth Compared (VND)]",$B$7)/GETPIVOTDATA("[Measures].[Rev Acct. Mth Budget (VND)]",$B$7)</f>
        <v>1.1174492544681702</v>
      </c>
    </row>
    <row r="4" spans="1:37" ht="17">
      <c r="B4" s="115" t="s">
        <v>429</v>
      </c>
      <c r="C4" s="34"/>
      <c r="D4" s="36" t="s">
        <v>236</v>
      </c>
      <c r="E4" s="36"/>
      <c r="F4" s="36"/>
      <c r="G4" s="34"/>
      <c r="H4" s="36" t="s">
        <v>415</v>
      </c>
      <c r="I4" s="36"/>
      <c r="J4" s="36"/>
      <c r="K4" s="36"/>
      <c r="L4" s="36"/>
      <c r="M4" s="34"/>
      <c r="N4" s="36" t="s">
        <v>416</v>
      </c>
      <c r="O4" s="36"/>
      <c r="P4" s="36"/>
      <c r="Q4" s="36"/>
      <c r="S4" s="36" t="s">
        <v>417</v>
      </c>
      <c r="T4" s="36"/>
      <c r="U4" s="36"/>
      <c r="V4" s="36"/>
      <c r="X4" s="36" t="s">
        <v>240</v>
      </c>
      <c r="Y4" s="36"/>
      <c r="AA4" s="36" t="s">
        <v>528</v>
      </c>
      <c r="AB4" s="36"/>
      <c r="AD4" s="36" t="s">
        <v>531</v>
      </c>
      <c r="AE4" s="36"/>
      <c r="AG4" s="36" t="s">
        <v>543</v>
      </c>
      <c r="AH4" s="36"/>
      <c r="AJ4" s="36" t="s">
        <v>546</v>
      </c>
      <c r="AK4" s="36"/>
    </row>
    <row r="5" spans="1:37" ht="16">
      <c r="B5" s="115"/>
      <c r="C5" s="35"/>
      <c r="D5" s="37" t="s">
        <v>434</v>
      </c>
      <c r="E5" s="37" t="s">
        <v>435</v>
      </c>
      <c r="F5" s="38" t="s">
        <v>245</v>
      </c>
      <c r="G5" s="35"/>
      <c r="H5" s="37" t="s">
        <v>420</v>
      </c>
      <c r="I5" s="37" t="s">
        <v>421</v>
      </c>
      <c r="J5" s="37" t="s">
        <v>422</v>
      </c>
      <c r="K5" s="37" t="s">
        <v>423</v>
      </c>
      <c r="L5" s="37" t="s">
        <v>11</v>
      </c>
      <c r="M5" s="35"/>
      <c r="N5" s="37" t="s">
        <v>434</v>
      </c>
      <c r="O5" s="37" t="s">
        <v>435</v>
      </c>
      <c r="P5" s="38" t="s">
        <v>245</v>
      </c>
      <c r="Q5" s="38" t="s">
        <v>467</v>
      </c>
      <c r="S5" s="37" t="s">
        <v>434</v>
      </c>
      <c r="T5" s="37" t="s">
        <v>435</v>
      </c>
      <c r="U5" s="38" t="s">
        <v>245</v>
      </c>
      <c r="V5" s="38" t="s">
        <v>467</v>
      </c>
      <c r="X5" s="37" t="s">
        <v>434</v>
      </c>
      <c r="Y5" s="37" t="s">
        <v>435</v>
      </c>
      <c r="AA5" s="37" t="s">
        <v>434</v>
      </c>
      <c r="AB5" s="37" t="s">
        <v>435</v>
      </c>
      <c r="AD5" s="37" t="s">
        <v>434</v>
      </c>
      <c r="AE5" s="37" t="s">
        <v>435</v>
      </c>
      <c r="AG5" s="37" t="s">
        <v>434</v>
      </c>
      <c r="AH5" s="37" t="s">
        <v>435</v>
      </c>
      <c r="AJ5" s="37" t="s">
        <v>434</v>
      </c>
      <c r="AK5" s="37" t="s">
        <v>435</v>
      </c>
    </row>
    <row r="6" spans="1:37" ht="6.75" customHeight="1"/>
    <row r="7" spans="1:37" hidden="1">
      <c r="B7" s="1" t="s">
        <v>0</v>
      </c>
      <c r="C7" s="23" t="s">
        <v>214</v>
      </c>
      <c r="D7" t="s">
        <v>272</v>
      </c>
      <c r="E7" t="s">
        <v>366</v>
      </c>
      <c r="F7" t="s">
        <v>385</v>
      </c>
      <c r="G7" s="23" t="s">
        <v>255</v>
      </c>
      <c r="H7" t="s">
        <v>430</v>
      </c>
      <c r="I7" t="s">
        <v>431</v>
      </c>
      <c r="J7" t="s">
        <v>432</v>
      </c>
      <c r="K7" t="s">
        <v>433</v>
      </c>
      <c r="L7" t="s">
        <v>436</v>
      </c>
      <c r="M7" s="23" t="s">
        <v>288</v>
      </c>
      <c r="N7" t="s">
        <v>264</v>
      </c>
      <c r="O7" t="s">
        <v>359</v>
      </c>
      <c r="P7" t="s">
        <v>376</v>
      </c>
      <c r="Q7" t="s">
        <v>468</v>
      </c>
      <c r="R7" s="23" t="s">
        <v>289</v>
      </c>
      <c r="S7" t="s">
        <v>268</v>
      </c>
      <c r="T7" t="s">
        <v>360</v>
      </c>
      <c r="U7" t="s">
        <v>377</v>
      </c>
      <c r="V7" t="s">
        <v>471</v>
      </c>
      <c r="W7" t="s">
        <v>301</v>
      </c>
      <c r="X7" t="s">
        <v>252</v>
      </c>
      <c r="Y7" t="s">
        <v>378</v>
      </c>
      <c r="Z7" t="s">
        <v>292</v>
      </c>
      <c r="AA7" t="s">
        <v>526</v>
      </c>
      <c r="AB7" t="s">
        <v>527</v>
      </c>
      <c r="AC7" t="s">
        <v>295</v>
      </c>
      <c r="AD7" t="s">
        <v>530</v>
      </c>
      <c r="AE7" t="s">
        <v>529</v>
      </c>
      <c r="AF7" s="23" t="s">
        <v>298</v>
      </c>
      <c r="AG7" t="s">
        <v>541</v>
      </c>
      <c r="AH7" t="s">
        <v>542</v>
      </c>
      <c r="AI7" t="s">
        <v>304</v>
      </c>
      <c r="AJ7" t="s">
        <v>545</v>
      </c>
      <c r="AK7" t="s">
        <v>544</v>
      </c>
    </row>
    <row r="8" spans="1:37">
      <c r="B8" s="2" t="s">
        <v>14</v>
      </c>
      <c r="C8" s="23"/>
      <c r="D8" s="3">
        <v>508346606311.53564</v>
      </c>
      <c r="E8" s="3">
        <v>460326041498.09314</v>
      </c>
      <c r="F8" s="3">
        <v>48020564813.442505</v>
      </c>
      <c r="G8" s="23"/>
      <c r="H8" s="3">
        <v>35094285421.920616</v>
      </c>
      <c r="I8" s="3">
        <v>8051215404.7970181</v>
      </c>
      <c r="J8" s="3">
        <v>9221699734.7243347</v>
      </c>
      <c r="K8" s="3">
        <v>-4346635747.9993706</v>
      </c>
      <c r="L8" s="3">
        <v>-9.34600830078125E-5</v>
      </c>
      <c r="M8" s="23"/>
      <c r="N8" s="33">
        <v>16985411.558420442</v>
      </c>
      <c r="O8" s="33">
        <v>15529829.610229257</v>
      </c>
      <c r="P8" s="33">
        <v>1455581.9481911846</v>
      </c>
      <c r="Q8" s="32">
        <v>9.3728133838146904E-2</v>
      </c>
      <c r="R8" s="23"/>
      <c r="S8" s="3">
        <v>1139.031263867631</v>
      </c>
      <c r="T8" s="3">
        <v>1118.543760927944</v>
      </c>
      <c r="U8" s="3">
        <v>20.487502939686919</v>
      </c>
      <c r="V8" s="32">
        <v>1.8316228345586126E-2</v>
      </c>
      <c r="X8" s="3">
        <v>19346914.794699505</v>
      </c>
      <c r="Y8" s="3">
        <v>17370794.018795982</v>
      </c>
      <c r="AA8" s="3">
        <v>512372847436.51031</v>
      </c>
      <c r="AB8" s="3">
        <v>472968422080.94305</v>
      </c>
      <c r="AD8" s="3">
        <v>434137890.41091925</v>
      </c>
      <c r="AE8" s="3">
        <v>1842402512.8499255</v>
      </c>
      <c r="AF8" s="23"/>
      <c r="AG8" s="3">
        <v>1709614012.5650001</v>
      </c>
      <c r="AH8" s="3">
        <v>2253085120</v>
      </c>
      <c r="AJ8" s="3">
        <v>1882489221.9987512</v>
      </c>
      <c r="AK8" s="3">
        <v>8546892949.9999886</v>
      </c>
    </row>
    <row r="9" spans="1:37">
      <c r="B9" s="2" t="s">
        <v>13</v>
      </c>
      <c r="C9" s="23"/>
      <c r="D9" s="3">
        <v>62776123909.921005</v>
      </c>
      <c r="E9" s="3">
        <v>67822139000</v>
      </c>
      <c r="F9" s="3">
        <v>-5046015090.0789948</v>
      </c>
      <c r="G9" s="23"/>
      <c r="H9" s="3">
        <v>5170616670.4041061</v>
      </c>
      <c r="I9" s="3">
        <v>-12125545353.298681</v>
      </c>
      <c r="J9" s="3">
        <v>2425838272.5120158</v>
      </c>
      <c r="K9" s="3">
        <v>-516924679.69643784</v>
      </c>
      <c r="L9" s="3">
        <v>2.384185791015625E-6</v>
      </c>
      <c r="M9" s="23"/>
      <c r="N9" s="33">
        <v>1986961.8627344002</v>
      </c>
      <c r="O9" s="33">
        <v>2214000</v>
      </c>
      <c r="P9" s="33">
        <v>-227038.1372655998</v>
      </c>
      <c r="Q9" s="32">
        <v>-0.10254658413080388</v>
      </c>
      <c r="R9" s="23"/>
      <c r="S9" s="3">
        <v>1202.0446756955973</v>
      </c>
      <c r="T9" s="3">
        <v>1155.973803071364</v>
      </c>
      <c r="U9" s="3">
        <v>46.070872624233289</v>
      </c>
      <c r="V9" s="32">
        <v>3.9854599214813782E-2</v>
      </c>
      <c r="X9" s="3">
        <v>2388416.9279100923</v>
      </c>
      <c r="Y9" s="3">
        <v>2559326</v>
      </c>
      <c r="AA9" s="3">
        <v>63179032490.921005</v>
      </c>
      <c r="AB9" s="3">
        <v>70379253186.666656</v>
      </c>
      <c r="AD9" s="3">
        <v>0</v>
      </c>
      <c r="AE9" s="3">
        <v>0</v>
      </c>
      <c r="AF9" s="23"/>
      <c r="AG9" s="3">
        <v>0</v>
      </c>
      <c r="AH9" s="3">
        <v>0</v>
      </c>
      <c r="AJ9" s="3">
        <v>402908581</v>
      </c>
      <c r="AK9" s="3">
        <v>2557114186.6666565</v>
      </c>
    </row>
    <row r="10" spans="1:37">
      <c r="B10" s="2" t="s">
        <v>12</v>
      </c>
      <c r="C10" s="23"/>
      <c r="D10" s="3">
        <v>12100466879.394596</v>
      </c>
      <c r="E10" s="3"/>
      <c r="F10" s="3">
        <v>12100466879.394596</v>
      </c>
      <c r="G10" s="23"/>
      <c r="H10" s="3"/>
      <c r="I10" s="3"/>
      <c r="J10" s="3"/>
      <c r="K10" s="3"/>
      <c r="L10" s="3">
        <v>12100466879.394596</v>
      </c>
      <c r="M10" s="23"/>
      <c r="N10" s="33">
        <v>542357.36890228</v>
      </c>
      <c r="O10" s="33"/>
      <c r="P10" s="33">
        <v>542357.36890228</v>
      </c>
      <c r="Q10" s="32"/>
      <c r="R10" s="23"/>
      <c r="S10" s="3">
        <v>849.34452506132311</v>
      </c>
      <c r="T10" s="3"/>
      <c r="U10" s="3">
        <v>849.34452506132311</v>
      </c>
      <c r="V10" s="32"/>
      <c r="X10" s="3">
        <v>460648.26190381579</v>
      </c>
      <c r="Y10" s="3"/>
      <c r="AA10" s="3">
        <v>12175460359.566849</v>
      </c>
      <c r="AB10" s="3"/>
      <c r="AD10" s="3">
        <v>24043480.172255397</v>
      </c>
      <c r="AE10" s="3"/>
      <c r="AF10" s="23"/>
      <c r="AG10" s="3">
        <v>42350000</v>
      </c>
      <c r="AH10" s="3"/>
      <c r="AJ10" s="3">
        <v>8599999.9999972582</v>
      </c>
      <c r="AK10" s="3"/>
    </row>
    <row r="11" spans="1:37">
      <c r="B11" s="2" t="s">
        <v>15</v>
      </c>
      <c r="C11" s="23"/>
      <c r="D11" s="3">
        <v>1982273763.37322</v>
      </c>
      <c r="E11" s="3">
        <v>5421900000</v>
      </c>
      <c r="F11" s="3">
        <v>-3439626236.62678</v>
      </c>
      <c r="G11" s="23"/>
      <c r="H11" s="3">
        <v>413354207.61742824</v>
      </c>
      <c r="I11" s="3">
        <v>-4461798416.8011017</v>
      </c>
      <c r="J11" s="3">
        <v>624353694.00120783</v>
      </c>
      <c r="K11" s="3">
        <v>-15535721.444314541</v>
      </c>
      <c r="L11" s="3">
        <v>6.1467289924621582E-8</v>
      </c>
      <c r="M11" s="23"/>
      <c r="N11" s="33">
        <v>74475</v>
      </c>
      <c r="O11" s="33">
        <v>294000</v>
      </c>
      <c r="P11" s="33">
        <v>-219525</v>
      </c>
      <c r="Q11" s="32">
        <v>-0.7466836734693878</v>
      </c>
      <c r="R11" s="23"/>
      <c r="S11" s="3">
        <v>1012.2730736881615</v>
      </c>
      <c r="T11" s="3">
        <v>695.91836734693879</v>
      </c>
      <c r="U11" s="3">
        <v>316.35470634122271</v>
      </c>
      <c r="V11" s="32">
        <v>0.45458594166334054</v>
      </c>
      <c r="X11" s="3">
        <v>75389.03716292583</v>
      </c>
      <c r="Y11" s="3">
        <v>204600</v>
      </c>
      <c r="AA11" s="3">
        <v>1986782466.5</v>
      </c>
      <c r="AB11" s="3">
        <v>5487620000</v>
      </c>
      <c r="AD11" s="3">
        <v>4188219.1267799721</v>
      </c>
      <c r="AE11" s="3">
        <v>0</v>
      </c>
      <c r="AF11" s="23"/>
      <c r="AG11" s="3">
        <v>0</v>
      </c>
      <c r="AH11" s="3">
        <v>0</v>
      </c>
      <c r="AJ11" s="3">
        <v>320484.000000061</v>
      </c>
      <c r="AK11" s="3">
        <v>65720000</v>
      </c>
    </row>
    <row r="12" spans="1:37">
      <c r="B12" s="2" t="s">
        <v>16</v>
      </c>
      <c r="C12" s="23"/>
      <c r="D12" s="3">
        <v>13059486961.455019</v>
      </c>
      <c r="E12" s="3">
        <v>5574024682.5142851</v>
      </c>
      <c r="F12" s="3">
        <v>7485462278.9407339</v>
      </c>
      <c r="G12" s="23"/>
      <c r="H12" s="3">
        <v>424951872.1999073</v>
      </c>
      <c r="I12" s="3">
        <v>5892668931.0000935</v>
      </c>
      <c r="J12" s="3">
        <v>1292806999.4236345</v>
      </c>
      <c r="K12" s="3">
        <v>-124965523.68290283</v>
      </c>
      <c r="L12" s="3">
        <v>1.4454126358032227E-6</v>
      </c>
      <c r="M12" s="23"/>
      <c r="N12" s="33">
        <v>738900</v>
      </c>
      <c r="O12" s="33">
        <v>346347.93333333329</v>
      </c>
      <c r="P12" s="33">
        <v>392552.06666666671</v>
      </c>
      <c r="Q12" s="32">
        <v>1.1334038083861337</v>
      </c>
      <c r="R12" s="23"/>
      <c r="S12" s="3">
        <v>673.33402202345246</v>
      </c>
      <c r="T12" s="3">
        <v>607.30997304582206</v>
      </c>
      <c r="U12" s="3">
        <v>66.0240489776304</v>
      </c>
      <c r="V12" s="32">
        <v>0.10871556850367881</v>
      </c>
      <c r="X12" s="3">
        <v>497526.50887312909</v>
      </c>
      <c r="Y12" s="3">
        <v>210340.55405714281</v>
      </c>
      <c r="AA12" s="3">
        <v>13196243875</v>
      </c>
      <c r="AB12" s="3">
        <v>5617070782.7999992</v>
      </c>
      <c r="AD12" s="3">
        <v>51900599.544981733</v>
      </c>
      <c r="AE12" s="3">
        <v>43046100.285714284</v>
      </c>
      <c r="AF12" s="23"/>
      <c r="AG12" s="3">
        <v>0</v>
      </c>
      <c r="AH12" s="3">
        <v>0</v>
      </c>
      <c r="AJ12" s="3">
        <v>84856313.99999927</v>
      </c>
      <c r="AK12" s="3">
        <v>-1.3411045074462891E-7</v>
      </c>
    </row>
    <row r="13" spans="1:37">
      <c r="B13" s="2" t="s">
        <v>10</v>
      </c>
      <c r="C13" s="23"/>
      <c r="D13" s="3">
        <v>4274398400</v>
      </c>
      <c r="E13" s="3"/>
      <c r="F13" s="3">
        <v>4274398400</v>
      </c>
      <c r="G13" s="23"/>
      <c r="H13" s="3"/>
      <c r="I13" s="3"/>
      <c r="J13" s="3"/>
      <c r="K13" s="3"/>
      <c r="L13" s="3">
        <v>4274398400</v>
      </c>
      <c r="M13" s="23"/>
      <c r="N13" s="33">
        <v>259780</v>
      </c>
      <c r="O13" s="33"/>
      <c r="P13" s="33">
        <v>259780</v>
      </c>
      <c r="Q13" s="32"/>
      <c r="R13" s="23"/>
      <c r="S13" s="3">
        <v>627.38881335345138</v>
      </c>
      <c r="T13" s="3"/>
      <c r="U13" s="3">
        <v>627.38881335345138</v>
      </c>
      <c r="V13" s="32"/>
      <c r="X13" s="3">
        <v>162983.06593295961</v>
      </c>
      <c r="Y13" s="3"/>
      <c r="AA13" s="3">
        <v>4465698400</v>
      </c>
      <c r="AB13" s="3"/>
      <c r="AD13" s="3">
        <v>0</v>
      </c>
      <c r="AE13" s="3"/>
      <c r="AF13" s="23"/>
      <c r="AG13" s="3">
        <v>191300000</v>
      </c>
      <c r="AH13" s="3"/>
      <c r="AJ13" s="3">
        <v>0</v>
      </c>
      <c r="AK13" s="3"/>
    </row>
    <row r="14" spans="1:37">
      <c r="B14" s="2" t="s">
        <v>43</v>
      </c>
      <c r="C14" s="23"/>
      <c r="D14" s="3">
        <v>12595502756.254936</v>
      </c>
      <c r="E14" s="3">
        <v>583000000</v>
      </c>
      <c r="F14" s="3">
        <v>12012502756.254936</v>
      </c>
      <c r="G14" s="23"/>
      <c r="H14" s="3"/>
      <c r="I14" s="3"/>
      <c r="J14" s="3"/>
      <c r="K14" s="3"/>
      <c r="L14" s="3">
        <v>12012502756.254936</v>
      </c>
      <c r="M14" s="23"/>
      <c r="N14" s="33">
        <v>1185144</v>
      </c>
      <c r="O14" s="33">
        <v>44000</v>
      </c>
      <c r="P14" s="33">
        <v>1141144</v>
      </c>
      <c r="Q14" s="32">
        <v>25.93509090909091</v>
      </c>
      <c r="R14" s="23"/>
      <c r="S14" s="3">
        <v>404.95442974988993</v>
      </c>
      <c r="T14" s="3">
        <v>500</v>
      </c>
      <c r="U14" s="3">
        <v>-95.045570250110075</v>
      </c>
      <c r="V14" s="32">
        <v>-0.19009114050022016</v>
      </c>
      <c r="X14" s="3">
        <v>479929.31269150355</v>
      </c>
      <c r="Y14" s="3">
        <v>22000</v>
      </c>
      <c r="AA14" s="3">
        <v>12627457317</v>
      </c>
      <c r="AB14" s="3">
        <v>583000000</v>
      </c>
      <c r="AD14" s="3">
        <v>31954560.745062016</v>
      </c>
      <c r="AE14" s="3">
        <v>0</v>
      </c>
      <c r="AF14" s="23"/>
      <c r="AG14" s="3">
        <v>0</v>
      </c>
      <c r="AH14" s="3">
        <v>0</v>
      </c>
      <c r="AJ14" s="3">
        <v>1.7657876014709473E-6</v>
      </c>
      <c r="AK14" s="3">
        <v>0</v>
      </c>
    </row>
    <row r="15" spans="1:37">
      <c r="B15" s="2" t="s">
        <v>45</v>
      </c>
      <c r="C15" s="23"/>
      <c r="D15" s="3">
        <v>-1113462324.999999</v>
      </c>
      <c r="E15" s="3"/>
      <c r="F15" s="3">
        <v>-1113462324.999999</v>
      </c>
      <c r="G15" s="23"/>
      <c r="H15" s="3"/>
      <c r="I15" s="3"/>
      <c r="J15" s="3"/>
      <c r="K15" s="3"/>
      <c r="L15" s="3">
        <v>-1113462324.999999</v>
      </c>
      <c r="M15" s="23"/>
      <c r="N15" s="33">
        <v>0</v>
      </c>
      <c r="O15" s="33"/>
      <c r="P15" s="33">
        <v>0</v>
      </c>
      <c r="Q15" s="32"/>
      <c r="R15" s="23"/>
      <c r="S15" s="3"/>
      <c r="T15" s="3"/>
      <c r="U15" s="3"/>
      <c r="V15" s="32"/>
      <c r="X15" s="3">
        <v>-42483.708351431123</v>
      </c>
      <c r="Y15" s="3"/>
      <c r="AA15" s="3">
        <v>-889911000</v>
      </c>
      <c r="AB15" s="3"/>
      <c r="AD15" s="3">
        <v>0</v>
      </c>
      <c r="AE15" s="3"/>
      <c r="AF15" s="23"/>
      <c r="AG15" s="3">
        <v>278006721</v>
      </c>
      <c r="AH15" s="3"/>
      <c r="AJ15" s="3">
        <v>-54455396.000000954</v>
      </c>
      <c r="AK15" s="3"/>
    </row>
    <row r="16" spans="1:37">
      <c r="B16" s="2" t="s">
        <v>116</v>
      </c>
      <c r="C16" s="23"/>
      <c r="D16" s="3">
        <v>-5085313</v>
      </c>
      <c r="E16" s="3"/>
      <c r="F16" s="3">
        <v>-5085313</v>
      </c>
      <c r="G16" s="23"/>
      <c r="H16" s="3"/>
      <c r="I16" s="3"/>
      <c r="J16" s="3"/>
      <c r="K16" s="3"/>
      <c r="L16" s="3">
        <v>-5085313</v>
      </c>
      <c r="M16" s="23"/>
      <c r="N16" s="33">
        <v>0</v>
      </c>
      <c r="O16" s="33"/>
      <c r="P16" s="33">
        <v>0</v>
      </c>
      <c r="Q16" s="32"/>
      <c r="R16" s="23"/>
      <c r="S16" s="3"/>
      <c r="T16" s="3"/>
      <c r="U16" s="3"/>
      <c r="V16" s="32"/>
      <c r="X16" s="3">
        <v>-194.02807757122932</v>
      </c>
      <c r="Y16" s="3"/>
      <c r="AA16" s="3">
        <v>0</v>
      </c>
      <c r="AB16" s="3"/>
      <c r="AD16" s="3">
        <v>0</v>
      </c>
      <c r="AE16" s="3"/>
      <c r="AF16" s="23"/>
      <c r="AG16" s="3">
        <v>0</v>
      </c>
      <c r="AH16" s="3"/>
      <c r="AJ16" s="3">
        <v>5085313</v>
      </c>
      <c r="AK16" s="3"/>
    </row>
    <row r="17" spans="2:37">
      <c r="B17" s="2" t="s">
        <v>452</v>
      </c>
      <c r="C17" s="23"/>
      <c r="D17" s="3">
        <v>221481</v>
      </c>
      <c r="E17" s="3"/>
      <c r="F17" s="3">
        <v>221481</v>
      </c>
      <c r="G17" s="23"/>
      <c r="H17" s="3"/>
      <c r="I17" s="3"/>
      <c r="J17" s="3"/>
      <c r="K17" s="3"/>
      <c r="L17" s="3">
        <v>221481</v>
      </c>
      <c r="M17" s="23"/>
      <c r="N17" s="33">
        <v>0</v>
      </c>
      <c r="O17" s="33"/>
      <c r="P17" s="33">
        <v>0</v>
      </c>
      <c r="Q17" s="32"/>
      <c r="R17" s="23"/>
      <c r="S17" s="3"/>
      <c r="T17" s="3"/>
      <c r="U17" s="3"/>
      <c r="V17" s="32"/>
      <c r="X17" s="3">
        <v>8.4505187091833776</v>
      </c>
      <c r="Y17" s="3"/>
      <c r="AA17" s="3">
        <v>0</v>
      </c>
      <c r="AB17" s="3"/>
      <c r="AD17" s="3">
        <v>0</v>
      </c>
      <c r="AE17" s="3"/>
      <c r="AF17" s="23"/>
      <c r="AG17" s="3">
        <v>0</v>
      </c>
      <c r="AH17" s="3"/>
      <c r="AJ17" s="3">
        <v>-221481</v>
      </c>
      <c r="AK17" s="3"/>
    </row>
    <row r="18" spans="2:37">
      <c r="B18" s="2" t="s">
        <v>11</v>
      </c>
      <c r="C18" s="23"/>
      <c r="D18" s="3">
        <v>1078104585.5650001</v>
      </c>
      <c r="E18" s="3"/>
      <c r="F18" s="3">
        <v>1078104585.5650001</v>
      </c>
      <c r="G18" s="23"/>
      <c r="H18" s="3"/>
      <c r="I18" s="3"/>
      <c r="J18" s="3"/>
      <c r="K18" s="3"/>
      <c r="L18" s="3">
        <v>1078104585.5650001</v>
      </c>
      <c r="M18" s="23"/>
      <c r="N18" s="33">
        <v>1077</v>
      </c>
      <c r="O18" s="33"/>
      <c r="P18" s="33">
        <v>1077</v>
      </c>
      <c r="Q18" s="32"/>
      <c r="R18" s="23"/>
      <c r="S18" s="3">
        <v>38193.730721300381</v>
      </c>
      <c r="T18" s="3"/>
      <c r="U18" s="3">
        <v>38193.730721300381</v>
      </c>
      <c r="V18" s="32"/>
      <c r="X18" s="3">
        <v>41134.647986840515</v>
      </c>
      <c r="Y18" s="3"/>
      <c r="AA18" s="3">
        <v>1110244651</v>
      </c>
      <c r="AB18" s="3"/>
      <c r="AD18" s="3">
        <v>0</v>
      </c>
      <c r="AE18" s="3"/>
      <c r="AF18" s="23"/>
      <c r="AG18" s="3">
        <v>65.435000061988831</v>
      </c>
      <c r="AH18" s="3"/>
      <c r="AJ18" s="3">
        <v>32139999.999999881</v>
      </c>
      <c r="AK18" s="3"/>
    </row>
    <row r="19" spans="2:37">
      <c r="B19" s="2" t="s">
        <v>1</v>
      </c>
      <c r="C19" s="23"/>
      <c r="D19" s="3">
        <v>615094637410.49976</v>
      </c>
      <c r="E19" s="3">
        <v>539727105180.60742</v>
      </c>
      <c r="F19" s="3">
        <v>75367532229.892334</v>
      </c>
      <c r="G19" s="23"/>
      <c r="H19" s="3">
        <v>41103208172.142059</v>
      </c>
      <c r="I19" s="3">
        <v>-2643459434.3026714</v>
      </c>
      <c r="J19" s="3">
        <v>13564698700.662521</v>
      </c>
      <c r="K19" s="3">
        <v>-5004061672.8244457</v>
      </c>
      <c r="L19" s="3">
        <v>28347146464.214443</v>
      </c>
      <c r="M19" s="23"/>
      <c r="N19" s="33">
        <v>21774106.790057126</v>
      </c>
      <c r="O19" s="33">
        <v>18428177.543562591</v>
      </c>
      <c r="P19" s="33">
        <v>3345929.2464945354</v>
      </c>
      <c r="Q19" s="32">
        <v>0.1815659328539164</v>
      </c>
      <c r="R19" s="23"/>
      <c r="S19" s="3">
        <v>1075.1427600208362</v>
      </c>
      <c r="T19" s="3">
        <v>1105.2129557959377</v>
      </c>
      <c r="U19" s="3">
        <v>-30.070195775101411</v>
      </c>
      <c r="V19" s="32">
        <v>-2.7207603401143497E-2</v>
      </c>
      <c r="X19" s="3">
        <v>23410273.271250464</v>
      </c>
      <c r="Y19" s="3">
        <v>20367060.572853133</v>
      </c>
      <c r="AA19" s="3">
        <v>620223855996.49829</v>
      </c>
      <c r="AB19" s="3">
        <v>555035366050.40967</v>
      </c>
      <c r="AD19" s="3">
        <v>546224750</v>
      </c>
      <c r="AE19" s="3">
        <v>1885448613.1356399</v>
      </c>
      <c r="AF19" s="23"/>
      <c r="AG19" s="3">
        <v>2221270799</v>
      </c>
      <c r="AH19" s="3">
        <v>2253085120</v>
      </c>
      <c r="AJ19" s="3">
        <v>2361723037</v>
      </c>
      <c r="AK19" s="3">
        <v>11169727136.666607</v>
      </c>
    </row>
    <row r="23" spans="2:37">
      <c r="Q23" s="32"/>
    </row>
  </sheetData>
  <mergeCells count="1">
    <mergeCell ref="B4:B5"/>
  </mergeCells>
  <conditionalFormatting pivot="1" sqref="H8:L19 F8:F19">
    <cfRule type="dataBar" priority="1">
      <dataBar>
        <cfvo type="min"/>
        <cfvo type="max"/>
        <color rgb="FF63C384"/>
      </dataBar>
      <extLst>
        <ext xmlns:x14="http://schemas.microsoft.com/office/spreadsheetml/2009/9/main" uri="{B025F937-C7B1-47D3-B67F-A62EFF666E3E}">
          <x14:id>{128210E3-3A8E-4F5A-A0F4-398813F1911C}</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128210E3-3A8E-4F5A-A0F4-398813F1911C}">
            <x14:dataBar minLength="0" maxLength="100" border="1" negativeBarBorderColorSameAsPositive="0">
              <x14:cfvo type="autoMin"/>
              <x14:cfvo type="autoMax"/>
              <x14:borderColor rgb="FF63C384"/>
              <x14:negativeFillColor rgb="FFFF0000"/>
              <x14:negativeBorderColor rgb="FFFF0000"/>
              <x14:axisColor rgb="FF000000"/>
            </x14:dataBar>
          </x14:cfRule>
          <xm:sqref>H8:L19 F8:F19</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F61A0-7BB3-4710-A456-86093B6FB96D}">
  <sheetPr codeName="Sheet9"/>
  <dimension ref="A1:BU28"/>
  <sheetViews>
    <sheetView showGridLines="0" topLeftCell="B1" zoomScale="85" zoomScaleNormal="85" workbookViewId="0">
      <pane xSplit="6" ySplit="7" topLeftCell="X8" activePane="bottomRight" state="frozen"/>
      <selection activeCell="B1" sqref="B1"/>
      <selection pane="topRight" activeCell="H1" sqref="H1"/>
      <selection pane="bottomLeft" activeCell="B11" sqref="B11"/>
      <selection pane="bottomRight" activeCell="C14" sqref="C14"/>
    </sheetView>
  </sheetViews>
  <sheetFormatPr defaultRowHeight="14.5" outlineLevelCol="1"/>
  <cols>
    <col min="1" max="1" width="12.26953125" hidden="1" customWidth="1"/>
    <col min="2" max="2" width="13.1796875" bestFit="1" customWidth="1"/>
    <col min="3" max="3" width="1.453125" bestFit="1" customWidth="1"/>
    <col min="4" max="5" width="18" bestFit="1" customWidth="1"/>
    <col min="6" max="6" width="22.1796875" customWidth="1"/>
    <col min="7" max="7" width="2.453125" bestFit="1" customWidth="1"/>
    <col min="8" max="8" width="17.7265625" customWidth="1" outlineLevel="1"/>
    <col min="9" max="9" width="16" customWidth="1" outlineLevel="1"/>
    <col min="10" max="10" width="16.81640625" customWidth="1" outlineLevel="1"/>
    <col min="11" max="12" width="17.7265625" customWidth="1" outlineLevel="1"/>
    <col min="13" max="13" width="16" customWidth="1" outlineLevel="1"/>
    <col min="14" max="16" width="15.26953125" customWidth="1" outlineLevel="1"/>
    <col min="17" max="18" width="17.7265625" customWidth="1" outlineLevel="1"/>
    <col min="19" max="19" width="16.81640625" customWidth="1" outlineLevel="1"/>
    <col min="20" max="20" width="23.453125" customWidth="1" outlineLevel="1"/>
    <col min="21" max="21" width="27.54296875" customWidth="1" outlineLevel="1"/>
    <col min="22" max="22" width="2.453125" bestFit="1" customWidth="1"/>
    <col min="23" max="23" width="14" customWidth="1"/>
    <col min="24" max="24" width="14.81640625" customWidth="1"/>
    <col min="25" max="25" width="2.453125" bestFit="1" customWidth="1"/>
    <col min="26" max="26" width="13.7265625" customWidth="1"/>
    <col min="27" max="27" width="14" customWidth="1"/>
    <col min="28" max="28" width="12.26953125" bestFit="1" customWidth="1"/>
    <col min="30" max="30" width="3.54296875" bestFit="1" customWidth="1"/>
    <col min="31" max="31" width="10.81640625" customWidth="1"/>
    <col min="32" max="32" width="16.453125" customWidth="1"/>
    <col min="35" max="35" width="2.81640625" customWidth="1"/>
    <col min="36" max="36" width="15.1796875" customWidth="1"/>
    <col min="37" max="37" width="16.1796875" customWidth="1"/>
    <col min="38" max="38" width="2.26953125" customWidth="1"/>
    <col min="39" max="39" width="13.81640625" customWidth="1"/>
    <col min="40" max="40" width="21.453125" customWidth="1"/>
    <col min="41" max="41" width="2.26953125" customWidth="1"/>
    <col min="42" max="42" width="13.81640625" customWidth="1"/>
    <col min="43" max="43" width="16.1796875" customWidth="1"/>
    <col min="44" max="44" width="1.26953125" customWidth="1"/>
    <col min="45" max="45" width="14.1796875" customWidth="1"/>
    <col min="46" max="46" width="14" customWidth="1"/>
    <col min="47" max="47" width="2.1796875" customWidth="1"/>
    <col min="48" max="48" width="14.1796875" customWidth="1"/>
    <col min="49" max="49" width="18.1796875" customWidth="1"/>
    <col min="50" max="50" width="1.7265625" customWidth="1"/>
    <col min="51" max="51" width="13.54296875" customWidth="1"/>
    <col min="52" max="52" width="12.81640625" customWidth="1"/>
    <col min="53" max="53" width="3.453125" customWidth="1"/>
    <col min="54" max="54" width="13" customWidth="1"/>
    <col min="55" max="55" width="15.1796875" customWidth="1"/>
    <col min="56" max="56" width="4.1796875" customWidth="1"/>
    <col min="57" max="57" width="12.81640625" customWidth="1"/>
    <col min="58" max="58" width="16" customWidth="1"/>
    <col min="59" max="59" width="2.26953125" customWidth="1"/>
    <col min="60" max="60" width="15.54296875" customWidth="1"/>
    <col min="61" max="61" width="13.81640625" customWidth="1"/>
    <col min="62" max="62" width="3.54296875" bestFit="1" customWidth="1"/>
    <col min="63" max="63" width="13" customWidth="1"/>
    <col min="64" max="64" width="15.453125" customWidth="1"/>
    <col min="65" max="65" width="3.54296875" bestFit="1" customWidth="1"/>
    <col min="66" max="66" width="12.54296875" customWidth="1"/>
    <col min="67" max="67" width="13.26953125" customWidth="1"/>
    <col min="68" max="68" width="3.54296875" bestFit="1" customWidth="1"/>
    <col min="69" max="69" width="12.54296875" customWidth="1"/>
    <col min="70" max="70" width="14.7265625" customWidth="1"/>
    <col min="71" max="71" width="3.54296875" bestFit="1" customWidth="1"/>
    <col min="72" max="72" width="12.7265625" bestFit="1" customWidth="1"/>
    <col min="73" max="73" width="13.81640625" bestFit="1" customWidth="1"/>
  </cols>
  <sheetData>
    <row r="1" spans="1:73">
      <c r="A1" s="1" t="s">
        <v>114</v>
      </c>
      <c r="B1" t="s" vm="9">
        <v>521</v>
      </c>
    </row>
    <row r="2" spans="1:73">
      <c r="A2" s="1" t="s">
        <v>114</v>
      </c>
      <c r="B2" t="s" vm="10">
        <v>521</v>
      </c>
    </row>
    <row r="3" spans="1:73" ht="15" thickBot="1"/>
    <row r="4" spans="1:73" ht="17.5" thickTop="1">
      <c r="B4" s="115" t="s">
        <v>429</v>
      </c>
      <c r="C4" s="34"/>
      <c r="D4" s="36" t="s">
        <v>486</v>
      </c>
      <c r="E4" s="36"/>
      <c r="F4" s="36"/>
      <c r="G4" s="34"/>
      <c r="H4" s="36" t="s">
        <v>415</v>
      </c>
      <c r="I4" s="36"/>
      <c r="J4" s="36"/>
      <c r="K4" s="36"/>
      <c r="L4" s="36"/>
      <c r="M4" s="36"/>
      <c r="N4" s="36"/>
      <c r="O4" s="36"/>
      <c r="P4" s="36"/>
      <c r="Q4" s="36"/>
      <c r="R4" s="36"/>
      <c r="S4" s="36"/>
      <c r="T4" s="36"/>
      <c r="U4" s="36"/>
      <c r="W4" s="36" t="s">
        <v>496</v>
      </c>
      <c r="X4" s="36"/>
      <c r="Z4" s="36" t="s">
        <v>497</v>
      </c>
      <c r="AA4" s="36"/>
      <c r="AB4" s="36"/>
      <c r="AC4" s="36"/>
      <c r="AE4" s="49" t="s">
        <v>469</v>
      </c>
      <c r="AF4" s="50"/>
      <c r="AG4" s="50"/>
      <c r="AH4" s="51"/>
      <c r="AJ4" s="49" t="s">
        <v>535</v>
      </c>
      <c r="AK4" s="51"/>
      <c r="AM4" s="36" t="s">
        <v>353</v>
      </c>
      <c r="AN4" s="36"/>
      <c r="AP4" s="36" t="s">
        <v>354</v>
      </c>
      <c r="AQ4" s="36"/>
      <c r="AS4" s="36" t="s">
        <v>355</v>
      </c>
      <c r="AT4" s="36"/>
      <c r="AV4" s="36" t="s">
        <v>349</v>
      </c>
      <c r="AW4" s="36"/>
      <c r="AY4" s="36" t="s">
        <v>350</v>
      </c>
      <c r="AZ4" s="36"/>
      <c r="BB4" s="36" t="s">
        <v>352</v>
      </c>
      <c r="BC4" s="36"/>
      <c r="BE4" s="36" t="s">
        <v>351</v>
      </c>
      <c r="BF4" s="36"/>
      <c r="BH4" s="36" t="s">
        <v>356</v>
      </c>
      <c r="BI4" s="36"/>
      <c r="BK4" s="36" t="s">
        <v>357</v>
      </c>
      <c r="BL4" s="36"/>
      <c r="BN4" s="36" t="s">
        <v>498</v>
      </c>
      <c r="BO4" s="36"/>
      <c r="BQ4" s="36" t="s">
        <v>532</v>
      </c>
      <c r="BR4" s="36"/>
      <c r="BT4" s="36" t="s">
        <v>550</v>
      </c>
      <c r="BU4" s="36"/>
    </row>
    <row r="5" spans="1:73" ht="16">
      <c r="B5" s="115"/>
      <c r="C5" s="35"/>
      <c r="D5" s="37" t="s">
        <v>434</v>
      </c>
      <c r="E5" s="37" t="s">
        <v>435</v>
      </c>
      <c r="F5" s="38" t="s">
        <v>245</v>
      </c>
      <c r="G5" s="35"/>
      <c r="H5" s="37" t="s">
        <v>420</v>
      </c>
      <c r="I5" s="37" t="s">
        <v>421</v>
      </c>
      <c r="J5" s="37" t="s">
        <v>422</v>
      </c>
      <c r="K5" s="37" t="s">
        <v>487</v>
      </c>
      <c r="L5" s="37" t="s">
        <v>488</v>
      </c>
      <c r="M5" s="37" t="s">
        <v>513</v>
      </c>
      <c r="N5" s="37" t="s">
        <v>489</v>
      </c>
      <c r="O5" s="37" t="s">
        <v>490</v>
      </c>
      <c r="P5" s="37" t="s">
        <v>491</v>
      </c>
      <c r="Q5" s="37" t="s">
        <v>492</v>
      </c>
      <c r="R5" s="37" t="s">
        <v>493</v>
      </c>
      <c r="S5" s="37" t="s">
        <v>494</v>
      </c>
      <c r="T5" s="37" t="s">
        <v>495</v>
      </c>
      <c r="U5" s="37" t="s">
        <v>11</v>
      </c>
      <c r="W5" s="37" t="s">
        <v>434</v>
      </c>
      <c r="X5" s="37" t="s">
        <v>435</v>
      </c>
      <c r="Z5" s="37" t="s">
        <v>434</v>
      </c>
      <c r="AA5" s="37" t="s">
        <v>435</v>
      </c>
      <c r="AB5" s="38" t="s">
        <v>245</v>
      </c>
      <c r="AC5" s="38" t="s">
        <v>467</v>
      </c>
      <c r="AE5" s="52" t="s">
        <v>434</v>
      </c>
      <c r="AF5" s="37" t="s">
        <v>435</v>
      </c>
      <c r="AG5" s="38" t="s">
        <v>245</v>
      </c>
      <c r="AH5" s="53" t="s">
        <v>467</v>
      </c>
      <c r="AJ5" s="52" t="s">
        <v>434</v>
      </c>
      <c r="AK5" s="62" t="s">
        <v>435</v>
      </c>
      <c r="AM5" s="37" t="s">
        <v>434</v>
      </c>
      <c r="AN5" s="37" t="s">
        <v>435</v>
      </c>
      <c r="AP5" s="37" t="s">
        <v>434</v>
      </c>
      <c r="AQ5" s="37" t="s">
        <v>435</v>
      </c>
      <c r="AS5" s="37" t="s">
        <v>434</v>
      </c>
      <c r="AT5" s="37" t="s">
        <v>435</v>
      </c>
      <c r="AV5" s="37" t="s">
        <v>434</v>
      </c>
      <c r="AW5" s="37" t="s">
        <v>435</v>
      </c>
      <c r="AY5" s="37" t="s">
        <v>434</v>
      </c>
      <c r="AZ5" s="37" t="s">
        <v>435</v>
      </c>
      <c r="BB5" s="37" t="s">
        <v>434</v>
      </c>
      <c r="BC5" s="37" t="s">
        <v>435</v>
      </c>
      <c r="BE5" s="37" t="s">
        <v>434</v>
      </c>
      <c r="BF5" s="37" t="s">
        <v>435</v>
      </c>
      <c r="BH5" s="37" t="s">
        <v>434</v>
      </c>
      <c r="BI5" s="37" t="s">
        <v>435</v>
      </c>
      <c r="BK5" s="37" t="s">
        <v>434</v>
      </c>
      <c r="BL5" s="37" t="s">
        <v>435</v>
      </c>
      <c r="BN5" s="37" t="s">
        <v>434</v>
      </c>
      <c r="BO5" s="37" t="s">
        <v>435</v>
      </c>
      <c r="BQ5" s="37" t="s">
        <v>434</v>
      </c>
      <c r="BR5" s="37" t="s">
        <v>435</v>
      </c>
      <c r="BT5" s="37" t="s">
        <v>434</v>
      </c>
      <c r="BU5" s="37" t="s">
        <v>435</v>
      </c>
    </row>
    <row r="6" spans="1:73" ht="6.75" customHeight="1" thickBot="1">
      <c r="AE6" s="54"/>
      <c r="AH6" s="55"/>
      <c r="AJ6" s="54"/>
      <c r="AK6" s="55"/>
    </row>
    <row r="7" spans="1:73" ht="15.5" thickTop="1" thickBot="1">
      <c r="B7" s="1" t="s">
        <v>0</v>
      </c>
      <c r="C7" s="23" t="s">
        <v>214</v>
      </c>
      <c r="D7" t="s">
        <v>282</v>
      </c>
      <c r="E7" t="s">
        <v>383</v>
      </c>
      <c r="F7" t="s">
        <v>384</v>
      </c>
      <c r="G7" s="23" t="s">
        <v>255</v>
      </c>
      <c r="H7" t="s">
        <v>472</v>
      </c>
      <c r="I7" t="s">
        <v>473</v>
      </c>
      <c r="J7" t="s">
        <v>474</v>
      </c>
      <c r="K7" t="s">
        <v>475</v>
      </c>
      <c r="L7" t="s">
        <v>476</v>
      </c>
      <c r="M7" t="s">
        <v>477</v>
      </c>
      <c r="N7" t="s">
        <v>478</v>
      </c>
      <c r="O7" t="s">
        <v>479</v>
      </c>
      <c r="P7" t="s">
        <v>480</v>
      </c>
      <c r="Q7" t="s">
        <v>482</v>
      </c>
      <c r="R7" t="s">
        <v>481</v>
      </c>
      <c r="S7" t="s">
        <v>483</v>
      </c>
      <c r="T7" t="s">
        <v>484</v>
      </c>
      <c r="U7" t="s">
        <v>485</v>
      </c>
      <c r="V7" s="23" t="s">
        <v>288</v>
      </c>
      <c r="W7" t="s">
        <v>286</v>
      </c>
      <c r="X7" t="s">
        <v>402</v>
      </c>
      <c r="Y7" s="23" t="s">
        <v>295</v>
      </c>
      <c r="Z7" t="s">
        <v>264</v>
      </c>
      <c r="AA7" t="s">
        <v>359</v>
      </c>
      <c r="AB7" t="s">
        <v>376</v>
      </c>
      <c r="AC7" t="s">
        <v>468</v>
      </c>
      <c r="AD7" s="23" t="s">
        <v>289</v>
      </c>
      <c r="AE7" s="54" t="s">
        <v>268</v>
      </c>
      <c r="AF7" t="s">
        <v>360</v>
      </c>
      <c r="AG7" t="s">
        <v>377</v>
      </c>
      <c r="AH7" s="55" t="s">
        <v>471</v>
      </c>
      <c r="AI7" s="23" t="s">
        <v>292</v>
      </c>
      <c r="AJ7" s="68" t="s">
        <v>448</v>
      </c>
      <c r="AK7" s="69" t="s">
        <v>449</v>
      </c>
      <c r="AL7" s="23" t="s">
        <v>447</v>
      </c>
      <c r="AM7" t="s">
        <v>290</v>
      </c>
      <c r="AN7" t="s">
        <v>403</v>
      </c>
      <c r="AO7" s="23" t="s">
        <v>298</v>
      </c>
      <c r="AP7" t="s">
        <v>293</v>
      </c>
      <c r="AQ7" t="s">
        <v>404</v>
      </c>
      <c r="AR7" s="23" t="s">
        <v>301</v>
      </c>
      <c r="AS7" t="s">
        <v>296</v>
      </c>
      <c r="AT7" t="s">
        <v>405</v>
      </c>
      <c r="AU7" s="23" t="s">
        <v>304</v>
      </c>
      <c r="AV7" t="s">
        <v>299</v>
      </c>
      <c r="AW7" t="s">
        <v>347</v>
      </c>
      <c r="AX7" s="23" t="s">
        <v>307</v>
      </c>
      <c r="AY7" t="s">
        <v>302</v>
      </c>
      <c r="AZ7" t="s">
        <v>406</v>
      </c>
      <c r="BA7" s="23" t="s">
        <v>318</v>
      </c>
      <c r="BB7" t="s">
        <v>308</v>
      </c>
      <c r="BC7" t="s">
        <v>408</v>
      </c>
      <c r="BD7" s="23" t="s">
        <v>310</v>
      </c>
      <c r="BE7" t="s">
        <v>305</v>
      </c>
      <c r="BF7" t="s">
        <v>407</v>
      </c>
      <c r="BG7" s="23" t="s">
        <v>313</v>
      </c>
      <c r="BH7" t="s">
        <v>311</v>
      </c>
      <c r="BI7" t="s">
        <v>409</v>
      </c>
      <c r="BJ7" s="23" t="s">
        <v>316</v>
      </c>
      <c r="BK7" t="s">
        <v>314</v>
      </c>
      <c r="BL7" t="s">
        <v>410</v>
      </c>
      <c r="BM7" s="23" t="s">
        <v>285</v>
      </c>
      <c r="BN7" t="s">
        <v>411</v>
      </c>
      <c r="BO7" t="s">
        <v>412</v>
      </c>
      <c r="BP7" s="23" t="s">
        <v>317</v>
      </c>
      <c r="BQ7" t="s">
        <v>276</v>
      </c>
      <c r="BR7" t="s">
        <v>380</v>
      </c>
      <c r="BS7" s="23" t="s">
        <v>549</v>
      </c>
      <c r="BT7" t="s">
        <v>548</v>
      </c>
      <c r="BU7" t="s">
        <v>547</v>
      </c>
    </row>
    <row r="8" spans="1:73" ht="15" thickTop="1">
      <c r="B8" s="2" t="s">
        <v>14</v>
      </c>
      <c r="C8" s="23"/>
      <c r="D8" s="33">
        <v>74141033095.231583</v>
      </c>
      <c r="E8" s="33">
        <v>58686136811.042267</v>
      </c>
      <c r="F8" s="33">
        <v>15454896284.189316</v>
      </c>
      <c r="G8" s="39"/>
      <c r="H8" s="33">
        <v>4474107154.2552109</v>
      </c>
      <c r="I8" s="33">
        <v>1026434931.2139581</v>
      </c>
      <c r="J8" s="33">
        <v>9221699734.7243347</v>
      </c>
      <c r="K8" s="33">
        <v>-4346635747.9993706</v>
      </c>
      <c r="L8" s="33">
        <v>-15980588712.322527</v>
      </c>
      <c r="M8" s="33">
        <v>-179565283.00000006</v>
      </c>
      <c r="N8" s="33">
        <v>-1317856717.8080444</v>
      </c>
      <c r="O8" s="33">
        <v>2098491283.5539081</v>
      </c>
      <c r="P8" s="33">
        <v>6421104033.767499</v>
      </c>
      <c r="Q8" s="33">
        <v>-910121234.74350107</v>
      </c>
      <c r="R8" s="33">
        <v>1553978893.7044349</v>
      </c>
      <c r="S8" s="33">
        <v>13422668257.733231</v>
      </c>
      <c r="T8" s="33">
        <v>-28820308.88951458</v>
      </c>
      <c r="U8" s="33">
        <v>-3.017038106918335E-4</v>
      </c>
      <c r="V8" s="39"/>
      <c r="W8" s="3">
        <v>4364.9830232389331</v>
      </c>
      <c r="X8" s="3">
        <v>3778.929858469704</v>
      </c>
      <c r="Y8" s="23"/>
      <c r="Z8" s="33">
        <v>16985411.558420442</v>
      </c>
      <c r="AA8" s="33">
        <v>15529829.610229257</v>
      </c>
      <c r="AB8" s="33">
        <v>1455581.9481911846</v>
      </c>
      <c r="AC8" s="32">
        <v>9.3728133838146904E-2</v>
      </c>
      <c r="AD8" s="23"/>
      <c r="AE8" s="65">
        <v>1139.031263867631</v>
      </c>
      <c r="AF8" s="66">
        <v>1118.543760927944</v>
      </c>
      <c r="AG8" s="66">
        <v>20.487502939686919</v>
      </c>
      <c r="AH8" s="67">
        <v>1.8316228345586126E-2</v>
      </c>
      <c r="AI8" s="23"/>
      <c r="AJ8" s="65">
        <v>25563.441411052932</v>
      </c>
      <c r="AK8" s="70">
        <v>25862.479806120795</v>
      </c>
      <c r="AL8" s="23"/>
      <c r="AM8" s="3">
        <v>18705.023711569662</v>
      </c>
      <c r="AN8" s="61">
        <v>17764.181703864509</v>
      </c>
      <c r="AO8" s="23"/>
      <c r="AP8" s="3">
        <v>10.571735773513323</v>
      </c>
      <c r="AQ8" s="3">
        <v>0</v>
      </c>
      <c r="AR8" s="23"/>
      <c r="AS8" s="3">
        <v>653.01162093278367</v>
      </c>
      <c r="AT8" s="3">
        <v>575.42405625851336</v>
      </c>
      <c r="AU8" s="23"/>
      <c r="AV8" s="3">
        <v>750.77271822306921</v>
      </c>
      <c r="AW8" s="3">
        <v>874.31940276092951</v>
      </c>
      <c r="AX8" s="23"/>
      <c r="AY8" s="3">
        <v>1049.7106030191619</v>
      </c>
      <c r="AZ8" s="3">
        <v>1427.747014541038</v>
      </c>
      <c r="BA8" s="23"/>
      <c r="BB8" s="3">
        <v>1203.2606619815369</v>
      </c>
      <c r="BC8" s="3">
        <v>1149.678137259473</v>
      </c>
      <c r="BD8" s="23"/>
      <c r="BE8" s="3">
        <v>2835.7505811632059</v>
      </c>
      <c r="BF8" s="3">
        <v>2927.2396150532295</v>
      </c>
      <c r="BG8" s="23"/>
      <c r="BH8" s="3">
        <v>353.64301003154412</v>
      </c>
      <c r="BI8" s="3">
        <v>1143.8898763830989</v>
      </c>
      <c r="BJ8" s="23"/>
      <c r="BK8" s="3">
        <v>1.6967683585639723</v>
      </c>
      <c r="BL8" s="3">
        <v>0</v>
      </c>
      <c r="BM8" s="23"/>
      <c r="BN8" s="8">
        <v>0.14584740445733382</v>
      </c>
      <c r="BO8" s="8">
        <v>0.12748819645322057</v>
      </c>
      <c r="BP8" s="23"/>
      <c r="BQ8" s="3">
        <v>26275.331840031049</v>
      </c>
      <c r="BR8" s="3">
        <v>26499.999999999978</v>
      </c>
      <c r="BS8" s="23"/>
      <c r="BT8" s="3">
        <v>77733136329.79715</v>
      </c>
      <c r="BU8" s="3">
        <v>69486114881.04216</v>
      </c>
    </row>
    <row r="9" spans="1:73">
      <c r="B9" s="2" t="s">
        <v>13</v>
      </c>
      <c r="C9" s="23"/>
      <c r="D9" s="33">
        <v>9019263881.4645367</v>
      </c>
      <c r="E9" s="33">
        <v>13212768117.878191</v>
      </c>
      <c r="F9" s="33">
        <v>-4193504236.4136543</v>
      </c>
      <c r="G9" s="39"/>
      <c r="H9" s="33">
        <v>1007313542.4479146</v>
      </c>
      <c r="I9" s="33">
        <v>-2362237779.8487139</v>
      </c>
      <c r="J9" s="33">
        <v>2425838272.5120158</v>
      </c>
      <c r="K9" s="33">
        <v>-516924679.69643784</v>
      </c>
      <c r="L9" s="33">
        <v>-1653898978.3063052</v>
      </c>
      <c r="M9" s="33">
        <v>-129098216.20036112</v>
      </c>
      <c r="N9" s="33">
        <v>510529180.094706</v>
      </c>
      <c r="O9" s="33">
        <v>-555661615.53103924</v>
      </c>
      <c r="P9" s="33">
        <v>-257913992.31248817</v>
      </c>
      <c r="Q9" s="33">
        <v>-377434484.92664313</v>
      </c>
      <c r="R9" s="33">
        <v>-1531551385.1715741</v>
      </c>
      <c r="S9" s="33">
        <v>578754857.60461962</v>
      </c>
      <c r="T9" s="33">
        <v>-1331218957.079313</v>
      </c>
      <c r="U9" s="33">
        <v>-3.4093856811523438E-5</v>
      </c>
      <c r="V9" s="39"/>
      <c r="W9" s="3">
        <v>4539.2234499420556</v>
      </c>
      <c r="X9" s="3">
        <v>5967.8266115077649</v>
      </c>
      <c r="Y9" s="23"/>
      <c r="Z9" s="33">
        <v>1986961.8627344002</v>
      </c>
      <c r="AA9" s="33">
        <v>2214000</v>
      </c>
      <c r="AB9" s="33">
        <v>-227038.1372655998</v>
      </c>
      <c r="AC9" s="32">
        <v>-0.10254658413080388</v>
      </c>
      <c r="AD9" s="23"/>
      <c r="AE9" s="56">
        <v>1202.0446756955973</v>
      </c>
      <c r="AF9" s="3">
        <v>1155.973803071364</v>
      </c>
      <c r="AG9" s="3">
        <v>46.070872624233289</v>
      </c>
      <c r="AH9" s="57">
        <v>3.9854599214813782E-2</v>
      </c>
      <c r="AI9" s="23"/>
      <c r="AJ9" s="56">
        <v>27054.802126135372</v>
      </c>
      <c r="AK9" s="63">
        <v>24665.479169883383</v>
      </c>
      <c r="AL9" s="23"/>
      <c r="AM9" s="3">
        <v>19387.334717891928</v>
      </c>
      <c r="AN9" s="61">
        <v>18554.958913743249</v>
      </c>
      <c r="AO9" s="23"/>
      <c r="AP9" s="3">
        <v>107.65559622046629</v>
      </c>
      <c r="AQ9" s="3">
        <v>42.68292682926829</v>
      </c>
      <c r="AR9" s="23"/>
      <c r="AS9" s="3">
        <v>627.36912444582072</v>
      </c>
      <c r="AT9" s="3">
        <v>884.30872135994082</v>
      </c>
      <c r="AU9" s="23"/>
      <c r="AV9" s="3">
        <v>1345.179511224012</v>
      </c>
      <c r="AW9" s="3">
        <v>1065.5256205517705</v>
      </c>
      <c r="AX9" s="23"/>
      <c r="AY9" s="3">
        <v>1240.254311380362</v>
      </c>
      <c r="AZ9" s="3">
        <v>1110.4511193062301</v>
      </c>
      <c r="BA9" s="23"/>
      <c r="BB9" s="3">
        <v>1363.2042302082671</v>
      </c>
      <c r="BC9" s="3">
        <v>1173.2486543084717</v>
      </c>
      <c r="BD9" s="23"/>
      <c r="BE9" s="3">
        <v>1927.6022489110539</v>
      </c>
      <c r="BF9" s="3">
        <v>1156.8016543471015</v>
      </c>
      <c r="BG9" s="23"/>
      <c r="BH9" s="3">
        <v>386.22528058207371</v>
      </c>
      <c r="BI9" s="3">
        <v>677.50155943734762</v>
      </c>
      <c r="BJ9" s="23"/>
      <c r="BK9" s="3">
        <v>669.97710527132494</v>
      </c>
      <c r="BL9" s="3">
        <v>0</v>
      </c>
      <c r="BM9" s="23"/>
      <c r="BN9" s="8">
        <v>0.14367347519586426</v>
      </c>
      <c r="BO9" s="8">
        <v>0.19481497211225071</v>
      </c>
      <c r="BP9" s="23"/>
      <c r="BQ9" s="3">
        <v>26283.570165804864</v>
      </c>
      <c r="BR9" s="3">
        <v>26500</v>
      </c>
      <c r="BS9" s="23"/>
      <c r="BT9" s="3">
        <v>9422172462.4644547</v>
      </c>
      <c r="BU9" s="3">
        <v>15769882304.544846</v>
      </c>
    </row>
    <row r="10" spans="1:73">
      <c r="B10" s="2" t="s">
        <v>12</v>
      </c>
      <c r="C10" s="23"/>
      <c r="D10" s="33">
        <v>-4773024624.3614492</v>
      </c>
      <c r="E10" s="33"/>
      <c r="F10" s="33">
        <v>-4773024624.3614492</v>
      </c>
      <c r="G10" s="39"/>
      <c r="H10" s="33"/>
      <c r="I10" s="33"/>
      <c r="J10" s="33"/>
      <c r="K10" s="33"/>
      <c r="L10" s="33"/>
      <c r="M10" s="33"/>
      <c r="N10" s="33"/>
      <c r="O10" s="33"/>
      <c r="P10" s="33"/>
      <c r="Q10" s="33"/>
      <c r="R10" s="33"/>
      <c r="S10" s="33"/>
      <c r="T10" s="33"/>
      <c r="U10" s="33">
        <v>-4773024624.3614492</v>
      </c>
      <c r="V10" s="39"/>
      <c r="W10" s="3">
        <v>-8800.5158554809568</v>
      </c>
      <c r="X10" s="3"/>
      <c r="Y10" s="23"/>
      <c r="Z10" s="33">
        <v>542357.36890228</v>
      </c>
      <c r="AA10" s="33"/>
      <c r="AB10" s="33">
        <v>542357.36890228</v>
      </c>
      <c r="AC10" s="32"/>
      <c r="AD10" s="23"/>
      <c r="AE10" s="56">
        <v>849.34452506132311</v>
      </c>
      <c r="AF10" s="3"/>
      <c r="AG10" s="3">
        <v>849.34452506132311</v>
      </c>
      <c r="AH10" s="57"/>
      <c r="AI10" s="23"/>
      <c r="AJ10" s="56">
        <v>31111.389779597986</v>
      </c>
      <c r="AK10" s="63"/>
      <c r="AL10" s="23"/>
      <c r="AM10" s="3">
        <v>17513.685805565081</v>
      </c>
      <c r="AN10" s="61"/>
      <c r="AO10" s="23"/>
      <c r="AP10" s="3">
        <v>212.91318164205839</v>
      </c>
      <c r="AQ10" s="3"/>
      <c r="AR10" s="23"/>
      <c r="AS10" s="3">
        <v>931.23751705024335</v>
      </c>
      <c r="AT10" s="3"/>
      <c r="AU10" s="23"/>
      <c r="AV10" s="3">
        <v>2808.2935727524373</v>
      </c>
      <c r="AW10" s="3"/>
      <c r="AX10" s="23"/>
      <c r="AY10" s="3">
        <v>2840.2860160344458</v>
      </c>
      <c r="AZ10" s="3"/>
      <c r="BA10" s="23"/>
      <c r="BB10" s="3">
        <v>1730.2717495914369</v>
      </c>
      <c r="BC10" s="3"/>
      <c r="BD10" s="23"/>
      <c r="BE10" s="3">
        <v>3396.4677681561675</v>
      </c>
      <c r="BF10" s="3"/>
      <c r="BG10" s="23"/>
      <c r="BH10" s="3">
        <v>1621.4805661862847</v>
      </c>
      <c r="BI10" s="3"/>
      <c r="BJ10" s="23"/>
      <c r="BK10" s="3">
        <v>56.753602619840997</v>
      </c>
      <c r="BL10" s="3"/>
      <c r="BM10" s="23"/>
      <c r="BN10" s="8">
        <v>-0.39444962512060117</v>
      </c>
      <c r="BO10" s="8"/>
      <c r="BP10" s="23"/>
      <c r="BQ10" s="3">
        <v>26268.343723656981</v>
      </c>
      <c r="BR10" s="3"/>
      <c r="BS10" s="23"/>
      <c r="BT10" s="3">
        <v>-4722074624.361455</v>
      </c>
      <c r="BU10" s="3"/>
    </row>
    <row r="11" spans="1:73">
      <c r="B11" s="2" t="s">
        <v>15</v>
      </c>
      <c r="C11" s="23"/>
      <c r="D11" s="33">
        <v>377798114.87865132</v>
      </c>
      <c r="E11" s="33">
        <v>-1448890838.282681</v>
      </c>
      <c r="F11" s="33">
        <v>1826688953.1613324</v>
      </c>
      <c r="G11" s="39"/>
      <c r="H11" s="33">
        <v>-110460378.16678454</v>
      </c>
      <c r="I11" s="33">
        <v>1192323511.7518375</v>
      </c>
      <c r="J11" s="33">
        <v>624353694.00120783</v>
      </c>
      <c r="K11" s="33">
        <v>-15535721.444314541</v>
      </c>
      <c r="L11" s="33">
        <v>56994229.650347784</v>
      </c>
      <c r="M11" s="33">
        <v>54009353.93877551</v>
      </c>
      <c r="N11" s="33">
        <v>-1124578.9778601353</v>
      </c>
      <c r="O11" s="33">
        <v>12552565.893205497</v>
      </c>
      <c r="P11" s="33">
        <v>6761597.1961563164</v>
      </c>
      <c r="Q11" s="33">
        <v>31462231.108580247</v>
      </c>
      <c r="R11" s="33">
        <v>-41539627.25666669</v>
      </c>
      <c r="S11" s="33">
        <v>16904784.540975649</v>
      </c>
      <c r="T11" s="33">
        <v>-12709.074128237451</v>
      </c>
      <c r="U11" s="33">
        <v>1.7219281289726496E-7</v>
      </c>
      <c r="V11" s="39"/>
      <c r="W11" s="3">
        <v>5072.8179238489602</v>
      </c>
      <c r="X11" s="3">
        <v>-4928.2001302132003</v>
      </c>
      <c r="Y11" s="23"/>
      <c r="Z11" s="33">
        <v>74475</v>
      </c>
      <c r="AA11" s="33">
        <v>294000</v>
      </c>
      <c r="AB11" s="33">
        <v>-219525</v>
      </c>
      <c r="AC11" s="32">
        <v>-0.7466836734693878</v>
      </c>
      <c r="AD11" s="23"/>
      <c r="AE11" s="56">
        <v>1012.2730736881615</v>
      </c>
      <c r="AF11" s="3">
        <v>695.91836734693879</v>
      </c>
      <c r="AG11" s="3">
        <v>316.35470634122271</v>
      </c>
      <c r="AH11" s="57">
        <v>0.45458594166334054</v>
      </c>
      <c r="AI11" s="23"/>
      <c r="AJ11" s="56">
        <v>21543.815354072762</v>
      </c>
      <c r="AK11" s="63">
        <v>23370.036864907081</v>
      </c>
      <c r="AL11" s="23"/>
      <c r="AM11" s="3">
        <v>16262.713587690314</v>
      </c>
      <c r="AN11" s="61">
        <v>17027.993609850069</v>
      </c>
      <c r="AO11" s="23"/>
      <c r="AP11" s="3">
        <v>52.531117824773411</v>
      </c>
      <c r="AQ11" s="3">
        <v>777.73224489795916</v>
      </c>
      <c r="AR11" s="23"/>
      <c r="AS11" s="3">
        <v>345.74597442621814</v>
      </c>
      <c r="AT11" s="3">
        <v>330.64588744588741</v>
      </c>
      <c r="AU11" s="23"/>
      <c r="AV11" s="3">
        <v>915.81848010636145</v>
      </c>
      <c r="AW11" s="3">
        <v>1084.3658569872675</v>
      </c>
      <c r="AX11" s="23"/>
      <c r="AY11" s="3">
        <v>1021.2960665128865</v>
      </c>
      <c r="AZ11" s="3">
        <v>1112.0862269178051</v>
      </c>
      <c r="BA11" s="23"/>
      <c r="BB11" s="3">
        <v>765.477411639254</v>
      </c>
      <c r="BC11" s="3">
        <v>1187.9310015496972</v>
      </c>
      <c r="BD11" s="23"/>
      <c r="BE11" s="3">
        <v>1721.0669989789149</v>
      </c>
      <c r="BF11" s="3">
        <v>1163.3009398091706</v>
      </c>
      <c r="BG11" s="23"/>
      <c r="BH11" s="3">
        <v>458.99506803028265</v>
      </c>
      <c r="BI11" s="3">
        <v>685.98109744922397</v>
      </c>
      <c r="BJ11" s="23"/>
      <c r="BK11" s="3">
        <v>0.17064886375612559</v>
      </c>
      <c r="BL11" s="3">
        <v>0</v>
      </c>
      <c r="BM11" s="23"/>
      <c r="BN11" s="8">
        <v>0.19058826377026511</v>
      </c>
      <c r="BO11" s="8">
        <v>-0.26722935470640935</v>
      </c>
      <c r="BP11" s="23"/>
      <c r="BQ11" s="3">
        <v>26293.925986735449</v>
      </c>
      <c r="BR11" s="3">
        <v>26500</v>
      </c>
      <c r="BS11" s="23"/>
      <c r="BT11" s="3">
        <v>378118598.8786512</v>
      </c>
      <c r="BU11" s="3">
        <v>-1383170838.2826815</v>
      </c>
    </row>
    <row r="12" spans="1:73">
      <c r="B12" s="2" t="s">
        <v>16</v>
      </c>
      <c r="C12" s="23"/>
      <c r="D12" s="33">
        <v>-7401627961.9507942</v>
      </c>
      <c r="E12" s="33">
        <v>-3503890796.1144729</v>
      </c>
      <c r="F12" s="33">
        <v>-3897737165.8363214</v>
      </c>
      <c r="G12" s="39"/>
      <c r="H12" s="33">
        <v>-267129235.80403486</v>
      </c>
      <c r="I12" s="33">
        <v>-3704193936.681231</v>
      </c>
      <c r="J12" s="33">
        <v>1292806999.4236345</v>
      </c>
      <c r="K12" s="33">
        <v>-124965523.68290283</v>
      </c>
      <c r="L12" s="33">
        <v>98090906.758827448</v>
      </c>
      <c r="M12" s="33">
        <v>-26470642.000000004</v>
      </c>
      <c r="N12" s="33">
        <v>-19009042.254945975</v>
      </c>
      <c r="O12" s="33">
        <v>-656356011.45729578</v>
      </c>
      <c r="P12" s="33">
        <v>-208738967.47712991</v>
      </c>
      <c r="Q12" s="33">
        <v>-304221923.01197159</v>
      </c>
      <c r="R12" s="33">
        <v>-580924347.96310055</v>
      </c>
      <c r="S12" s="33">
        <v>659209132.77109969</v>
      </c>
      <c r="T12" s="33">
        <v>-55834574.457270689</v>
      </c>
      <c r="U12" s="33">
        <v>6.7055225372314453E-8</v>
      </c>
      <c r="V12" s="39"/>
      <c r="W12" s="3">
        <v>-10017.090217824867</v>
      </c>
      <c r="X12" s="3">
        <v>-10116.678804438678</v>
      </c>
      <c r="Y12" s="23"/>
      <c r="Z12" s="33">
        <v>738900</v>
      </c>
      <c r="AA12" s="33">
        <v>346347.93333333329</v>
      </c>
      <c r="AB12" s="33">
        <v>392552.06666666671</v>
      </c>
      <c r="AC12" s="32">
        <v>1.1334038083861337</v>
      </c>
      <c r="AD12" s="23"/>
      <c r="AE12" s="56">
        <v>673.33402202345246</v>
      </c>
      <c r="AF12" s="3">
        <v>607.30997304582206</v>
      </c>
      <c r="AG12" s="3">
        <v>66.0240489776304</v>
      </c>
      <c r="AH12" s="57">
        <v>0.10871556850367881</v>
      </c>
      <c r="AI12" s="23"/>
      <c r="AJ12" s="56">
        <v>27691.318072006787</v>
      </c>
      <c r="AK12" s="63">
        <v>26210.39309015296</v>
      </c>
      <c r="AL12" s="23"/>
      <c r="AM12" s="3">
        <v>18150.832348772619</v>
      </c>
      <c r="AN12" s="61">
        <v>18283.584963143749</v>
      </c>
      <c r="AO12" s="23"/>
      <c r="AP12" s="3">
        <v>35.824390309920155</v>
      </c>
      <c r="AQ12" s="3">
        <v>0</v>
      </c>
      <c r="AR12" s="23"/>
      <c r="AS12" s="3">
        <v>427.35133649336308</v>
      </c>
      <c r="AT12" s="3">
        <v>401.62520000000001</v>
      </c>
      <c r="AU12" s="23"/>
      <c r="AV12" s="3">
        <v>1763.0627875476016</v>
      </c>
      <c r="AW12" s="3">
        <v>874.77477637248217</v>
      </c>
      <c r="AX12" s="23"/>
      <c r="AY12" s="3">
        <v>1710.8373305068437</v>
      </c>
      <c r="AZ12" s="3">
        <v>1428.3377128628731</v>
      </c>
      <c r="BA12" s="23"/>
      <c r="BB12" s="3">
        <v>1561.6473925193147</v>
      </c>
      <c r="BC12" s="3">
        <v>1149.9246654764515</v>
      </c>
      <c r="BD12" s="23"/>
      <c r="BE12" s="3">
        <v>3714.2584166239958</v>
      </c>
      <c r="BF12" s="3">
        <v>2928.0568359458248</v>
      </c>
      <c r="BG12" s="23"/>
      <c r="BH12" s="3">
        <v>251.9396160496523</v>
      </c>
      <c r="BI12" s="3">
        <v>1144.0889363515871</v>
      </c>
      <c r="BJ12" s="23"/>
      <c r="BK12" s="3">
        <v>75.564453183476374</v>
      </c>
      <c r="BL12" s="3">
        <v>0</v>
      </c>
      <c r="BM12" s="23"/>
      <c r="BN12" s="8">
        <v>-0.56676253698147905</v>
      </c>
      <c r="BO12" s="8">
        <v>-0.62861056340603905</v>
      </c>
      <c r="BP12" s="23"/>
      <c r="BQ12" s="3">
        <v>26248.826401298815</v>
      </c>
      <c r="BR12" s="3">
        <v>26500.000000000004</v>
      </c>
      <c r="BS12" s="23"/>
      <c r="BT12" s="3">
        <v>-7316771647.9507971</v>
      </c>
      <c r="BU12" s="3">
        <v>-3503890796.1144724</v>
      </c>
    </row>
    <row r="13" spans="1:73">
      <c r="B13" s="2" t="s">
        <v>10</v>
      </c>
      <c r="C13" s="23"/>
      <c r="D13" s="33">
        <v>-1245058303.9683852</v>
      </c>
      <c r="E13" s="33"/>
      <c r="F13" s="33">
        <v>-1245058303.9683852</v>
      </c>
      <c r="G13" s="39"/>
      <c r="H13" s="33"/>
      <c r="I13" s="33"/>
      <c r="J13" s="33"/>
      <c r="K13" s="33"/>
      <c r="L13" s="33"/>
      <c r="M13" s="33"/>
      <c r="N13" s="33"/>
      <c r="O13" s="33"/>
      <c r="P13" s="33"/>
      <c r="Q13" s="33"/>
      <c r="R13" s="33"/>
      <c r="S13" s="33"/>
      <c r="T13" s="33"/>
      <c r="U13" s="33">
        <v>-1245058303.9683852</v>
      </c>
      <c r="V13" s="39"/>
      <c r="W13" s="3">
        <v>-4792.7411808776087</v>
      </c>
      <c r="X13" s="3"/>
      <c r="Y13" s="23"/>
      <c r="Z13" s="33">
        <v>259780</v>
      </c>
      <c r="AA13" s="33"/>
      <c r="AB13" s="33">
        <v>259780</v>
      </c>
      <c r="AC13" s="32"/>
      <c r="AD13" s="23"/>
      <c r="AE13" s="56">
        <v>627.38881335345138</v>
      </c>
      <c r="AF13" s="3"/>
      <c r="AG13" s="3">
        <v>627.38881335345138</v>
      </c>
      <c r="AH13" s="57"/>
      <c r="AI13" s="23"/>
      <c r="AJ13" s="56">
        <v>21246.657571669817</v>
      </c>
      <c r="AK13" s="63"/>
      <c r="AL13" s="23"/>
      <c r="AM13" s="3">
        <v>14789.124765678394</v>
      </c>
      <c r="AN13" s="61"/>
      <c r="AO13" s="23"/>
      <c r="AP13" s="3">
        <v>7.7373161906228347E-4</v>
      </c>
      <c r="AQ13" s="3"/>
      <c r="AR13" s="23"/>
      <c r="AS13" s="3">
        <v>7.157177981135192E-3</v>
      </c>
      <c r="AT13" s="3"/>
      <c r="AU13" s="23"/>
      <c r="AV13" s="3">
        <v>497.08951477819568</v>
      </c>
      <c r="AW13" s="3"/>
      <c r="AX13" s="23"/>
      <c r="AY13" s="3">
        <v>379.93420187700463</v>
      </c>
      <c r="AZ13" s="3"/>
      <c r="BA13" s="23"/>
      <c r="BB13" s="3">
        <v>208.50880988531785</v>
      </c>
      <c r="BC13" s="3"/>
      <c r="BD13" s="23"/>
      <c r="BE13" s="3">
        <v>285.45854709013139</v>
      </c>
      <c r="BF13" s="3"/>
      <c r="BG13" s="23"/>
      <c r="BH13" s="3">
        <v>86.539519300996716</v>
      </c>
      <c r="BI13" s="3"/>
      <c r="BJ13" s="23"/>
      <c r="BK13" s="3">
        <v>4999.9942821501791</v>
      </c>
      <c r="BL13" s="3"/>
      <c r="BM13" s="23"/>
      <c r="BN13" s="8">
        <v>-0.29128269933106499</v>
      </c>
      <c r="BO13" s="8"/>
      <c r="BP13" s="23"/>
      <c r="BQ13" s="3">
        <v>26226.027689025086</v>
      </c>
      <c r="BR13" s="3"/>
      <c r="BS13" s="23"/>
      <c r="BT13" s="3">
        <v>-1053758303.9683847</v>
      </c>
      <c r="BU13" s="3"/>
    </row>
    <row r="14" spans="1:73">
      <c r="B14" s="2" t="s">
        <v>43</v>
      </c>
      <c r="C14" s="23"/>
      <c r="D14" s="33">
        <v>-154907026.90296018</v>
      </c>
      <c r="E14" s="33">
        <v>319000000</v>
      </c>
      <c r="F14" s="33">
        <v>-473907026.90296018</v>
      </c>
      <c r="G14" s="39"/>
      <c r="H14" s="33"/>
      <c r="I14" s="33"/>
      <c r="J14" s="33"/>
      <c r="K14" s="33"/>
      <c r="L14" s="33"/>
      <c r="M14" s="33"/>
      <c r="N14" s="33"/>
      <c r="O14" s="33"/>
      <c r="P14" s="33"/>
      <c r="Q14" s="33"/>
      <c r="R14" s="33"/>
      <c r="S14" s="33"/>
      <c r="T14" s="33"/>
      <c r="U14" s="33">
        <v>-473907026.90296018</v>
      </c>
      <c r="V14" s="39"/>
      <c r="W14" s="3">
        <v>-130.70734602964717</v>
      </c>
      <c r="X14" s="3">
        <v>7250</v>
      </c>
      <c r="Y14" s="23"/>
      <c r="Z14" s="33">
        <v>1185144</v>
      </c>
      <c r="AA14" s="33">
        <v>44000</v>
      </c>
      <c r="AB14" s="33">
        <v>1141144</v>
      </c>
      <c r="AC14" s="32">
        <v>25.93509090909091</v>
      </c>
      <c r="AD14" s="23"/>
      <c r="AE14" s="56">
        <v>404.95442974988993</v>
      </c>
      <c r="AF14" s="3">
        <v>500</v>
      </c>
      <c r="AG14" s="3">
        <v>-95.045570250110075</v>
      </c>
      <c r="AH14" s="57">
        <v>-0.19009114050022016</v>
      </c>
      <c r="AI14" s="23"/>
      <c r="AJ14" s="56">
        <v>10758.532113530422</v>
      </c>
      <c r="AK14" s="63">
        <v>6000</v>
      </c>
      <c r="AL14" s="23"/>
      <c r="AM14" s="3">
        <v>9259.6412955965825</v>
      </c>
      <c r="AN14" s="61">
        <v>6000</v>
      </c>
      <c r="AO14" s="23"/>
      <c r="AP14" s="3">
        <v>0</v>
      </c>
      <c r="AQ14" s="3">
        <v>0</v>
      </c>
      <c r="AR14" s="23"/>
      <c r="AS14" s="3">
        <v>5.3849011070684894E-4</v>
      </c>
      <c r="AT14" s="3">
        <v>0</v>
      </c>
      <c r="AU14" s="23"/>
      <c r="AV14" s="3">
        <v>366.68666546899021</v>
      </c>
      <c r="AW14" s="3">
        <v>0</v>
      </c>
      <c r="AX14" s="23"/>
      <c r="AY14" s="3">
        <v>334.94785717844474</v>
      </c>
      <c r="AZ14" s="3">
        <v>0</v>
      </c>
      <c r="BA14" s="23"/>
      <c r="BB14" s="3">
        <v>177.36557469077528</v>
      </c>
      <c r="BC14" s="3">
        <v>0</v>
      </c>
      <c r="BD14" s="23"/>
      <c r="BE14" s="3">
        <v>584.37476134806809</v>
      </c>
      <c r="BF14" s="3">
        <v>0</v>
      </c>
      <c r="BG14" s="23"/>
      <c r="BH14" s="3">
        <v>35.515385789720376</v>
      </c>
      <c r="BI14" s="3">
        <v>0</v>
      </c>
      <c r="BJ14" s="23"/>
      <c r="BK14" s="3">
        <v>3.4967729616983305E-5</v>
      </c>
      <c r="BL14" s="3">
        <v>0</v>
      </c>
      <c r="BM14" s="23"/>
      <c r="BN14" s="8">
        <v>-1.2298598150521084E-2</v>
      </c>
      <c r="BO14" s="8">
        <v>0.54716981132075471</v>
      </c>
      <c r="BP14" s="23"/>
      <c r="BQ14" s="3">
        <v>26244.49564378092</v>
      </c>
      <c r="BR14" s="3">
        <v>26500</v>
      </c>
      <c r="BS14" s="23"/>
      <c r="BT14" s="3">
        <v>-154907026.90295997</v>
      </c>
      <c r="BU14" s="3">
        <v>319000000</v>
      </c>
    </row>
    <row r="15" spans="1:73">
      <c r="B15" s="2" t="s">
        <v>45</v>
      </c>
      <c r="C15" s="23"/>
      <c r="D15" s="33">
        <v>-1113462324.999999</v>
      </c>
      <c r="E15" s="33"/>
      <c r="F15" s="33">
        <v>-1113462324.999999</v>
      </c>
      <c r="G15" s="39"/>
      <c r="H15" s="33"/>
      <c r="I15" s="33"/>
      <c r="J15" s="33"/>
      <c r="K15" s="33"/>
      <c r="L15" s="33"/>
      <c r="M15" s="33"/>
      <c r="N15" s="33"/>
      <c r="O15" s="33"/>
      <c r="P15" s="33"/>
      <c r="Q15" s="33"/>
      <c r="R15" s="33"/>
      <c r="S15" s="33"/>
      <c r="T15" s="33"/>
      <c r="U15" s="33">
        <v>-1113462324.999999</v>
      </c>
      <c r="V15" s="39"/>
      <c r="W15" s="3"/>
      <c r="X15" s="3"/>
      <c r="Y15" s="23"/>
      <c r="Z15" s="33">
        <v>0</v>
      </c>
      <c r="AA15" s="33"/>
      <c r="AB15" s="33">
        <v>0</v>
      </c>
      <c r="AC15" s="32"/>
      <c r="AD15" s="23"/>
      <c r="AE15" s="56"/>
      <c r="AF15" s="3"/>
      <c r="AG15" s="3"/>
      <c r="AH15" s="57"/>
      <c r="AI15" s="23"/>
      <c r="AJ15" s="56"/>
      <c r="AK15" s="63"/>
      <c r="AL15" s="23"/>
      <c r="AM15" s="3"/>
      <c r="AN15" s="61"/>
      <c r="AO15" s="23"/>
      <c r="AP15" s="3"/>
      <c r="AQ15" s="3"/>
      <c r="AR15" s="23"/>
      <c r="AS15" s="3"/>
      <c r="AT15" s="3"/>
      <c r="AU15" s="23"/>
      <c r="AV15" s="3"/>
      <c r="AW15" s="3"/>
      <c r="AX15" s="23"/>
      <c r="AY15" s="3"/>
      <c r="AZ15" s="3"/>
      <c r="BA15" s="23"/>
      <c r="BB15" s="3"/>
      <c r="BC15" s="3"/>
      <c r="BD15" s="23"/>
      <c r="BE15" s="3"/>
      <c r="BF15" s="3"/>
      <c r="BG15" s="23"/>
      <c r="BH15" s="3"/>
      <c r="BI15" s="3"/>
      <c r="BJ15" s="23"/>
      <c r="BK15" s="3"/>
      <c r="BL15" s="3"/>
      <c r="BM15" s="23"/>
      <c r="BN15" s="8">
        <v>1</v>
      </c>
      <c r="BO15" s="8"/>
      <c r="BP15" s="23"/>
      <c r="BQ15" s="3">
        <v>26209.160363056926</v>
      </c>
      <c r="BR15" s="3"/>
      <c r="BS15" s="23"/>
      <c r="BT15" s="3">
        <v>-889911000</v>
      </c>
      <c r="BU15" s="3"/>
    </row>
    <row r="16" spans="1:73">
      <c r="B16" s="2" t="s">
        <v>116</v>
      </c>
      <c r="C16" s="23"/>
      <c r="D16" s="33">
        <v>-5085313</v>
      </c>
      <c r="E16" s="33"/>
      <c r="F16" s="33">
        <v>-5085313</v>
      </c>
      <c r="G16" s="39"/>
      <c r="H16" s="33"/>
      <c r="I16" s="33"/>
      <c r="J16" s="33"/>
      <c r="K16" s="33"/>
      <c r="L16" s="33"/>
      <c r="M16" s="33"/>
      <c r="N16" s="33"/>
      <c r="O16" s="33"/>
      <c r="P16" s="33"/>
      <c r="Q16" s="33"/>
      <c r="R16" s="33"/>
      <c r="S16" s="33"/>
      <c r="T16" s="33"/>
      <c r="U16" s="33">
        <v>-5085313</v>
      </c>
      <c r="V16" s="39"/>
      <c r="W16" s="3"/>
      <c r="X16" s="3"/>
      <c r="Y16" s="23"/>
      <c r="Z16" s="33">
        <v>0</v>
      </c>
      <c r="AA16" s="33"/>
      <c r="AB16" s="33">
        <v>0</v>
      </c>
      <c r="AC16" s="32"/>
      <c r="AD16" s="23"/>
      <c r="AE16" s="56"/>
      <c r="AF16" s="3"/>
      <c r="AG16" s="3"/>
      <c r="AH16" s="57"/>
      <c r="AI16" s="23"/>
      <c r="AJ16" s="56"/>
      <c r="AK16" s="63"/>
      <c r="AL16" s="23"/>
      <c r="AM16" s="3"/>
      <c r="AN16" s="61"/>
      <c r="AO16" s="23"/>
      <c r="AP16" s="3"/>
      <c r="AQ16" s="3"/>
      <c r="AR16" s="23"/>
      <c r="AS16" s="3"/>
      <c r="AT16" s="3"/>
      <c r="AU16" s="23"/>
      <c r="AV16" s="3"/>
      <c r="AW16" s="3"/>
      <c r="AX16" s="23"/>
      <c r="AY16" s="3"/>
      <c r="AZ16" s="3"/>
      <c r="BA16" s="23"/>
      <c r="BB16" s="3"/>
      <c r="BC16" s="3"/>
      <c r="BD16" s="23"/>
      <c r="BE16" s="3"/>
      <c r="BF16" s="3"/>
      <c r="BG16" s="23"/>
      <c r="BH16" s="3"/>
      <c r="BI16" s="3"/>
      <c r="BJ16" s="23"/>
      <c r="BK16" s="3"/>
      <c r="BL16" s="3"/>
      <c r="BM16" s="23"/>
      <c r="BN16" s="8">
        <v>1</v>
      </c>
      <c r="BO16" s="8"/>
      <c r="BP16" s="23"/>
      <c r="BQ16" s="3">
        <v>26209.160363056937</v>
      </c>
      <c r="BR16" s="3"/>
      <c r="BS16" s="23"/>
      <c r="BT16" s="3">
        <v>0</v>
      </c>
      <c r="BU16" s="3"/>
    </row>
    <row r="17" spans="2:73">
      <c r="B17" s="2" t="s">
        <v>452</v>
      </c>
      <c r="C17" s="23"/>
      <c r="D17" s="33">
        <v>221481</v>
      </c>
      <c r="E17" s="33"/>
      <c r="F17" s="33">
        <v>221481</v>
      </c>
      <c r="G17" s="39"/>
      <c r="H17" s="33"/>
      <c r="I17" s="33"/>
      <c r="J17" s="33"/>
      <c r="K17" s="33"/>
      <c r="L17" s="33"/>
      <c r="M17" s="33"/>
      <c r="N17" s="33"/>
      <c r="O17" s="33"/>
      <c r="P17" s="33"/>
      <c r="Q17" s="33"/>
      <c r="R17" s="33"/>
      <c r="S17" s="33"/>
      <c r="T17" s="33"/>
      <c r="U17" s="33">
        <v>221481</v>
      </c>
      <c r="V17" s="39"/>
      <c r="W17" s="3"/>
      <c r="X17" s="3"/>
      <c r="Y17" s="23"/>
      <c r="Z17" s="33">
        <v>0</v>
      </c>
      <c r="AA17" s="33"/>
      <c r="AB17" s="33">
        <v>0</v>
      </c>
      <c r="AC17" s="32"/>
      <c r="AD17" s="23"/>
      <c r="AE17" s="56"/>
      <c r="AF17" s="3"/>
      <c r="AG17" s="3"/>
      <c r="AH17" s="57"/>
      <c r="AI17" s="23"/>
      <c r="AJ17" s="56"/>
      <c r="AK17" s="63"/>
      <c r="AL17" s="23"/>
      <c r="AM17" s="3"/>
      <c r="AN17" s="61"/>
      <c r="AO17" s="23"/>
      <c r="AP17" s="3"/>
      <c r="AQ17" s="3"/>
      <c r="AR17" s="23"/>
      <c r="AS17" s="3"/>
      <c r="AT17" s="3"/>
      <c r="AU17" s="23"/>
      <c r="AV17" s="3"/>
      <c r="AW17" s="3"/>
      <c r="AX17" s="23"/>
      <c r="AY17" s="3"/>
      <c r="AZ17" s="3"/>
      <c r="BA17" s="23"/>
      <c r="BB17" s="3"/>
      <c r="BC17" s="3"/>
      <c r="BD17" s="23"/>
      <c r="BE17" s="3"/>
      <c r="BF17" s="3"/>
      <c r="BG17" s="23"/>
      <c r="BH17" s="3"/>
      <c r="BI17" s="3"/>
      <c r="BJ17" s="23"/>
      <c r="BK17" s="3"/>
      <c r="BL17" s="3"/>
      <c r="BM17" s="23"/>
      <c r="BN17" s="8">
        <v>1</v>
      </c>
      <c r="BO17" s="8"/>
      <c r="BP17" s="23"/>
      <c r="BQ17" s="3">
        <v>26209.16036305693</v>
      </c>
      <c r="BR17" s="3"/>
      <c r="BS17" s="23"/>
      <c r="BT17" s="3">
        <v>0</v>
      </c>
      <c r="BU17" s="3"/>
    </row>
    <row r="18" spans="2:73">
      <c r="B18" s="2" t="s">
        <v>11</v>
      </c>
      <c r="C18" s="23"/>
      <c r="D18" s="33">
        <v>-4399845444.4349995</v>
      </c>
      <c r="E18" s="33"/>
      <c r="F18" s="33">
        <v>-4399845444.4349995</v>
      </c>
      <c r="G18" s="39"/>
      <c r="H18" s="33"/>
      <c r="I18" s="33"/>
      <c r="J18" s="33"/>
      <c r="K18" s="33"/>
      <c r="L18" s="33"/>
      <c r="M18" s="33"/>
      <c r="N18" s="33"/>
      <c r="O18" s="33"/>
      <c r="P18" s="33"/>
      <c r="Q18" s="33"/>
      <c r="R18" s="33"/>
      <c r="S18" s="33"/>
      <c r="T18" s="33"/>
      <c r="U18" s="33">
        <v>-4399845444.4349995</v>
      </c>
      <c r="V18" s="39"/>
      <c r="W18" s="3">
        <v>-4085278.9641922</v>
      </c>
      <c r="X18" s="3"/>
      <c r="Y18" s="23"/>
      <c r="Z18" s="33">
        <v>1077</v>
      </c>
      <c r="AA18" s="33"/>
      <c r="AB18" s="33">
        <v>1077</v>
      </c>
      <c r="AC18" s="32"/>
      <c r="AD18" s="23"/>
      <c r="AE18" s="56">
        <v>38193.730721300381</v>
      </c>
      <c r="AF18" s="3"/>
      <c r="AG18" s="3">
        <v>38193.730721300381</v>
      </c>
      <c r="AH18" s="57"/>
      <c r="AI18" s="23"/>
      <c r="AJ18" s="56">
        <v>5086304.5775301764</v>
      </c>
      <c r="AK18" s="63"/>
      <c r="AL18" s="23"/>
      <c r="AM18" s="3">
        <v>15296.842154131848</v>
      </c>
      <c r="AN18" s="61"/>
      <c r="AO18" s="23"/>
      <c r="AP18" s="3">
        <v>0</v>
      </c>
      <c r="AQ18" s="3"/>
      <c r="AR18" s="23"/>
      <c r="AS18" s="3">
        <v>0</v>
      </c>
      <c r="AT18" s="3"/>
      <c r="AU18" s="23"/>
      <c r="AV18" s="3">
        <v>0</v>
      </c>
      <c r="AW18" s="3"/>
      <c r="AX18" s="23"/>
      <c r="AY18" s="3">
        <v>0</v>
      </c>
      <c r="AZ18" s="3"/>
      <c r="BA18" s="23"/>
      <c r="BB18" s="3">
        <v>0</v>
      </c>
      <c r="BC18" s="3"/>
      <c r="BD18" s="23"/>
      <c r="BE18" s="3">
        <v>0</v>
      </c>
      <c r="BF18" s="3"/>
      <c r="BG18" s="23"/>
      <c r="BH18" s="3">
        <v>0</v>
      </c>
      <c r="BI18" s="3"/>
      <c r="BJ18" s="23"/>
      <c r="BK18" s="3">
        <v>0</v>
      </c>
      <c r="BL18" s="3"/>
      <c r="BM18" s="23"/>
      <c r="BN18" s="8">
        <v>-4.0810933404287315</v>
      </c>
      <c r="BO18" s="8"/>
      <c r="BP18" s="23"/>
      <c r="BQ18" s="3">
        <v>26209.160363056933</v>
      </c>
      <c r="BR18" s="3"/>
      <c r="BS18" s="23"/>
      <c r="BT18" s="3">
        <v>-4367705379</v>
      </c>
      <c r="BU18" s="3"/>
    </row>
    <row r="19" spans="2:73" ht="15" thickBot="1">
      <c r="B19" s="2" t="s">
        <v>1</v>
      </c>
      <c r="C19" s="23"/>
      <c r="D19" s="33">
        <v>64445305572.9562</v>
      </c>
      <c r="E19" s="33">
        <v>67265123294.5233</v>
      </c>
      <c r="F19" s="33">
        <v>-2819817721.5671005</v>
      </c>
      <c r="G19" s="39"/>
      <c r="H19" s="33">
        <v>5103831082.7323055</v>
      </c>
      <c r="I19" s="33">
        <v>-3847673273.5641494</v>
      </c>
      <c r="J19" s="33">
        <v>13564698700.662521</v>
      </c>
      <c r="K19" s="33">
        <v>-5004061672.8244457</v>
      </c>
      <c r="L19" s="33">
        <v>-17479402554.219719</v>
      </c>
      <c r="M19" s="33">
        <v>-281124787.26158571</v>
      </c>
      <c r="N19" s="33">
        <v>-827461158.94614446</v>
      </c>
      <c r="O19" s="33">
        <v>899026222.45876682</v>
      </c>
      <c r="P19" s="33">
        <v>5961212671.1739988</v>
      </c>
      <c r="Q19" s="33">
        <v>-1560315411.5735278</v>
      </c>
      <c r="R19" s="33">
        <v>-600036466.6870147</v>
      </c>
      <c r="S19" s="33">
        <v>14677537032.649927</v>
      </c>
      <c r="T19" s="33">
        <v>-1415886549.5002265</v>
      </c>
      <c r="U19" s="33">
        <v>-12010161556.668129</v>
      </c>
      <c r="V19" s="39"/>
      <c r="W19" s="3">
        <v>2959.7221229016986</v>
      </c>
      <c r="X19" s="3">
        <v>3650.12346638806</v>
      </c>
      <c r="Y19" s="23"/>
      <c r="Z19" s="33">
        <v>21774106.790057126</v>
      </c>
      <c r="AA19" s="33">
        <v>18428177.543562591</v>
      </c>
      <c r="AB19" s="33">
        <v>3345929.2464945354</v>
      </c>
      <c r="AC19" s="32">
        <v>0.1815659328539164</v>
      </c>
      <c r="AD19" s="23"/>
      <c r="AE19" s="58">
        <v>1075.1427600208362</v>
      </c>
      <c r="AF19" s="59">
        <v>1105.2129557959377</v>
      </c>
      <c r="AG19" s="59">
        <v>-30.070195775101411</v>
      </c>
      <c r="AH19" s="60">
        <v>-2.7207603401143497E-2</v>
      </c>
      <c r="AI19" s="23"/>
      <c r="AJ19" s="58">
        <v>25289.181188777369</v>
      </c>
      <c r="AK19" s="64">
        <v>25638.019862204255</v>
      </c>
      <c r="AL19" s="23"/>
      <c r="AM19" s="3">
        <v>18149.461582529482</v>
      </c>
      <c r="AN19" s="61">
        <v>17829.115509209641</v>
      </c>
      <c r="AO19" s="23"/>
      <c r="AP19" s="3">
        <v>24.769373237678749</v>
      </c>
      <c r="AQ19" s="3">
        <v>17.535824106105668</v>
      </c>
      <c r="AR19" s="23"/>
      <c r="AS19" s="3">
        <v>605.52725061296235</v>
      </c>
      <c r="AT19" s="3">
        <v>603.9885918726892</v>
      </c>
      <c r="AU19" s="23"/>
      <c r="AV19" s="3">
        <v>867.21104011793193</v>
      </c>
      <c r="AW19" s="3">
        <v>898.56335670933868</v>
      </c>
      <c r="AX19" s="23"/>
      <c r="AY19" s="3">
        <v>1087.0900185900898</v>
      </c>
      <c r="AZ19" s="3">
        <v>1381.1925648088345</v>
      </c>
      <c r="BA19" s="23"/>
      <c r="BB19" s="3">
        <v>1173.8813723219912</v>
      </c>
      <c r="BC19" s="3">
        <v>1150.3798351520772</v>
      </c>
      <c r="BD19" s="23"/>
      <c r="BE19" s="3">
        <v>2639.7376205602923</v>
      </c>
      <c r="BF19" s="3">
        <v>2679.4200406528525</v>
      </c>
      <c r="BG19" s="23"/>
      <c r="BH19" s="3">
        <v>364.58546409829745</v>
      </c>
      <c r="BI19" s="3">
        <v>1077.8241396927174</v>
      </c>
      <c r="BJ19" s="23"/>
      <c r="BK19" s="3">
        <v>126.093155812267</v>
      </c>
      <c r="BL19" s="3">
        <v>0</v>
      </c>
      <c r="BM19" s="23"/>
      <c r="BN19" s="8">
        <v>0.10477299207852939</v>
      </c>
      <c r="BO19" s="8">
        <v>0.12462802525364101</v>
      </c>
      <c r="BP19" s="23"/>
      <c r="BQ19" s="3">
        <v>26274.560330138527</v>
      </c>
      <c r="BR19" s="3">
        <v>26499.999999999971</v>
      </c>
      <c r="BS19" s="23"/>
      <c r="BT19" s="3">
        <v>69028299408.956299</v>
      </c>
      <c r="BU19" s="3">
        <v>80687935551.189926</v>
      </c>
    </row>
    <row r="20" spans="2:73" ht="15" thickTop="1"/>
    <row r="21" spans="2:73" ht="15" thickTop="1"/>
    <row r="28" spans="2:73">
      <c r="H28" s="20"/>
      <c r="I28" s="20"/>
      <c r="J28" s="20"/>
      <c r="K28" s="20"/>
      <c r="L28" s="20"/>
      <c r="M28" s="20"/>
      <c r="N28" s="20"/>
      <c r="O28" s="20"/>
      <c r="P28" s="20"/>
      <c r="Q28" s="20"/>
      <c r="R28" s="20"/>
      <c r="S28" s="20"/>
      <c r="T28" s="20"/>
      <c r="U28" s="20"/>
      <c r="V28" s="20"/>
      <c r="W28" s="20"/>
    </row>
  </sheetData>
  <mergeCells count="1">
    <mergeCell ref="B4:B5"/>
  </mergeCells>
  <conditionalFormatting pivot="1" sqref="F8:F19 H8:U19">
    <cfRule type="dataBar" priority="1">
      <dataBar>
        <cfvo type="min"/>
        <cfvo type="max"/>
        <color rgb="FF63C384"/>
      </dataBar>
      <extLst>
        <ext xmlns:x14="http://schemas.microsoft.com/office/spreadsheetml/2009/9/main" uri="{B025F937-C7B1-47D3-B67F-A62EFF666E3E}">
          <x14:id>{5B6228D0-FBC5-47AB-AB7D-BBFCA116EF32}</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5B6228D0-FBC5-47AB-AB7D-BBFCA116EF32}">
            <x14:dataBar minLength="0" maxLength="100" border="1" negativeBarBorderColorSameAsPositive="0">
              <x14:cfvo type="autoMin"/>
              <x14:cfvo type="autoMax"/>
              <x14:borderColor rgb="FF63C384"/>
              <x14:negativeFillColor rgb="FFFF0000"/>
              <x14:negativeBorderColor rgb="FFFF0000"/>
              <x14:axisColor rgb="FF000000"/>
            </x14:dataBar>
          </x14:cfRule>
          <xm:sqref>F8:F19 H8:U19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96537-D181-4801-A762-EB663D247153}">
  <sheetPr codeName="Sheet10"/>
  <dimension ref="A2:Z322"/>
  <sheetViews>
    <sheetView showGridLines="0" zoomScale="85" zoomScaleNormal="85" workbookViewId="0">
      <pane xSplit="6" ySplit="5" topLeftCell="N31" activePane="bottomRight" state="frozen"/>
      <selection pane="topRight" activeCell="G1" sqref="G1"/>
      <selection pane="bottomLeft" activeCell="A6" sqref="A6"/>
      <selection pane="bottomRight" activeCell="Q106" sqref="A106:XFD106"/>
    </sheetView>
  </sheetViews>
  <sheetFormatPr defaultRowHeight="14.5"/>
  <cols>
    <col min="1" max="1" width="6.1796875" customWidth="1"/>
    <col min="2" max="2" width="11.54296875" bestFit="1" customWidth="1"/>
    <col min="3" max="3" width="11.453125" customWidth="1"/>
    <col min="4" max="4" width="30.1796875" customWidth="1"/>
    <col min="5" max="5" width="25.26953125" customWidth="1"/>
    <col min="6" max="6" width="2.26953125" customWidth="1"/>
    <col min="7" max="8" width="14.26953125" customWidth="1"/>
    <col min="9" max="9" width="16.7265625" customWidth="1"/>
    <col min="10" max="10" width="11.7265625" bestFit="1" customWidth="1"/>
    <col min="11" max="11" width="1.1796875" bestFit="1" customWidth="1"/>
    <col min="12" max="12" width="18.1796875" bestFit="1" customWidth="1"/>
    <col min="13" max="13" width="14.1796875" customWidth="1"/>
    <col min="14" max="14" width="2.453125" bestFit="1" customWidth="1"/>
    <col min="15" max="15" width="20" customWidth="1"/>
    <col min="16" max="16" width="16.81640625" customWidth="1"/>
    <col min="17" max="17" width="15.1796875" bestFit="1" customWidth="1"/>
    <col min="18" max="18" width="2.453125" bestFit="1" customWidth="1"/>
    <col min="19" max="22" width="15.81640625" customWidth="1"/>
    <col min="23" max="23" width="2.453125" bestFit="1" customWidth="1"/>
    <col min="24" max="24" width="17.26953125" customWidth="1"/>
    <col min="25" max="25" width="15.453125" customWidth="1"/>
    <col min="26" max="26" width="13.26953125" customWidth="1"/>
  </cols>
  <sheetData>
    <row r="2" spans="1:26">
      <c r="A2" s="1" t="s">
        <v>114</v>
      </c>
      <c r="B2" t="s" vm="9">
        <v>521</v>
      </c>
    </row>
    <row r="3" spans="1:26">
      <c r="A3" s="1" t="s">
        <v>114</v>
      </c>
      <c r="B3" t="s" vm="10">
        <v>521</v>
      </c>
    </row>
    <row r="4" spans="1:26" ht="15" thickBot="1"/>
    <row r="5" spans="1:26" s="44" customFormat="1" ht="49.5" customHeight="1" thickTop="1" thickBot="1">
      <c r="A5" s="45" t="s">
        <v>193</v>
      </c>
      <c r="B5" s="45" t="s">
        <v>44</v>
      </c>
      <c r="C5" s="45" t="s">
        <v>40</v>
      </c>
      <c r="D5" s="45" t="s">
        <v>444</v>
      </c>
      <c r="E5" s="45" t="s">
        <v>195</v>
      </c>
      <c r="F5" s="46" t="s">
        <v>255</v>
      </c>
      <c r="G5" s="47" t="s">
        <v>264</v>
      </c>
      <c r="H5" s="47" t="s">
        <v>359</v>
      </c>
      <c r="I5" s="47" t="s">
        <v>376</v>
      </c>
      <c r="J5" s="47" t="s">
        <v>534</v>
      </c>
      <c r="K5" s="46" t="s">
        <v>214</v>
      </c>
      <c r="L5" s="79" t="s">
        <v>523</v>
      </c>
      <c r="M5" s="80" t="s">
        <v>524</v>
      </c>
      <c r="N5" s="46" t="s">
        <v>288</v>
      </c>
      <c r="O5" s="48" t="s">
        <v>272</v>
      </c>
      <c r="P5" s="48" t="s">
        <v>366</v>
      </c>
      <c r="Q5" s="48" t="s">
        <v>385</v>
      </c>
      <c r="R5" s="23" t="s">
        <v>289</v>
      </c>
      <c r="S5" s="48" t="s">
        <v>268</v>
      </c>
      <c r="T5" s="48" t="s">
        <v>360</v>
      </c>
      <c r="U5" s="48" t="s">
        <v>377</v>
      </c>
      <c r="V5" s="48" t="s">
        <v>471</v>
      </c>
      <c r="W5" s="23" t="s">
        <v>292</v>
      </c>
      <c r="X5" s="48" t="s">
        <v>282</v>
      </c>
      <c r="Y5" s="48" t="s">
        <v>383</v>
      </c>
      <c r="Z5" s="48" t="s">
        <v>384</v>
      </c>
    </row>
    <row r="6" spans="1:26" ht="15" thickTop="1">
      <c r="A6" t="s">
        <v>131</v>
      </c>
      <c r="F6" s="23"/>
      <c r="G6" s="3">
        <v>20328105.790057126</v>
      </c>
      <c r="H6" s="3">
        <v>18384177.543562591</v>
      </c>
      <c r="I6" s="33">
        <v>1943928.2464945354</v>
      </c>
      <c r="J6" s="8">
        <v>1.1057392011085763</v>
      </c>
      <c r="K6" s="23"/>
      <c r="L6" s="77">
        <v>27601705.790057126</v>
      </c>
      <c r="M6" s="78">
        <v>26933715.044062763</v>
      </c>
      <c r="N6" s="23"/>
      <c r="O6" s="3">
        <v>598264957825.67847</v>
      </c>
      <c r="P6" s="3">
        <v>539144105180.60742</v>
      </c>
      <c r="Q6" s="3">
        <v>59120852645.071045</v>
      </c>
      <c r="R6" s="23"/>
      <c r="S6" s="3">
        <v>1120.0697086929868</v>
      </c>
      <c r="T6" s="3">
        <v>1106.6614497517821</v>
      </c>
      <c r="U6" s="3">
        <v>13.408258941204622</v>
      </c>
      <c r="V6" s="32">
        <v>1.2115953749190431E-2</v>
      </c>
      <c r="W6" s="23"/>
      <c r="X6" s="3">
        <v>71363442505.262512</v>
      </c>
      <c r="Y6" s="3">
        <v>66946123294.5233</v>
      </c>
      <c r="Z6" s="3">
        <v>4417319210.739212</v>
      </c>
    </row>
    <row r="7" spans="1:26">
      <c r="B7" s="6" t="s">
        <v>14</v>
      </c>
      <c r="C7" s="6"/>
      <c r="D7" s="6"/>
      <c r="E7" s="6"/>
      <c r="F7" s="98"/>
      <c r="G7" s="9">
        <v>16985411.558420442</v>
      </c>
      <c r="H7" s="9">
        <v>15529829.610229257</v>
      </c>
      <c r="I7" s="31">
        <v>1455581.9481911846</v>
      </c>
      <c r="J7" s="11">
        <v>1.0937281338381468</v>
      </c>
      <c r="K7" s="98"/>
      <c r="L7" s="73">
        <v>23317011.558420442</v>
      </c>
      <c r="M7" s="74">
        <v>22939193.144062761</v>
      </c>
      <c r="N7" s="98"/>
      <c r="O7" s="9">
        <v>508346606311.53564</v>
      </c>
      <c r="P7" s="9">
        <v>460326041498.09314</v>
      </c>
      <c r="Q7" s="9">
        <v>48020564813.442505</v>
      </c>
      <c r="R7" s="98"/>
      <c r="S7" s="9">
        <v>1139.031263867631</v>
      </c>
      <c r="T7" s="9">
        <v>1118.543760927944</v>
      </c>
      <c r="U7" s="9">
        <v>20.487502939686919</v>
      </c>
      <c r="V7" s="81">
        <v>1.8316228345586126E-2</v>
      </c>
      <c r="W7" s="98"/>
      <c r="X7" s="9">
        <v>74141033095.231583</v>
      </c>
      <c r="Y7" s="9">
        <v>58686136811.042267</v>
      </c>
      <c r="Z7" s="9">
        <v>15454896284.189316</v>
      </c>
    </row>
    <row r="8" spans="1:26">
      <c r="C8" t="s">
        <v>41</v>
      </c>
      <c r="F8" s="23"/>
      <c r="G8" s="3">
        <v>9121000</v>
      </c>
      <c r="H8" s="3">
        <v>9279000</v>
      </c>
      <c r="I8" s="33">
        <v>-158000</v>
      </c>
      <c r="J8" s="8">
        <v>0.98297230304989758</v>
      </c>
      <c r="K8" s="23"/>
      <c r="L8" s="71">
        <v>13589200</v>
      </c>
      <c r="M8" s="72">
        <v>13674000</v>
      </c>
      <c r="N8" s="23"/>
      <c r="O8" s="3">
        <v>265487476311.55322</v>
      </c>
      <c r="P8" s="3">
        <v>270138333181.81818</v>
      </c>
      <c r="Q8" s="3">
        <v>-4650856870.2649536</v>
      </c>
      <c r="R8" s="23"/>
      <c r="S8" s="3">
        <v>1107.8003965017826</v>
      </c>
      <c r="T8" s="3">
        <v>1098.5989185635999</v>
      </c>
      <c r="U8" s="3">
        <v>9.2014779381827339</v>
      </c>
      <c r="V8" s="32">
        <v>8.3756480938589634E-3</v>
      </c>
      <c r="W8" s="23"/>
      <c r="X8" s="3">
        <v>39262174202.647316</v>
      </c>
      <c r="Y8" s="3">
        <v>30413881755.822853</v>
      </c>
      <c r="Z8" s="3">
        <v>8848292446.8244629</v>
      </c>
    </row>
    <row r="9" spans="1:26">
      <c r="D9" t="s">
        <v>361</v>
      </c>
      <c r="F9" s="23"/>
      <c r="G9" s="3">
        <v>2596000</v>
      </c>
      <c r="H9" s="3">
        <v>4400000</v>
      </c>
      <c r="I9" s="33">
        <v>-1804000</v>
      </c>
      <c r="J9" s="8">
        <v>0.59</v>
      </c>
      <c r="K9" s="23"/>
      <c r="L9" s="71">
        <v>4752000</v>
      </c>
      <c r="M9" s="72">
        <v>6600000</v>
      </c>
      <c r="N9" s="23"/>
      <c r="O9" s="3">
        <v>73843782347.010818</v>
      </c>
      <c r="P9" s="3">
        <v>119587660000</v>
      </c>
      <c r="Q9" s="3">
        <v>-45743877652.989182</v>
      </c>
      <c r="R9" s="23"/>
      <c r="S9" s="3">
        <v>1082.1160379881387</v>
      </c>
      <c r="T9" s="3">
        <v>1025.623156089194</v>
      </c>
      <c r="U9" s="3">
        <v>56.492881898944688</v>
      </c>
      <c r="V9" s="32">
        <v>5.5081519526487509E-2</v>
      </c>
      <c r="W9" s="23"/>
      <c r="X9" s="3">
        <v>9423043099.0659599</v>
      </c>
      <c r="Y9" s="3">
        <v>5964794922.9788589</v>
      </c>
      <c r="Z9" s="3">
        <v>3458248176.087101</v>
      </c>
    </row>
    <row r="10" spans="1:26">
      <c r="D10" t="s">
        <v>552</v>
      </c>
      <c r="F10" s="23"/>
      <c r="G10" s="3">
        <v>2398000</v>
      </c>
      <c r="H10" s="3"/>
      <c r="I10" s="33">
        <v>2398000</v>
      </c>
      <c r="J10" s="8"/>
      <c r="K10" s="23"/>
      <c r="L10" s="71">
        <v>3894000</v>
      </c>
      <c r="M10" s="72"/>
      <c r="N10" s="23"/>
      <c r="O10" s="3">
        <v>68515995989.030457</v>
      </c>
      <c r="P10" s="3"/>
      <c r="Q10" s="3">
        <v>68515995989.030457</v>
      </c>
      <c r="R10" s="23"/>
      <c r="S10" s="3">
        <v>1087.6346274170839</v>
      </c>
      <c r="T10" s="3"/>
      <c r="U10" s="3">
        <v>1087.6346274170839</v>
      </c>
      <c r="V10" s="32"/>
      <c r="W10" s="23"/>
      <c r="X10" s="3">
        <v>8843941022.7220592</v>
      </c>
      <c r="Y10" s="3"/>
      <c r="Z10" s="3">
        <v>8843941022.7220592</v>
      </c>
    </row>
    <row r="11" spans="1:26">
      <c r="D11" t="s">
        <v>443</v>
      </c>
      <c r="F11" s="23"/>
      <c r="G11" s="3">
        <v>1823000</v>
      </c>
      <c r="H11" s="3">
        <v>1320000</v>
      </c>
      <c r="I11" s="33">
        <v>503000</v>
      </c>
      <c r="J11" s="8">
        <v>1.3810606060606061</v>
      </c>
      <c r="K11" s="23"/>
      <c r="L11" s="71">
        <v>1823000</v>
      </c>
      <c r="M11" s="72">
        <v>1980000</v>
      </c>
      <c r="N11" s="23"/>
      <c r="O11" s="3">
        <v>52924007987.936974</v>
      </c>
      <c r="P11" s="3">
        <v>39020999999.999992</v>
      </c>
      <c r="Q11" s="3">
        <v>13903007987.936981</v>
      </c>
      <c r="R11" s="23"/>
      <c r="S11" s="3">
        <v>1106.4062032559166</v>
      </c>
      <c r="T11" s="3">
        <v>1115.5231560891937</v>
      </c>
      <c r="U11" s="3">
        <v>-9.1169528332770824</v>
      </c>
      <c r="V11" s="32">
        <v>-8.1728046464219876E-3</v>
      </c>
      <c r="W11" s="23"/>
      <c r="X11" s="3">
        <v>8321739196.6560373</v>
      </c>
      <c r="Y11" s="3">
        <v>4934140476.8936472</v>
      </c>
      <c r="Z11" s="3">
        <v>3387598719.7623901</v>
      </c>
    </row>
    <row r="12" spans="1:26">
      <c r="D12" t="s">
        <v>82</v>
      </c>
      <c r="F12" s="23"/>
      <c r="G12" s="3">
        <v>830000</v>
      </c>
      <c r="H12" s="3">
        <v>220000</v>
      </c>
      <c r="I12" s="33">
        <v>610000</v>
      </c>
      <c r="J12" s="8">
        <v>3.7727272727272729</v>
      </c>
      <c r="K12" s="23"/>
      <c r="L12" s="71">
        <v>830000</v>
      </c>
      <c r="M12" s="72">
        <v>220000</v>
      </c>
      <c r="N12" s="23"/>
      <c r="O12" s="3">
        <v>24964226001.905518</v>
      </c>
      <c r="P12" s="3">
        <v>6386900000.000001</v>
      </c>
      <c r="Q12" s="3">
        <v>18577326001.905518</v>
      </c>
      <c r="R12" s="23"/>
      <c r="S12" s="3">
        <v>1144.1309096614041</v>
      </c>
      <c r="T12" s="3">
        <v>1095.5231560891941</v>
      </c>
      <c r="U12" s="3">
        <v>48.607753572209958</v>
      </c>
      <c r="V12" s="32">
        <v>4.4369444225834755E-2</v>
      </c>
      <c r="W12" s="23"/>
      <c r="X12" s="3">
        <v>5652010827.1583118</v>
      </c>
      <c r="Y12" s="3">
        <v>715275693.66283059</v>
      </c>
      <c r="Z12" s="3">
        <v>4936735133.4954815</v>
      </c>
    </row>
    <row r="13" spans="1:26">
      <c r="D13" t="s">
        <v>61</v>
      </c>
      <c r="F13" s="23"/>
      <c r="G13" s="3">
        <v>704000</v>
      </c>
      <c r="H13" s="3"/>
      <c r="I13" s="33">
        <v>704000</v>
      </c>
      <c r="J13" s="8"/>
      <c r="K13" s="23"/>
      <c r="L13" s="71">
        <v>946000</v>
      </c>
      <c r="M13" s="72"/>
      <c r="N13" s="23"/>
      <c r="O13" s="3">
        <v>20269030748.763771</v>
      </c>
      <c r="P13" s="3"/>
      <c r="Q13" s="3">
        <v>20269030748.763771</v>
      </c>
      <c r="R13" s="23"/>
      <c r="S13" s="3">
        <v>1095.8713596794173</v>
      </c>
      <c r="T13" s="3"/>
      <c r="U13" s="3">
        <v>1095.8713596794173</v>
      </c>
      <c r="V13" s="32"/>
      <c r="W13" s="23"/>
      <c r="X13" s="3">
        <v>1681304208.254364</v>
      </c>
      <c r="Y13" s="3"/>
      <c r="Z13" s="3">
        <v>1681304208.254364</v>
      </c>
    </row>
    <row r="14" spans="1:26">
      <c r="D14" t="s">
        <v>98</v>
      </c>
      <c r="F14" s="23"/>
      <c r="G14" s="3">
        <v>242000</v>
      </c>
      <c r="H14" s="3">
        <v>88000</v>
      </c>
      <c r="I14" s="33">
        <v>154000</v>
      </c>
      <c r="J14" s="8">
        <v>2.75</v>
      </c>
      <c r="K14" s="23"/>
      <c r="L14" s="71">
        <v>264000</v>
      </c>
      <c r="M14" s="72">
        <v>132000</v>
      </c>
      <c r="N14" s="23"/>
      <c r="O14" s="3">
        <v>7236299400.0000019</v>
      </c>
      <c r="P14" s="3">
        <v>2671360000</v>
      </c>
      <c r="Q14" s="3">
        <v>4564939400.0000019</v>
      </c>
      <c r="R14" s="23"/>
      <c r="S14" s="3">
        <v>1137.1818181818185</v>
      </c>
      <c r="T14" s="3">
        <v>1145.5231560891939</v>
      </c>
      <c r="U14" s="3">
        <v>-8.3413379073754186</v>
      </c>
      <c r="V14" s="32">
        <v>-7.2816842357448924E-3</v>
      </c>
      <c r="W14" s="23"/>
      <c r="X14" s="3">
        <v>1277086813.7429566</v>
      </c>
      <c r="Y14" s="3">
        <v>406449700.88584423</v>
      </c>
      <c r="Z14" s="3">
        <v>870637112.85711241</v>
      </c>
    </row>
    <row r="15" spans="1:26">
      <c r="D15" t="s">
        <v>56</v>
      </c>
      <c r="F15" s="23"/>
      <c r="G15" s="3">
        <v>88000</v>
      </c>
      <c r="H15" s="3">
        <v>176000</v>
      </c>
      <c r="I15" s="33">
        <v>-88000</v>
      </c>
      <c r="J15" s="8">
        <v>0.5</v>
      </c>
      <c r="K15" s="23"/>
      <c r="L15" s="71">
        <v>242000</v>
      </c>
      <c r="M15" s="72">
        <v>264000</v>
      </c>
      <c r="N15" s="23"/>
      <c r="O15" s="3">
        <v>2868424959.9527559</v>
      </c>
      <c r="P15" s="3">
        <v>5575920000</v>
      </c>
      <c r="Q15" s="3">
        <v>-2707495040.0472441</v>
      </c>
      <c r="R15" s="23"/>
      <c r="S15" s="3">
        <v>1240.921229466335</v>
      </c>
      <c r="T15" s="3">
        <v>1195.5231560891937</v>
      </c>
      <c r="U15" s="3">
        <v>45.398073377141372</v>
      </c>
      <c r="V15" s="32">
        <v>3.7973395283825338E-2</v>
      </c>
      <c r="W15" s="23"/>
      <c r="X15" s="3">
        <v>552008233.445081</v>
      </c>
      <c r="Y15" s="3">
        <v>1031005396.9191544</v>
      </c>
      <c r="Z15" s="3">
        <v>-478997163.47407341</v>
      </c>
    </row>
    <row r="16" spans="1:26">
      <c r="D16" t="s">
        <v>94</v>
      </c>
      <c r="F16" s="23"/>
      <c r="G16" s="3">
        <v>66000</v>
      </c>
      <c r="H16" s="3">
        <v>44000</v>
      </c>
      <c r="I16" s="33">
        <v>22000</v>
      </c>
      <c r="J16" s="8">
        <v>1.5</v>
      </c>
      <c r="K16" s="23"/>
      <c r="L16" s="71">
        <v>66000</v>
      </c>
      <c r="M16" s="72">
        <v>88000</v>
      </c>
      <c r="N16" s="23"/>
      <c r="O16" s="3">
        <v>2278221000</v>
      </c>
      <c r="P16" s="3">
        <v>1393979999.9999998</v>
      </c>
      <c r="Q16" s="3">
        <v>884241000.00000024</v>
      </c>
      <c r="R16" s="23"/>
      <c r="S16" s="3">
        <v>1310</v>
      </c>
      <c r="T16" s="3">
        <v>1195.5231560891937</v>
      </c>
      <c r="U16" s="3">
        <v>114.47684391080634</v>
      </c>
      <c r="V16" s="32">
        <v>9.5754601931161282E-2</v>
      </c>
      <c r="W16" s="23"/>
      <c r="X16" s="3">
        <v>569232225.65652633</v>
      </c>
      <c r="Y16" s="3">
        <v>267270296.74367476</v>
      </c>
      <c r="Z16" s="3">
        <v>301961928.91285157</v>
      </c>
    </row>
    <row r="17" spans="4:26">
      <c r="D17" t="s">
        <v>91</v>
      </c>
      <c r="F17" s="23"/>
      <c r="G17" s="3">
        <v>66000</v>
      </c>
      <c r="H17" s="3">
        <v>88000</v>
      </c>
      <c r="I17" s="33">
        <v>-22000</v>
      </c>
      <c r="J17" s="8">
        <v>0.75</v>
      </c>
      <c r="K17" s="23"/>
      <c r="L17" s="71">
        <v>66000</v>
      </c>
      <c r="M17" s="72">
        <v>132000</v>
      </c>
      <c r="N17" s="23"/>
      <c r="O17" s="3">
        <v>2382567000</v>
      </c>
      <c r="P17" s="3">
        <v>2846260000</v>
      </c>
      <c r="Q17" s="3">
        <v>-463693000</v>
      </c>
      <c r="R17" s="23"/>
      <c r="S17" s="3">
        <v>1370</v>
      </c>
      <c r="T17" s="3">
        <v>1220.5231560891939</v>
      </c>
      <c r="U17" s="3">
        <v>149.47684391080611</v>
      </c>
      <c r="V17" s="32">
        <v>0.12246948627321462</v>
      </c>
      <c r="W17" s="23"/>
      <c r="X17" s="3">
        <v>620126584.05185676</v>
      </c>
      <c r="Y17" s="3">
        <v>575415178.94301462</v>
      </c>
      <c r="Z17" s="3">
        <v>44711405.108842134</v>
      </c>
    </row>
    <row r="18" spans="4:26">
      <c r="D18" t="s">
        <v>100</v>
      </c>
      <c r="F18" s="23"/>
      <c r="G18" s="3">
        <v>44000</v>
      </c>
      <c r="H18" s="3">
        <v>264000</v>
      </c>
      <c r="I18" s="33">
        <v>-220000</v>
      </c>
      <c r="J18" s="8">
        <v>0.16666666666666666</v>
      </c>
      <c r="K18" s="23"/>
      <c r="L18" s="71">
        <v>44000</v>
      </c>
      <c r="M18" s="72">
        <v>396000</v>
      </c>
      <c r="N18" s="23"/>
      <c r="O18" s="3">
        <v>1588378000</v>
      </c>
      <c r="P18" s="3">
        <v>8713680000</v>
      </c>
      <c r="Q18" s="3">
        <v>-7125302000</v>
      </c>
      <c r="R18" s="23"/>
      <c r="S18" s="3">
        <v>1370</v>
      </c>
      <c r="T18" s="3">
        <v>1245.5231560891937</v>
      </c>
      <c r="U18" s="3">
        <v>124.47684391080634</v>
      </c>
      <c r="V18" s="32">
        <v>9.993940562425993E-2</v>
      </c>
      <c r="W18" s="23"/>
      <c r="X18" s="3">
        <v>413417722.70123816</v>
      </c>
      <c r="Y18" s="3">
        <v>1878703380.1539257</v>
      </c>
      <c r="Z18" s="3">
        <v>-1465285657.4526875</v>
      </c>
    </row>
    <row r="19" spans="4:26">
      <c r="D19" t="s">
        <v>559</v>
      </c>
      <c r="F19" s="23"/>
      <c r="G19" s="3">
        <v>44000</v>
      </c>
      <c r="H19" s="3"/>
      <c r="I19" s="33">
        <v>44000</v>
      </c>
      <c r="J19" s="8"/>
      <c r="K19" s="23"/>
      <c r="L19" s="71">
        <v>44000</v>
      </c>
      <c r="M19" s="72"/>
      <c r="N19" s="23"/>
      <c r="O19" s="3">
        <v>1518814000</v>
      </c>
      <c r="P19" s="3"/>
      <c r="Q19" s="3">
        <v>1518814000</v>
      </c>
      <c r="R19" s="23"/>
      <c r="S19" s="3">
        <v>1310</v>
      </c>
      <c r="T19" s="3"/>
      <c r="U19" s="3">
        <v>1310</v>
      </c>
      <c r="V19" s="32"/>
      <c r="W19" s="23"/>
      <c r="X19" s="3">
        <v>379488150.43768406</v>
      </c>
      <c r="Y19" s="3"/>
      <c r="Z19" s="3">
        <v>379488150.43768406</v>
      </c>
    </row>
    <row r="20" spans="4:26">
      <c r="D20" t="s">
        <v>88</v>
      </c>
      <c r="F20" s="23"/>
      <c r="G20" s="3">
        <v>44000</v>
      </c>
      <c r="H20" s="3">
        <v>88000</v>
      </c>
      <c r="I20" s="33">
        <v>-44000</v>
      </c>
      <c r="J20" s="8">
        <v>0.5</v>
      </c>
      <c r="K20" s="23"/>
      <c r="L20" s="71">
        <v>44000</v>
      </c>
      <c r="M20" s="72">
        <v>132000</v>
      </c>
      <c r="N20" s="23"/>
      <c r="O20" s="3">
        <v>1336658840</v>
      </c>
      <c r="P20" s="3">
        <v>2519780000</v>
      </c>
      <c r="Q20" s="3">
        <v>-1183121160</v>
      </c>
      <c r="R20" s="23"/>
      <c r="S20" s="3">
        <v>1152.5</v>
      </c>
      <c r="T20" s="3">
        <v>1080.5231560891937</v>
      </c>
      <c r="U20" s="3">
        <v>71.976843910806338</v>
      </c>
      <c r="V20" s="32">
        <v>6.6612958274135201E-2</v>
      </c>
      <c r="W20" s="23"/>
      <c r="X20" s="3">
        <v>192989290.395818</v>
      </c>
      <c r="Y20" s="3">
        <v>250640209.99048471</v>
      </c>
      <c r="Z20" s="3">
        <v>-57650919.594666719</v>
      </c>
    </row>
    <row r="21" spans="4:26">
      <c r="D21" t="s">
        <v>560</v>
      </c>
      <c r="F21" s="23"/>
      <c r="G21" s="3">
        <v>44000</v>
      </c>
      <c r="H21" s="3"/>
      <c r="I21" s="33">
        <v>44000</v>
      </c>
      <c r="J21" s="8"/>
      <c r="K21" s="23"/>
      <c r="L21" s="71">
        <v>44000</v>
      </c>
      <c r="M21" s="72"/>
      <c r="N21" s="23"/>
      <c r="O21" s="3">
        <v>1484032000</v>
      </c>
      <c r="P21" s="3"/>
      <c r="Q21" s="3">
        <v>1484032000</v>
      </c>
      <c r="R21" s="23"/>
      <c r="S21" s="3">
        <v>1280</v>
      </c>
      <c r="T21" s="3"/>
      <c r="U21" s="3">
        <v>1280</v>
      </c>
      <c r="V21" s="32"/>
      <c r="W21" s="23"/>
      <c r="X21" s="3">
        <v>402340057.0282526</v>
      </c>
      <c r="Y21" s="3"/>
      <c r="Z21" s="3">
        <v>402340057.0282526</v>
      </c>
    </row>
    <row r="22" spans="4:26">
      <c r="D22" t="s">
        <v>99</v>
      </c>
      <c r="F22" s="23"/>
      <c r="G22" s="3">
        <v>44000</v>
      </c>
      <c r="H22" s="3">
        <v>44000</v>
      </c>
      <c r="I22" s="33">
        <v>0</v>
      </c>
      <c r="J22" s="8">
        <v>1</v>
      </c>
      <c r="K22" s="23"/>
      <c r="L22" s="71">
        <v>88000</v>
      </c>
      <c r="M22" s="72">
        <v>66000</v>
      </c>
      <c r="N22" s="23"/>
      <c r="O22" s="3">
        <v>1484032000</v>
      </c>
      <c r="P22" s="3">
        <v>1335679999.9999998</v>
      </c>
      <c r="Q22" s="3">
        <v>148352000.00000024</v>
      </c>
      <c r="R22" s="23"/>
      <c r="S22" s="3">
        <v>1280</v>
      </c>
      <c r="T22" s="3">
        <v>1145.5231560891937</v>
      </c>
      <c r="U22" s="3">
        <v>134.47684391080634</v>
      </c>
      <c r="V22" s="32">
        <v>0.11739338763775771</v>
      </c>
      <c r="W22" s="23"/>
      <c r="X22" s="3">
        <v>402340057.0282526</v>
      </c>
      <c r="Y22" s="3">
        <v>203224850.44292188</v>
      </c>
      <c r="Z22" s="3">
        <v>199115206.58533072</v>
      </c>
    </row>
    <row r="23" spans="4:26">
      <c r="D23" t="s">
        <v>102</v>
      </c>
      <c r="F23" s="23"/>
      <c r="G23" s="3">
        <v>22000</v>
      </c>
      <c r="H23" s="3">
        <v>22000</v>
      </c>
      <c r="I23" s="33">
        <v>0</v>
      </c>
      <c r="J23" s="8">
        <v>1</v>
      </c>
      <c r="K23" s="23"/>
      <c r="L23" s="71">
        <v>22000</v>
      </c>
      <c r="M23" s="72">
        <v>44000</v>
      </c>
      <c r="N23" s="23"/>
      <c r="O23" s="3">
        <v>701437000</v>
      </c>
      <c r="P23" s="3">
        <v>562900000</v>
      </c>
      <c r="Q23" s="3">
        <v>138537000</v>
      </c>
      <c r="R23" s="23"/>
      <c r="S23" s="3">
        <v>1210</v>
      </c>
      <c r="T23" s="3">
        <v>965.52315608919378</v>
      </c>
      <c r="U23" s="3">
        <v>244.47684391080622</v>
      </c>
      <c r="V23" s="32">
        <v>0.25320660863386041</v>
      </c>
      <c r="W23" s="23"/>
      <c r="X23" s="3">
        <v>129602225.197909</v>
      </c>
      <c r="Y23" s="3">
        <v>-11949127.533433676</v>
      </c>
      <c r="Z23" s="3">
        <v>141551352.73134267</v>
      </c>
    </row>
    <row r="24" spans="4:26">
      <c r="D24" t="s">
        <v>97</v>
      </c>
      <c r="F24" s="23"/>
      <c r="G24" s="3">
        <v>22000</v>
      </c>
      <c r="H24" s="3">
        <v>44000</v>
      </c>
      <c r="I24" s="33">
        <v>-22000</v>
      </c>
      <c r="J24" s="8">
        <v>0.5</v>
      </c>
      <c r="K24" s="23"/>
      <c r="L24" s="71">
        <v>22000</v>
      </c>
      <c r="M24" s="72">
        <v>66000</v>
      </c>
      <c r="N24" s="23"/>
      <c r="O24" s="3">
        <v>759407000</v>
      </c>
      <c r="P24" s="3">
        <v>1393980000</v>
      </c>
      <c r="Q24" s="3">
        <v>-634573000</v>
      </c>
      <c r="R24" s="23"/>
      <c r="S24" s="3">
        <v>1310</v>
      </c>
      <c r="T24" s="3">
        <v>1195.5231560891937</v>
      </c>
      <c r="U24" s="3">
        <v>114.47684391080634</v>
      </c>
      <c r="V24" s="32">
        <v>9.5754601931161282E-2</v>
      </c>
      <c r="W24" s="23"/>
      <c r="X24" s="3">
        <v>189744075.21884203</v>
      </c>
      <c r="Y24" s="3">
        <v>253977848.01665509</v>
      </c>
      <c r="Z24" s="3">
        <v>-64233772.797813058</v>
      </c>
    </row>
    <row r="25" spans="4:26">
      <c r="D25" t="s">
        <v>365</v>
      </c>
      <c r="F25" s="23"/>
      <c r="G25" s="3">
        <v>22000</v>
      </c>
      <c r="H25" s="3"/>
      <c r="I25" s="33">
        <v>22000</v>
      </c>
      <c r="J25" s="8"/>
      <c r="K25" s="23"/>
      <c r="L25" s="71">
        <v>22000</v>
      </c>
      <c r="M25" s="72"/>
      <c r="N25" s="23"/>
      <c r="O25" s="3">
        <v>653750690.97637784</v>
      </c>
      <c r="P25" s="3"/>
      <c r="Q25" s="3">
        <v>653750690.97637784</v>
      </c>
      <c r="R25" s="23"/>
      <c r="S25" s="3">
        <v>1134.58594551282</v>
      </c>
      <c r="T25" s="3"/>
      <c r="U25" s="3">
        <v>1134.58594551282</v>
      </c>
      <c r="V25" s="32"/>
      <c r="W25" s="23"/>
      <c r="X25" s="3">
        <v>93549879.443044305</v>
      </c>
      <c r="Y25" s="3"/>
      <c r="Z25" s="3">
        <v>93549879.443044305</v>
      </c>
    </row>
    <row r="26" spans="4:26">
      <c r="D26" t="s">
        <v>574</v>
      </c>
      <c r="F26" s="23"/>
      <c r="G26" s="3">
        <v>22000</v>
      </c>
      <c r="H26" s="3"/>
      <c r="I26" s="33">
        <v>22000</v>
      </c>
      <c r="J26" s="8"/>
      <c r="K26" s="23"/>
      <c r="L26" s="71">
        <v>22000</v>
      </c>
      <c r="M26" s="72"/>
      <c r="N26" s="23"/>
      <c r="O26" s="3">
        <v>678411345.97637796</v>
      </c>
      <c r="P26" s="3"/>
      <c r="Q26" s="3">
        <v>678411345.97637796</v>
      </c>
      <c r="R26" s="23"/>
      <c r="S26" s="3">
        <v>1176.1720711939367</v>
      </c>
      <c r="T26" s="3"/>
      <c r="U26" s="3">
        <v>1176.1720711939367</v>
      </c>
      <c r="V26" s="32"/>
      <c r="W26" s="23"/>
      <c r="X26" s="3">
        <v>118210534.44304442</v>
      </c>
      <c r="Y26" s="3"/>
      <c r="Z26" s="3">
        <v>118210534.44304442</v>
      </c>
    </row>
    <row r="27" spans="4:26">
      <c r="D27" t="s">
        <v>83</v>
      </c>
      <c r="F27" s="23"/>
      <c r="G27" s="3"/>
      <c r="H27" s="3">
        <v>22000</v>
      </c>
      <c r="I27" s="33">
        <v>-22000</v>
      </c>
      <c r="J27" s="8"/>
      <c r="K27" s="23"/>
      <c r="L27" s="71"/>
      <c r="M27" s="72">
        <v>44000</v>
      </c>
      <c r="N27" s="23"/>
      <c r="O27" s="3"/>
      <c r="P27" s="3">
        <v>726140000</v>
      </c>
      <c r="Q27" s="3">
        <v>-726140000</v>
      </c>
      <c r="R27" s="23"/>
      <c r="S27" s="3"/>
      <c r="T27" s="3">
        <v>1245.5231560891937</v>
      </c>
      <c r="U27" s="3">
        <v>-1245.5231560891937</v>
      </c>
      <c r="V27" s="32">
        <v>-1</v>
      </c>
      <c r="W27" s="23"/>
      <c r="X27" s="3"/>
      <c r="Y27" s="3">
        <v>151915623.57095909</v>
      </c>
      <c r="Z27" s="3">
        <v>-151915623.57095909</v>
      </c>
    </row>
    <row r="28" spans="4:26">
      <c r="D28" t="s">
        <v>95</v>
      </c>
      <c r="F28" s="23"/>
      <c r="G28" s="3"/>
      <c r="H28" s="3">
        <v>105000</v>
      </c>
      <c r="I28" s="33">
        <v>-105000</v>
      </c>
      <c r="J28" s="8"/>
      <c r="K28" s="23"/>
      <c r="L28" s="71"/>
      <c r="M28" s="72">
        <v>105000</v>
      </c>
      <c r="N28" s="23"/>
      <c r="O28" s="3"/>
      <c r="P28" s="3">
        <v>3326543181.818182</v>
      </c>
      <c r="Q28" s="3">
        <v>-3326543181.818182</v>
      </c>
      <c r="R28" s="23"/>
      <c r="S28" s="3"/>
      <c r="T28" s="3">
        <v>1195.5231560891939</v>
      </c>
      <c r="U28" s="3">
        <v>-1195.5231560891939</v>
      </c>
      <c r="V28" s="32">
        <v>-1</v>
      </c>
      <c r="W28" s="23"/>
      <c r="X28" s="3"/>
      <c r="Y28" s="3">
        <v>637804117.22922468</v>
      </c>
      <c r="Z28" s="3">
        <v>-637804117.22922468</v>
      </c>
    </row>
    <row r="29" spans="4:26">
      <c r="D29" t="s">
        <v>106</v>
      </c>
      <c r="F29" s="23"/>
      <c r="G29" s="3"/>
      <c r="H29" s="3">
        <v>968000</v>
      </c>
      <c r="I29" s="33">
        <v>-968000</v>
      </c>
      <c r="J29" s="8"/>
      <c r="K29" s="23"/>
      <c r="L29" s="71"/>
      <c r="M29" s="72">
        <v>1403000</v>
      </c>
      <c r="N29" s="23"/>
      <c r="O29" s="3"/>
      <c r="P29" s="3">
        <v>31950160000</v>
      </c>
      <c r="Q29" s="3">
        <v>-31950160000</v>
      </c>
      <c r="R29" s="23"/>
      <c r="S29" s="3"/>
      <c r="T29" s="3">
        <v>1245.5231560891939</v>
      </c>
      <c r="U29" s="3">
        <v>-1245.5231560891939</v>
      </c>
      <c r="V29" s="32">
        <v>-1</v>
      </c>
      <c r="W29" s="23"/>
      <c r="X29" s="3"/>
      <c r="Y29" s="3">
        <v>6888579060.564394</v>
      </c>
      <c r="Z29" s="3">
        <v>-6888579060.564394</v>
      </c>
    </row>
    <row r="30" spans="4:26">
      <c r="D30" t="s">
        <v>90</v>
      </c>
      <c r="F30" s="23"/>
      <c r="G30" s="3"/>
      <c r="H30" s="3">
        <v>44000</v>
      </c>
      <c r="I30" s="33">
        <v>-44000</v>
      </c>
      <c r="J30" s="8"/>
      <c r="K30" s="23"/>
      <c r="L30" s="71"/>
      <c r="M30" s="72">
        <v>88000</v>
      </c>
      <c r="N30" s="23"/>
      <c r="O30" s="3"/>
      <c r="P30" s="3">
        <v>1393980000</v>
      </c>
      <c r="Q30" s="3">
        <v>-1393980000</v>
      </c>
      <c r="R30" s="23"/>
      <c r="S30" s="3"/>
      <c r="T30" s="3">
        <v>1195.5231560891937</v>
      </c>
      <c r="U30" s="3">
        <v>-1195.5231560891937</v>
      </c>
      <c r="V30" s="32">
        <v>-1</v>
      </c>
      <c r="W30" s="23"/>
      <c r="X30" s="3"/>
      <c r="Y30" s="3">
        <v>259538200.67864656</v>
      </c>
      <c r="Z30" s="3">
        <v>-259538200.67864656</v>
      </c>
    </row>
    <row r="31" spans="4:26">
      <c r="D31" t="s">
        <v>86</v>
      </c>
      <c r="F31" s="23"/>
      <c r="G31" s="3"/>
      <c r="H31" s="3">
        <v>88000</v>
      </c>
      <c r="I31" s="33">
        <v>-88000</v>
      </c>
      <c r="J31" s="8"/>
      <c r="K31" s="23"/>
      <c r="L31" s="71"/>
      <c r="M31" s="72">
        <v>132000</v>
      </c>
      <c r="N31" s="23"/>
      <c r="O31" s="3"/>
      <c r="P31" s="3">
        <v>2904560000</v>
      </c>
      <c r="Q31" s="3">
        <v>-2904560000</v>
      </c>
      <c r="R31" s="23"/>
      <c r="S31" s="3"/>
      <c r="T31" s="3">
        <v>1245.5231560891937</v>
      </c>
      <c r="U31" s="3">
        <v>-1245.5231560891937</v>
      </c>
      <c r="V31" s="32">
        <v>-1</v>
      </c>
      <c r="W31" s="23"/>
      <c r="X31" s="3"/>
      <c r="Y31" s="3">
        <v>626234460.05130863</v>
      </c>
      <c r="Z31" s="3">
        <v>-626234460.05130863</v>
      </c>
    </row>
    <row r="32" spans="4:26">
      <c r="D32" t="s">
        <v>93</v>
      </c>
      <c r="F32" s="23"/>
      <c r="G32" s="3"/>
      <c r="H32" s="3">
        <v>88000</v>
      </c>
      <c r="I32" s="33">
        <v>-88000</v>
      </c>
      <c r="J32" s="8"/>
      <c r="K32" s="23"/>
      <c r="L32" s="71"/>
      <c r="M32" s="72">
        <v>132000</v>
      </c>
      <c r="N32" s="23"/>
      <c r="O32" s="3"/>
      <c r="P32" s="3">
        <v>2787960000</v>
      </c>
      <c r="Q32" s="3">
        <v>-2787960000</v>
      </c>
      <c r="R32" s="23"/>
      <c r="S32" s="3"/>
      <c r="T32" s="3">
        <v>1195.5231560891937</v>
      </c>
      <c r="U32" s="3">
        <v>-1195.5231560891937</v>
      </c>
      <c r="V32" s="32">
        <v>-1</v>
      </c>
      <c r="W32" s="23"/>
      <c r="X32" s="3"/>
      <c r="Y32" s="3">
        <v>515502698.4595772</v>
      </c>
      <c r="Z32" s="3">
        <v>-515502698.4595772</v>
      </c>
    </row>
    <row r="33" spans="3:26">
      <c r="D33" t="s">
        <v>442</v>
      </c>
      <c r="F33" s="23"/>
      <c r="G33" s="3"/>
      <c r="H33" s="3">
        <v>132000</v>
      </c>
      <c r="I33" s="33">
        <v>-132000</v>
      </c>
      <c r="J33" s="8"/>
      <c r="K33" s="23"/>
      <c r="L33" s="71">
        <v>22000</v>
      </c>
      <c r="M33" s="72">
        <v>176000</v>
      </c>
      <c r="N33" s="23"/>
      <c r="O33" s="3"/>
      <c r="P33" s="3">
        <v>4298540000</v>
      </c>
      <c r="Q33" s="3">
        <v>-4298540000</v>
      </c>
      <c r="R33" s="23"/>
      <c r="S33" s="3"/>
      <c r="T33" s="3">
        <v>1228.8564894225271</v>
      </c>
      <c r="U33" s="3">
        <v>-1228.8564894225271</v>
      </c>
      <c r="V33" s="32">
        <v>-1</v>
      </c>
      <c r="W33" s="23"/>
      <c r="X33" s="3"/>
      <c r="Y33" s="3">
        <v>878332909.79972506</v>
      </c>
      <c r="Z33" s="3">
        <v>-878332909.79972506</v>
      </c>
    </row>
    <row r="34" spans="3:26">
      <c r="D34" t="s">
        <v>460</v>
      </c>
      <c r="F34" s="23"/>
      <c r="G34" s="3"/>
      <c r="H34" s="3"/>
      <c r="I34" s="33"/>
      <c r="J34" s="8"/>
      <c r="K34" s="23"/>
      <c r="L34" s="71">
        <v>2200</v>
      </c>
      <c r="M34" s="72"/>
      <c r="N34" s="23"/>
      <c r="O34" s="3"/>
      <c r="P34" s="3"/>
      <c r="Q34" s="3"/>
      <c r="R34" s="23"/>
      <c r="S34" s="3"/>
      <c r="T34" s="3"/>
      <c r="U34" s="3"/>
      <c r="V34" s="32"/>
      <c r="W34" s="23"/>
      <c r="X34" s="3"/>
      <c r="Y34" s="3"/>
      <c r="Z34" s="3"/>
    </row>
    <row r="35" spans="3:26">
      <c r="D35" t="s">
        <v>101</v>
      </c>
      <c r="F35" s="23"/>
      <c r="G35" s="3"/>
      <c r="H35" s="3">
        <v>220000</v>
      </c>
      <c r="I35" s="33">
        <v>-220000</v>
      </c>
      <c r="J35" s="8"/>
      <c r="K35" s="23"/>
      <c r="L35" s="71"/>
      <c r="M35" s="72">
        <v>220000</v>
      </c>
      <c r="N35" s="23"/>
      <c r="O35" s="3"/>
      <c r="P35" s="3">
        <v>6969900000</v>
      </c>
      <c r="Q35" s="3">
        <v>-6969900000</v>
      </c>
      <c r="R35" s="23"/>
      <c r="S35" s="3"/>
      <c r="T35" s="3">
        <v>1195.5231560891939</v>
      </c>
      <c r="U35" s="3">
        <v>-1195.5231560891939</v>
      </c>
      <c r="V35" s="32">
        <v>-1</v>
      </c>
      <c r="W35" s="23"/>
      <c r="X35" s="3"/>
      <c r="Y35" s="3">
        <v>1260492248.7420821</v>
      </c>
      <c r="Z35" s="3">
        <v>-1260492248.7420821</v>
      </c>
    </row>
    <row r="36" spans="3:26">
      <c r="D36" t="s">
        <v>87</v>
      </c>
      <c r="F36" s="23"/>
      <c r="G36" s="3"/>
      <c r="H36" s="3">
        <v>22000</v>
      </c>
      <c r="I36" s="33">
        <v>-22000</v>
      </c>
      <c r="J36" s="8"/>
      <c r="K36" s="23"/>
      <c r="L36" s="71"/>
      <c r="M36" s="72">
        <v>44000</v>
      </c>
      <c r="N36" s="23"/>
      <c r="O36" s="3"/>
      <c r="P36" s="3">
        <v>696990000</v>
      </c>
      <c r="Q36" s="3">
        <v>-696990000</v>
      </c>
      <c r="R36" s="23"/>
      <c r="S36" s="3"/>
      <c r="T36" s="3">
        <v>1195.5231560891937</v>
      </c>
      <c r="U36" s="3">
        <v>-1195.5231560891937</v>
      </c>
      <c r="V36" s="32">
        <v>-1</v>
      </c>
      <c r="W36" s="23"/>
      <c r="X36" s="3"/>
      <c r="Y36" s="3">
        <v>129769100.33932328</v>
      </c>
      <c r="Z36" s="3">
        <v>-129769100.33932328</v>
      </c>
    </row>
    <row r="37" spans="3:26">
      <c r="D37" t="s">
        <v>89</v>
      </c>
      <c r="F37" s="23"/>
      <c r="G37" s="3"/>
      <c r="H37" s="3">
        <v>572000</v>
      </c>
      <c r="I37" s="33">
        <v>-572000</v>
      </c>
      <c r="J37" s="8"/>
      <c r="K37" s="23"/>
      <c r="L37" s="71">
        <v>330000</v>
      </c>
      <c r="M37" s="72">
        <v>858000</v>
      </c>
      <c r="N37" s="23"/>
      <c r="O37" s="3"/>
      <c r="P37" s="3">
        <v>16909099999.999996</v>
      </c>
      <c r="Q37" s="3">
        <v>-16909099999.999996</v>
      </c>
      <c r="R37" s="23"/>
      <c r="S37" s="3"/>
      <c r="T37" s="3">
        <v>1115.5231560891937</v>
      </c>
      <c r="U37" s="3">
        <v>-1115.5231560891937</v>
      </c>
      <c r="V37" s="32">
        <v>-1</v>
      </c>
      <c r="W37" s="23"/>
      <c r="X37" s="3"/>
      <c r="Y37" s="3">
        <v>2141901041.2003808</v>
      </c>
      <c r="Z37" s="3">
        <v>-2141901041.2003808</v>
      </c>
    </row>
    <row r="38" spans="3:26">
      <c r="D38" t="s">
        <v>96</v>
      </c>
      <c r="F38" s="23"/>
      <c r="G38" s="3"/>
      <c r="H38" s="3">
        <v>88000</v>
      </c>
      <c r="I38" s="33">
        <v>-88000</v>
      </c>
      <c r="J38" s="8"/>
      <c r="K38" s="23"/>
      <c r="L38" s="71"/>
      <c r="M38" s="72">
        <v>132000</v>
      </c>
      <c r="N38" s="23"/>
      <c r="O38" s="3"/>
      <c r="P38" s="3">
        <v>2251600000</v>
      </c>
      <c r="Q38" s="3">
        <v>-2251600000</v>
      </c>
      <c r="R38" s="23"/>
      <c r="S38" s="3"/>
      <c r="T38" s="3">
        <v>965.52315608919378</v>
      </c>
      <c r="U38" s="3">
        <v>-965.52315608919378</v>
      </c>
      <c r="V38" s="32">
        <v>-1</v>
      </c>
      <c r="W38" s="23"/>
      <c r="X38" s="3"/>
      <c r="Y38" s="3">
        <v>-36719252.471956968</v>
      </c>
      <c r="Z38" s="3">
        <v>36719252.471956968</v>
      </c>
    </row>
    <row r="39" spans="3:26">
      <c r="D39" t="s">
        <v>85</v>
      </c>
      <c r="F39" s="23"/>
      <c r="G39" s="3"/>
      <c r="H39" s="3">
        <v>88000</v>
      </c>
      <c r="I39" s="33">
        <v>-88000</v>
      </c>
      <c r="J39" s="8"/>
      <c r="K39" s="23"/>
      <c r="L39" s="71"/>
      <c r="M39" s="72">
        <v>132000</v>
      </c>
      <c r="N39" s="23"/>
      <c r="O39" s="3"/>
      <c r="P39" s="3">
        <v>2519780000</v>
      </c>
      <c r="Q39" s="3">
        <v>-2519780000</v>
      </c>
      <c r="R39" s="23"/>
      <c r="S39" s="3"/>
      <c r="T39" s="3">
        <v>1080.5231560891937</v>
      </c>
      <c r="U39" s="3">
        <v>-1080.5231560891937</v>
      </c>
      <c r="V39" s="32">
        <v>-1</v>
      </c>
      <c r="W39" s="23"/>
      <c r="X39" s="3"/>
      <c r="Y39" s="3">
        <v>243165224.20694363</v>
      </c>
      <c r="Z39" s="3">
        <v>-243165224.20694363</v>
      </c>
    </row>
    <row r="40" spans="3:26">
      <c r="D40" t="s">
        <v>92</v>
      </c>
      <c r="F40" s="23"/>
      <c r="G40" s="3"/>
      <c r="H40" s="3">
        <v>44000</v>
      </c>
      <c r="I40" s="33">
        <v>-44000</v>
      </c>
      <c r="J40" s="8"/>
      <c r="K40" s="23"/>
      <c r="L40" s="71"/>
      <c r="M40" s="72">
        <v>88000</v>
      </c>
      <c r="N40" s="23"/>
      <c r="O40" s="3"/>
      <c r="P40" s="3">
        <v>1393980000</v>
      </c>
      <c r="Q40" s="3">
        <v>-1393980000</v>
      </c>
      <c r="R40" s="23"/>
      <c r="S40" s="3"/>
      <c r="T40" s="3">
        <v>1195.5231560891937</v>
      </c>
      <c r="U40" s="3">
        <v>-1195.5231560891937</v>
      </c>
      <c r="V40" s="32">
        <v>-1</v>
      </c>
      <c r="W40" s="23"/>
      <c r="X40" s="3"/>
      <c r="Y40" s="3">
        <v>248417495.35466361</v>
      </c>
      <c r="Z40" s="3">
        <v>-248417495.35466361</v>
      </c>
    </row>
    <row r="41" spans="3:26">
      <c r="C41" t="s">
        <v>42</v>
      </c>
      <c r="F41" s="23"/>
      <c r="G41" s="3">
        <v>7864411.558420443</v>
      </c>
      <c r="H41" s="3">
        <v>6250829.6102292575</v>
      </c>
      <c r="I41" s="33">
        <v>1613581.9481911855</v>
      </c>
      <c r="J41" s="8">
        <v>1.2581388469701074</v>
      </c>
      <c r="K41" s="23"/>
      <c r="L41" s="71">
        <v>9727811.558420442</v>
      </c>
      <c r="M41" s="72">
        <v>9265193.1440627612</v>
      </c>
      <c r="N41" s="23"/>
      <c r="O41" s="3">
        <v>242859129999.98175</v>
      </c>
      <c r="P41" s="3">
        <v>190187708316.27496</v>
      </c>
      <c r="Q41" s="3">
        <v>52671421683.706787</v>
      </c>
      <c r="R41" s="23"/>
      <c r="S41" s="3">
        <v>1175.2522499042611</v>
      </c>
      <c r="T41" s="3">
        <v>1148.150741735082</v>
      </c>
      <c r="U41" s="3">
        <v>27.101508169179169</v>
      </c>
      <c r="V41" s="32">
        <v>2.3604486052261266E-2</v>
      </c>
      <c r="W41" s="23"/>
      <c r="X41" s="3">
        <v>34878858892.584274</v>
      </c>
      <c r="Y41" s="3">
        <v>28272255055.219437</v>
      </c>
      <c r="Z41" s="3">
        <v>6606603837.3648376</v>
      </c>
    </row>
    <row r="42" spans="3:26">
      <c r="D42" t="s">
        <v>440</v>
      </c>
      <c r="F42" s="23"/>
      <c r="G42" s="3">
        <v>2574000</v>
      </c>
      <c r="H42" s="3">
        <v>1496000</v>
      </c>
      <c r="I42" s="33">
        <v>1078000</v>
      </c>
      <c r="J42" s="8">
        <v>1.7205882352941178</v>
      </c>
      <c r="K42" s="23"/>
      <c r="L42" s="71">
        <v>3520000</v>
      </c>
      <c r="M42" s="72">
        <v>2156000</v>
      </c>
      <c r="N42" s="23"/>
      <c r="O42" s="3">
        <v>79078995044.998093</v>
      </c>
      <c r="P42" s="3">
        <v>49127762800</v>
      </c>
      <c r="Q42" s="3">
        <v>29951232244.998093</v>
      </c>
      <c r="R42" s="23"/>
      <c r="S42" s="3">
        <v>1169.0030665717502</v>
      </c>
      <c r="T42" s="3">
        <v>1239.2231560891937</v>
      </c>
      <c r="U42" s="3">
        <v>-70.220089517443512</v>
      </c>
      <c r="V42" s="32">
        <v>-5.6664604088780747E-2</v>
      </c>
      <c r="W42" s="23"/>
      <c r="X42" s="3">
        <v>8804561241.1878452</v>
      </c>
      <c r="Y42" s="3">
        <v>10398319225.230364</v>
      </c>
      <c r="Z42" s="3">
        <v>-1593757984.0425186</v>
      </c>
    </row>
    <row r="43" spans="3:26">
      <c r="D43" t="s">
        <v>441</v>
      </c>
      <c r="F43" s="23"/>
      <c r="G43" s="3">
        <v>1870150</v>
      </c>
      <c r="H43" s="3">
        <v>440000</v>
      </c>
      <c r="I43" s="33">
        <v>1430150</v>
      </c>
      <c r="J43" s="8">
        <v>4.2503409090909088</v>
      </c>
      <c r="K43" s="23"/>
      <c r="L43" s="71">
        <v>1870150</v>
      </c>
      <c r="M43" s="72">
        <v>440000</v>
      </c>
      <c r="N43" s="23"/>
      <c r="O43" s="3">
        <v>54310147659.232857</v>
      </c>
      <c r="P43" s="3">
        <v>11258000000</v>
      </c>
      <c r="Q43" s="3">
        <v>43052147659.232857</v>
      </c>
      <c r="R43" s="23"/>
      <c r="S43" s="3">
        <v>1105.5522899265193</v>
      </c>
      <c r="T43" s="3">
        <v>965.52315608919378</v>
      </c>
      <c r="U43" s="3">
        <v>140.0291338373255</v>
      </c>
      <c r="V43" s="32">
        <v>0.14502928588943112</v>
      </c>
      <c r="W43" s="23"/>
      <c r="X43" s="3">
        <v>5066406383.0496712</v>
      </c>
      <c r="Y43" s="3">
        <v>-183596262.35978603</v>
      </c>
      <c r="Z43" s="3">
        <v>5250002645.4094572</v>
      </c>
    </row>
    <row r="44" spans="3:26">
      <c r="D44" t="s">
        <v>362</v>
      </c>
      <c r="F44" s="23"/>
      <c r="G44" s="3">
        <v>1501549.6825400505</v>
      </c>
      <c r="H44" s="3">
        <v>1100000</v>
      </c>
      <c r="I44" s="33">
        <v>401549.68254005047</v>
      </c>
      <c r="J44" s="8">
        <v>1.3650451659455005</v>
      </c>
      <c r="K44" s="23"/>
      <c r="L44" s="71">
        <v>2051549.6825400505</v>
      </c>
      <c r="M44" s="72">
        <v>1650000</v>
      </c>
      <c r="N44" s="23"/>
      <c r="O44" s="3">
        <v>48130496020.652969</v>
      </c>
      <c r="P44" s="3">
        <v>36161250000</v>
      </c>
      <c r="Q44" s="3">
        <v>11969246020.652969</v>
      </c>
      <c r="R44" s="23"/>
      <c r="S44" s="3">
        <v>1219.7806454564018</v>
      </c>
      <c r="T44" s="3">
        <v>1240.5231560891941</v>
      </c>
      <c r="U44" s="3">
        <v>-20.742510632792346</v>
      </c>
      <c r="V44" s="32">
        <v>-1.6720776658602696E-2</v>
      </c>
      <c r="W44" s="23"/>
      <c r="X44" s="3">
        <v>10398515775.015596</v>
      </c>
      <c r="Y44" s="3">
        <v>7755533730.7447147</v>
      </c>
      <c r="Z44" s="3">
        <v>2642982044.2708817</v>
      </c>
    </row>
    <row r="45" spans="3:26">
      <c r="D45" t="s">
        <v>439</v>
      </c>
      <c r="F45" s="23"/>
      <c r="G45" s="3">
        <v>352000</v>
      </c>
      <c r="H45" s="3">
        <v>264000</v>
      </c>
      <c r="I45" s="33">
        <v>88000</v>
      </c>
      <c r="J45" s="8">
        <v>1.3333333333333333</v>
      </c>
      <c r="K45" s="23"/>
      <c r="L45" s="71">
        <v>396000</v>
      </c>
      <c r="M45" s="72">
        <v>396000</v>
      </c>
      <c r="N45" s="23"/>
      <c r="O45" s="3">
        <v>11744562252.722624</v>
      </c>
      <c r="P45" s="3">
        <v>8888440080</v>
      </c>
      <c r="Q45" s="3">
        <v>2856122172.7226238</v>
      </c>
      <c r="R45" s="23"/>
      <c r="S45" s="3">
        <v>1270.6755412088246</v>
      </c>
      <c r="T45" s="3">
        <v>1270.5031560891939</v>
      </c>
      <c r="U45" s="3">
        <v>0.17238511963068959</v>
      </c>
      <c r="V45" s="32">
        <v>1.3568255915342845E-4</v>
      </c>
      <c r="W45" s="23"/>
      <c r="X45" s="3">
        <v>1967594986.3764248</v>
      </c>
      <c r="Y45" s="3">
        <v>2053463460.1539259</v>
      </c>
      <c r="Z45" s="3">
        <v>-85868473.777501106</v>
      </c>
    </row>
    <row r="46" spans="3:26">
      <c r="D46" t="s">
        <v>32</v>
      </c>
      <c r="F46" s="23"/>
      <c r="G46" s="3">
        <v>303258.24667377584</v>
      </c>
      <c r="H46" s="3">
        <v>44000</v>
      </c>
      <c r="I46" s="33">
        <v>259258.24667377584</v>
      </c>
      <c r="J46" s="8">
        <v>6.8922328789494509</v>
      </c>
      <c r="K46" s="23"/>
      <c r="L46" s="71">
        <v>303258.24667377584</v>
      </c>
      <c r="M46" s="72">
        <v>66000</v>
      </c>
      <c r="N46" s="23"/>
      <c r="O46" s="3">
        <v>9485645402.5827408</v>
      </c>
      <c r="P46" s="3">
        <v>1335680000</v>
      </c>
      <c r="Q46" s="3">
        <v>8149965402.5827408</v>
      </c>
      <c r="R46" s="23"/>
      <c r="S46" s="3">
        <v>1189.3182121125212</v>
      </c>
      <c r="T46" s="3">
        <v>1145.5231560891939</v>
      </c>
      <c r="U46" s="3">
        <v>43.795056023327334</v>
      </c>
      <c r="V46" s="32">
        <v>3.8231489071633679E-2</v>
      </c>
      <c r="W46" s="23"/>
      <c r="X46" s="3">
        <v>1605030416.7432902</v>
      </c>
      <c r="Y46" s="3">
        <v>199451349.2297886</v>
      </c>
      <c r="Z46" s="3">
        <v>1405579067.5135016</v>
      </c>
    </row>
    <row r="47" spans="3:26">
      <c r="D47" t="s">
        <v>82</v>
      </c>
      <c r="F47" s="23"/>
      <c r="G47" s="3">
        <v>281891.83266370377</v>
      </c>
      <c r="H47" s="3">
        <v>88000</v>
      </c>
      <c r="I47" s="33">
        <v>193891.83266370377</v>
      </c>
      <c r="J47" s="8">
        <v>3.2033162802693611</v>
      </c>
      <c r="K47" s="23"/>
      <c r="L47" s="71">
        <v>391891.83266370377</v>
      </c>
      <c r="M47" s="72">
        <v>154000</v>
      </c>
      <c r="N47" s="23"/>
      <c r="O47" s="3">
        <v>8131896656.5867977</v>
      </c>
      <c r="P47" s="3">
        <v>2671360000</v>
      </c>
      <c r="Q47" s="3">
        <v>5460536656.5867977</v>
      </c>
      <c r="R47" s="23"/>
      <c r="S47" s="3">
        <v>1098.5856636505014</v>
      </c>
      <c r="T47" s="3">
        <v>1145.5231560891939</v>
      </c>
      <c r="U47" s="3">
        <v>-46.937492438692516</v>
      </c>
      <c r="V47" s="32">
        <v>-4.0974721627572076E-2</v>
      </c>
      <c r="W47" s="23"/>
      <c r="X47" s="3">
        <v>1095293412.7261536</v>
      </c>
      <c r="Y47" s="3">
        <v>398902698.4595772</v>
      </c>
      <c r="Z47" s="3">
        <v>696390714.26657641</v>
      </c>
    </row>
    <row r="48" spans="3:26">
      <c r="D48" t="s">
        <v>515</v>
      </c>
      <c r="F48" s="23"/>
      <c r="G48" s="3">
        <v>198000</v>
      </c>
      <c r="H48" s="3"/>
      <c r="I48" s="33">
        <v>198000</v>
      </c>
      <c r="J48" s="8"/>
      <c r="K48" s="23"/>
      <c r="L48" s="71">
        <v>297000</v>
      </c>
      <c r="M48" s="72"/>
      <c r="N48" s="23"/>
      <c r="O48" s="3">
        <v>6518522423.1924677</v>
      </c>
      <c r="P48" s="3"/>
      <c r="Q48" s="3">
        <v>6518522423.1924677</v>
      </c>
      <c r="R48" s="23"/>
      <c r="S48" s="3">
        <v>1252.0394766348008</v>
      </c>
      <c r="T48" s="3"/>
      <c r="U48" s="3">
        <v>1252.0394766348008</v>
      </c>
      <c r="V48" s="32"/>
      <c r="W48" s="23"/>
      <c r="X48" s="3">
        <v>1615738370.692378</v>
      </c>
      <c r="Y48" s="3"/>
      <c r="Z48" s="3">
        <v>1615738370.692378</v>
      </c>
    </row>
    <row r="49" spans="4:26">
      <c r="D49" t="s">
        <v>74</v>
      </c>
      <c r="F49" s="23"/>
      <c r="G49" s="3">
        <v>182600</v>
      </c>
      <c r="H49" s="3">
        <v>440000</v>
      </c>
      <c r="I49" s="33">
        <v>-257400</v>
      </c>
      <c r="J49" s="8">
        <v>0.41499999999999998</v>
      </c>
      <c r="K49" s="23"/>
      <c r="L49" s="71">
        <v>215600</v>
      </c>
      <c r="M49" s="72">
        <v>660000</v>
      </c>
      <c r="N49" s="23"/>
      <c r="O49" s="3">
        <v>6180449193.1452227</v>
      </c>
      <c r="P49" s="3">
        <v>14522800000</v>
      </c>
      <c r="Q49" s="3">
        <v>-8342350806.8547773</v>
      </c>
      <c r="R49" s="23"/>
      <c r="S49" s="3">
        <v>1288.7117064765396</v>
      </c>
      <c r="T49" s="3">
        <v>1245.5231560891939</v>
      </c>
      <c r="U49" s="3">
        <v>43.188550387345686</v>
      </c>
      <c r="V49" s="32">
        <v>3.4675028060460147E-2</v>
      </c>
      <c r="W49" s="23"/>
      <c r="X49" s="3">
        <v>377493744.74944466</v>
      </c>
      <c r="Y49" s="3">
        <v>2938653410.4519935</v>
      </c>
      <c r="Z49" s="3">
        <v>-2561159665.702549</v>
      </c>
    </row>
    <row r="50" spans="4:26">
      <c r="D50" t="s">
        <v>461</v>
      </c>
      <c r="F50" s="23"/>
      <c r="G50" s="3">
        <v>141900</v>
      </c>
      <c r="H50" s="3">
        <v>49500</v>
      </c>
      <c r="I50" s="33">
        <v>92400</v>
      </c>
      <c r="J50" s="8">
        <v>2.8666666666666667</v>
      </c>
      <c r="K50" s="23"/>
      <c r="L50" s="71">
        <v>154000</v>
      </c>
      <c r="M50" s="72">
        <v>55000</v>
      </c>
      <c r="N50" s="23"/>
      <c r="O50" s="3">
        <v>4644573706.419385</v>
      </c>
      <c r="P50" s="3">
        <v>1568227500</v>
      </c>
      <c r="Q50" s="3">
        <v>3076346206.419385</v>
      </c>
      <c r="R50" s="23"/>
      <c r="S50" s="3">
        <v>1246.2697106327928</v>
      </c>
      <c r="T50" s="3">
        <v>1195.5231560891937</v>
      </c>
      <c r="U50" s="3">
        <v>50.746554543599132</v>
      </c>
      <c r="V50" s="32">
        <v>4.2447153185724756E-2</v>
      </c>
      <c r="W50" s="23"/>
      <c r="X50" s="3">
        <v>967373207.62603736</v>
      </c>
      <c r="Y50" s="3">
        <v>290286171.13400012</v>
      </c>
      <c r="Z50" s="3">
        <v>677087036.4920373</v>
      </c>
    </row>
    <row r="51" spans="4:26">
      <c r="D51" t="s">
        <v>57</v>
      </c>
      <c r="F51" s="23"/>
      <c r="G51" s="3">
        <v>102100</v>
      </c>
      <c r="H51" s="3"/>
      <c r="I51" s="33">
        <v>102100</v>
      </c>
      <c r="J51" s="8"/>
      <c r="K51" s="23"/>
      <c r="L51" s="71">
        <v>115300</v>
      </c>
      <c r="M51" s="72"/>
      <c r="N51" s="23"/>
      <c r="O51" s="3">
        <v>3211130111.6963716</v>
      </c>
      <c r="P51" s="3"/>
      <c r="Q51" s="3">
        <v>3211130111.6963716</v>
      </c>
      <c r="R51" s="23"/>
      <c r="S51" s="3">
        <v>1197.9476951830984</v>
      </c>
      <c r="T51" s="3"/>
      <c r="U51" s="3">
        <v>1197.9476951830984</v>
      </c>
      <c r="V51" s="32"/>
      <c r="W51" s="23"/>
      <c r="X51" s="3">
        <v>657768691.16388774</v>
      </c>
      <c r="Y51" s="3"/>
      <c r="Z51" s="3">
        <v>657768691.16388774</v>
      </c>
    </row>
    <row r="52" spans="4:26">
      <c r="D52" t="s">
        <v>363</v>
      </c>
      <c r="F52" s="23"/>
      <c r="G52" s="3">
        <v>66000</v>
      </c>
      <c r="H52" s="3">
        <v>44000</v>
      </c>
      <c r="I52" s="33">
        <v>22000</v>
      </c>
      <c r="J52" s="8">
        <v>1.5</v>
      </c>
      <c r="K52" s="23"/>
      <c r="L52" s="71">
        <v>66000</v>
      </c>
      <c r="M52" s="72">
        <v>66000</v>
      </c>
      <c r="N52" s="23"/>
      <c r="O52" s="3">
        <v>2221824000</v>
      </c>
      <c r="P52" s="3">
        <v>1335680000</v>
      </c>
      <c r="Q52" s="3">
        <v>886144000</v>
      </c>
      <c r="R52" s="23"/>
      <c r="S52" s="3">
        <v>1280</v>
      </c>
      <c r="T52" s="3">
        <v>1145.5231560891939</v>
      </c>
      <c r="U52" s="3">
        <v>134.47684391080611</v>
      </c>
      <c r="V52" s="32">
        <v>0.11739338763775749</v>
      </c>
      <c r="W52" s="23"/>
      <c r="X52" s="3">
        <v>596217061.01436126</v>
      </c>
      <c r="Y52" s="3">
        <v>195677848.01665509</v>
      </c>
      <c r="Z52" s="3">
        <v>400539212.99770617</v>
      </c>
    </row>
    <row r="53" spans="4:26">
      <c r="D53" t="s">
        <v>59</v>
      </c>
      <c r="F53" s="23"/>
      <c r="G53" s="3">
        <v>66000</v>
      </c>
      <c r="H53" s="3"/>
      <c r="I53" s="33">
        <v>66000</v>
      </c>
      <c r="J53" s="8"/>
      <c r="K53" s="23"/>
      <c r="L53" s="71">
        <v>66000</v>
      </c>
      <c r="M53" s="72"/>
      <c r="N53" s="23"/>
      <c r="O53" s="3">
        <v>2239182000</v>
      </c>
      <c r="P53" s="3"/>
      <c r="Q53" s="3">
        <v>2239182000</v>
      </c>
      <c r="R53" s="23"/>
      <c r="S53" s="3">
        <v>1290</v>
      </c>
      <c r="T53" s="3"/>
      <c r="U53" s="3">
        <v>1290</v>
      </c>
      <c r="V53" s="32"/>
      <c r="W53" s="23"/>
      <c r="X53" s="3">
        <v>585918044.90793288</v>
      </c>
      <c r="Y53" s="3"/>
      <c r="Z53" s="3">
        <v>585918044.90793288</v>
      </c>
    </row>
    <row r="54" spans="4:26">
      <c r="D54" t="s">
        <v>455</v>
      </c>
      <c r="F54" s="23"/>
      <c r="G54" s="3">
        <v>55000</v>
      </c>
      <c r="H54" s="3"/>
      <c r="I54" s="33">
        <v>55000</v>
      </c>
      <c r="J54" s="8"/>
      <c r="K54" s="23"/>
      <c r="L54" s="71">
        <v>55000</v>
      </c>
      <c r="M54" s="72"/>
      <c r="N54" s="23"/>
      <c r="O54" s="3">
        <v>1660312500</v>
      </c>
      <c r="P54" s="3"/>
      <c r="Q54" s="3">
        <v>1660312500</v>
      </c>
      <c r="R54" s="23"/>
      <c r="S54" s="3">
        <v>1150</v>
      </c>
      <c r="T54" s="3"/>
      <c r="U54" s="3">
        <v>1150</v>
      </c>
      <c r="V54" s="32"/>
      <c r="W54" s="23"/>
      <c r="X54" s="3">
        <v>218864505.84423566</v>
      </c>
      <c r="Y54" s="3"/>
      <c r="Z54" s="3">
        <v>218864505.84423566</v>
      </c>
    </row>
    <row r="55" spans="4:26">
      <c r="D55" t="s">
        <v>78</v>
      </c>
      <c r="F55" s="23"/>
      <c r="G55" s="3">
        <v>38500</v>
      </c>
      <c r="H55" s="3">
        <v>11000</v>
      </c>
      <c r="I55" s="33">
        <v>27500</v>
      </c>
      <c r="J55" s="8">
        <v>3.5</v>
      </c>
      <c r="K55" s="23"/>
      <c r="L55" s="71">
        <v>38500</v>
      </c>
      <c r="M55" s="72">
        <v>16500</v>
      </c>
      <c r="N55" s="23"/>
      <c r="O55" s="3">
        <v>952463642.30934715</v>
      </c>
      <c r="P55" s="3">
        <v>281450000</v>
      </c>
      <c r="Q55" s="3">
        <v>671013642.30934715</v>
      </c>
      <c r="R55" s="23"/>
      <c r="S55" s="3">
        <v>942.37803725441825</v>
      </c>
      <c r="T55" s="3">
        <v>965.52315608919378</v>
      </c>
      <c r="U55" s="3">
        <v>-23.145118834775531</v>
      </c>
      <c r="V55" s="32">
        <v>-2.397158337302209E-2</v>
      </c>
      <c r="W55" s="23"/>
      <c r="X55" s="3">
        <v>-62347453.408661664</v>
      </c>
      <c r="Y55" s="3">
        <v>-5063442.9142207205</v>
      </c>
      <c r="Z55" s="3">
        <v>-57284010.494440943</v>
      </c>
    </row>
    <row r="56" spans="4:26">
      <c r="D56" t="s">
        <v>69</v>
      </c>
      <c r="F56" s="23"/>
      <c r="G56" s="3">
        <v>33000</v>
      </c>
      <c r="H56" s="3"/>
      <c r="I56" s="33">
        <v>33000</v>
      </c>
      <c r="J56" s="8"/>
      <c r="K56" s="23"/>
      <c r="L56" s="71">
        <v>33000</v>
      </c>
      <c r="M56" s="72"/>
      <c r="N56" s="23"/>
      <c r="O56" s="3">
        <v>1099629300</v>
      </c>
      <c r="P56" s="3"/>
      <c r="Q56" s="3">
        <v>1099629300</v>
      </c>
      <c r="R56" s="23"/>
      <c r="S56" s="3">
        <v>1267</v>
      </c>
      <c r="T56" s="3"/>
      <c r="U56" s="3">
        <v>1267</v>
      </c>
      <c r="V56" s="32"/>
      <c r="W56" s="23"/>
      <c r="X56" s="3">
        <v>244550573.61432683</v>
      </c>
      <c r="Y56" s="3"/>
      <c r="Z56" s="3">
        <v>244550573.61432683</v>
      </c>
    </row>
    <row r="57" spans="4:26">
      <c r="D57" t="s">
        <v>556</v>
      </c>
      <c r="F57" s="23"/>
      <c r="G57" s="3">
        <v>31900</v>
      </c>
      <c r="H57" s="3"/>
      <c r="I57" s="33">
        <v>31900</v>
      </c>
      <c r="J57" s="8"/>
      <c r="K57" s="23"/>
      <c r="L57" s="71">
        <v>31900</v>
      </c>
      <c r="M57" s="72"/>
      <c r="N57" s="23"/>
      <c r="O57" s="3">
        <v>970619642.41938448</v>
      </c>
      <c r="P57" s="3"/>
      <c r="Q57" s="3">
        <v>970619642.41938448</v>
      </c>
      <c r="R57" s="23"/>
      <c r="S57" s="3">
        <v>1160.92799680502</v>
      </c>
      <c r="T57" s="3"/>
      <c r="U57" s="3">
        <v>1160.92799680502</v>
      </c>
      <c r="V57" s="32"/>
      <c r="W57" s="23"/>
      <c r="X57" s="3">
        <v>158328465.69605091</v>
      </c>
      <c r="Y57" s="3"/>
      <c r="Z57" s="3">
        <v>158328465.69605091</v>
      </c>
    </row>
    <row r="58" spans="4:26">
      <c r="D58" t="s">
        <v>79</v>
      </c>
      <c r="F58" s="23"/>
      <c r="G58" s="3">
        <v>22000</v>
      </c>
      <c r="H58" s="3">
        <v>11000</v>
      </c>
      <c r="I58" s="33">
        <v>11000</v>
      </c>
      <c r="J58" s="8">
        <v>2</v>
      </c>
      <c r="K58" s="23"/>
      <c r="L58" s="71">
        <v>22000</v>
      </c>
      <c r="M58" s="72">
        <v>11000</v>
      </c>
      <c r="N58" s="23"/>
      <c r="O58" s="3">
        <v>742016000</v>
      </c>
      <c r="P58" s="3">
        <v>333920000</v>
      </c>
      <c r="Q58" s="3">
        <v>408096000</v>
      </c>
      <c r="R58" s="23"/>
      <c r="S58" s="3">
        <v>1280</v>
      </c>
      <c r="T58" s="3">
        <v>1145.5231560891939</v>
      </c>
      <c r="U58" s="3">
        <v>134.47684391080611</v>
      </c>
      <c r="V58" s="32">
        <v>0.11739338763775749</v>
      </c>
      <c r="W58" s="23"/>
      <c r="X58" s="3">
        <v>201170028.5141263</v>
      </c>
      <c r="Y58" s="3">
        <v>47529373.838665903</v>
      </c>
      <c r="Z58" s="3">
        <v>153640654.6754604</v>
      </c>
    </row>
    <row r="59" spans="4:26">
      <c r="D59" t="s">
        <v>561</v>
      </c>
      <c r="F59" s="23"/>
      <c r="G59" s="3">
        <v>22000</v>
      </c>
      <c r="H59" s="3"/>
      <c r="I59" s="33">
        <v>22000</v>
      </c>
      <c r="J59" s="8"/>
      <c r="K59" s="23"/>
      <c r="L59" s="71">
        <v>22000</v>
      </c>
      <c r="M59" s="72"/>
      <c r="N59" s="23"/>
      <c r="O59" s="3">
        <v>794189000</v>
      </c>
      <c r="P59" s="3"/>
      <c r="Q59" s="3">
        <v>794189000</v>
      </c>
      <c r="R59" s="23"/>
      <c r="S59" s="3">
        <v>1370</v>
      </c>
      <c r="T59" s="3"/>
      <c r="U59" s="3">
        <v>1370</v>
      </c>
      <c r="V59" s="32"/>
      <c r="W59" s="23"/>
      <c r="X59" s="3">
        <v>206708861.35061908</v>
      </c>
      <c r="Y59" s="3"/>
      <c r="Z59" s="3">
        <v>206708861.35061908</v>
      </c>
    </row>
    <row r="60" spans="4:26">
      <c r="D60" t="s">
        <v>562</v>
      </c>
      <c r="F60" s="23"/>
      <c r="G60" s="3">
        <v>12911.79654291242</v>
      </c>
      <c r="H60" s="3"/>
      <c r="I60" s="33">
        <v>12911.79654291242</v>
      </c>
      <c r="J60" s="8"/>
      <c r="K60" s="23"/>
      <c r="L60" s="71">
        <v>12911.79654291242</v>
      </c>
      <c r="M60" s="72"/>
      <c r="N60" s="23"/>
      <c r="O60" s="3">
        <v>420661782.47681892</v>
      </c>
      <c r="P60" s="3"/>
      <c r="Q60" s="3">
        <v>420661782.47681892</v>
      </c>
      <c r="R60" s="23"/>
      <c r="S60" s="3">
        <v>1240.0137629304761</v>
      </c>
      <c r="T60" s="3"/>
      <c r="U60" s="3">
        <v>1240.0137629304761</v>
      </c>
      <c r="V60" s="32"/>
      <c r="W60" s="23"/>
      <c r="X60" s="3">
        <v>102328612.4689703</v>
      </c>
      <c r="Y60" s="3"/>
      <c r="Z60" s="3">
        <v>102328612.4689703</v>
      </c>
    </row>
    <row r="61" spans="4:26">
      <c r="D61" t="s">
        <v>76</v>
      </c>
      <c r="F61" s="23"/>
      <c r="G61" s="3">
        <v>4400</v>
      </c>
      <c r="H61" s="3">
        <v>4400</v>
      </c>
      <c r="I61" s="33">
        <v>0</v>
      </c>
      <c r="J61" s="8">
        <v>1</v>
      </c>
      <c r="K61" s="23"/>
      <c r="L61" s="71">
        <v>4400</v>
      </c>
      <c r="M61" s="72">
        <v>8800</v>
      </c>
      <c r="N61" s="23"/>
      <c r="O61" s="3">
        <v>148403200</v>
      </c>
      <c r="P61" s="3">
        <v>133568000</v>
      </c>
      <c r="Q61" s="3">
        <v>14835200</v>
      </c>
      <c r="R61" s="23"/>
      <c r="S61" s="3">
        <v>1280</v>
      </c>
      <c r="T61" s="3">
        <v>1145.5231560891939</v>
      </c>
      <c r="U61" s="3">
        <v>134.47684391080611</v>
      </c>
      <c r="V61" s="32">
        <v>0.11739338763775749</v>
      </c>
      <c r="W61" s="23"/>
      <c r="X61" s="3">
        <v>40234005.702825248</v>
      </c>
      <c r="Y61" s="3">
        <v>19379844.974841639</v>
      </c>
      <c r="Z61" s="3">
        <v>20854160.727983609</v>
      </c>
    </row>
    <row r="62" spans="4:26">
      <c r="D62" t="s">
        <v>563</v>
      </c>
      <c r="F62" s="23"/>
      <c r="G62" s="3">
        <v>3000</v>
      </c>
      <c r="H62" s="3"/>
      <c r="I62" s="33">
        <v>3000</v>
      </c>
      <c r="J62" s="8"/>
      <c r="K62" s="23"/>
      <c r="L62" s="71">
        <v>3000</v>
      </c>
      <c r="M62" s="72"/>
      <c r="N62" s="23"/>
      <c r="O62" s="3">
        <v>103555500</v>
      </c>
      <c r="P62" s="3"/>
      <c r="Q62" s="3">
        <v>103555500</v>
      </c>
      <c r="R62" s="23"/>
      <c r="S62" s="3">
        <v>1310</v>
      </c>
      <c r="T62" s="3"/>
      <c r="U62" s="3">
        <v>1310</v>
      </c>
      <c r="V62" s="32"/>
      <c r="W62" s="23"/>
      <c r="X62" s="3">
        <v>25874192.075296655</v>
      </c>
      <c r="Y62" s="3"/>
      <c r="Z62" s="3">
        <v>25874192.075296655</v>
      </c>
    </row>
    <row r="63" spans="4:26">
      <c r="D63" t="s">
        <v>575</v>
      </c>
      <c r="F63" s="23"/>
      <c r="G63" s="3">
        <v>2200</v>
      </c>
      <c r="H63" s="3"/>
      <c r="I63" s="33">
        <v>2200</v>
      </c>
      <c r="J63" s="8"/>
      <c r="K63" s="23"/>
      <c r="L63" s="71">
        <v>2200</v>
      </c>
      <c r="M63" s="72"/>
      <c r="N63" s="23"/>
      <c r="O63" s="3">
        <v>68128561.546164453</v>
      </c>
      <c r="P63" s="3"/>
      <c r="Q63" s="3">
        <v>68128561.546164453</v>
      </c>
      <c r="R63" s="23"/>
      <c r="S63" s="3">
        <v>1181.5536074623553</v>
      </c>
      <c r="T63" s="3"/>
      <c r="U63" s="3">
        <v>1181.5536074623553</v>
      </c>
      <c r="V63" s="32"/>
      <c r="W63" s="23"/>
      <c r="X63" s="3">
        <v>4846968.7427456528</v>
      </c>
      <c r="Y63" s="3"/>
      <c r="Z63" s="3">
        <v>4846968.7427456528</v>
      </c>
    </row>
    <row r="64" spans="4:26">
      <c r="D64" t="s">
        <v>576</v>
      </c>
      <c r="F64" s="23"/>
      <c r="G64" s="3">
        <v>50</v>
      </c>
      <c r="H64" s="3"/>
      <c r="I64" s="33">
        <v>50</v>
      </c>
      <c r="J64" s="8"/>
      <c r="K64" s="23"/>
      <c r="L64" s="71">
        <v>50</v>
      </c>
      <c r="M64" s="72"/>
      <c r="N64" s="23"/>
      <c r="O64" s="3">
        <v>1726400</v>
      </c>
      <c r="P64" s="3"/>
      <c r="Q64" s="3">
        <v>1726400</v>
      </c>
      <c r="R64" s="23"/>
      <c r="S64" s="3">
        <v>1317.4019892933643</v>
      </c>
      <c r="T64" s="3"/>
      <c r="U64" s="3">
        <v>1317.4019892933643</v>
      </c>
      <c r="V64" s="32"/>
      <c r="W64" s="23"/>
      <c r="X64" s="3">
        <v>388796.73074391065</v>
      </c>
      <c r="Y64" s="3"/>
      <c r="Z64" s="3">
        <v>388796.73074391065</v>
      </c>
    </row>
    <row r="65" spans="2:26">
      <c r="D65" t="s">
        <v>65</v>
      </c>
      <c r="F65" s="23"/>
      <c r="G65" s="3"/>
      <c r="H65" s="3"/>
      <c r="I65" s="33"/>
      <c r="J65" s="8"/>
      <c r="K65" s="23"/>
      <c r="L65" s="71">
        <v>5500</v>
      </c>
      <c r="M65" s="72"/>
      <c r="N65" s="23"/>
      <c r="O65" s="3"/>
      <c r="P65" s="3"/>
      <c r="Q65" s="3"/>
      <c r="R65" s="23"/>
      <c r="S65" s="3"/>
      <c r="T65" s="3"/>
      <c r="U65" s="3"/>
      <c r="V65" s="32"/>
      <c r="W65" s="23"/>
      <c r="X65" s="3"/>
      <c r="Y65" s="3"/>
      <c r="Z65" s="3"/>
    </row>
    <row r="66" spans="2:26">
      <c r="D66" t="s">
        <v>516</v>
      </c>
      <c r="F66" s="23"/>
      <c r="G66" s="3"/>
      <c r="H66" s="3"/>
      <c r="I66" s="33"/>
      <c r="J66" s="8"/>
      <c r="K66" s="23"/>
      <c r="L66" s="71">
        <v>1100</v>
      </c>
      <c r="M66" s="72"/>
      <c r="N66" s="23"/>
      <c r="O66" s="3"/>
      <c r="P66" s="3"/>
      <c r="Q66" s="3"/>
      <c r="R66" s="23"/>
      <c r="S66" s="3"/>
      <c r="T66" s="3"/>
      <c r="U66" s="3"/>
      <c r="V66" s="32"/>
      <c r="W66" s="23"/>
      <c r="X66" s="3"/>
      <c r="Y66" s="3"/>
      <c r="Z66" s="3"/>
    </row>
    <row r="67" spans="2:26">
      <c r="D67" t="s">
        <v>66</v>
      </c>
      <c r="F67" s="23"/>
      <c r="G67" s="3"/>
      <c r="H67" s="3"/>
      <c r="I67" s="33"/>
      <c r="J67" s="8"/>
      <c r="K67" s="23"/>
      <c r="L67" s="71">
        <v>2200</v>
      </c>
      <c r="M67" s="72"/>
      <c r="N67" s="23"/>
      <c r="O67" s="3"/>
      <c r="P67" s="3"/>
      <c r="Q67" s="3"/>
      <c r="R67" s="23"/>
      <c r="S67" s="3"/>
      <c r="T67" s="3"/>
      <c r="U67" s="3"/>
      <c r="V67" s="32"/>
      <c r="W67" s="23"/>
      <c r="X67" s="3"/>
      <c r="Y67" s="3"/>
      <c r="Z67" s="3"/>
    </row>
    <row r="68" spans="2:26">
      <c r="D68" t="s">
        <v>33</v>
      </c>
      <c r="F68" s="23"/>
      <c r="G68" s="3"/>
      <c r="H68" s="3"/>
      <c r="I68" s="33"/>
      <c r="J68" s="8"/>
      <c r="K68" s="23"/>
      <c r="L68" s="71">
        <v>40700</v>
      </c>
      <c r="M68" s="72"/>
      <c r="N68" s="23"/>
      <c r="O68" s="3"/>
      <c r="P68" s="3"/>
      <c r="Q68" s="3"/>
      <c r="R68" s="23"/>
      <c r="S68" s="3"/>
      <c r="T68" s="3"/>
      <c r="U68" s="3"/>
      <c r="V68" s="32"/>
      <c r="W68" s="23"/>
      <c r="X68" s="3"/>
      <c r="Y68" s="3"/>
      <c r="Z68" s="3"/>
    </row>
    <row r="69" spans="2:26">
      <c r="D69" t="s">
        <v>64</v>
      </c>
      <c r="F69" s="23"/>
      <c r="G69" s="3"/>
      <c r="H69" s="3"/>
      <c r="I69" s="33"/>
      <c r="J69" s="8"/>
      <c r="K69" s="23"/>
      <c r="L69" s="71">
        <v>1100</v>
      </c>
      <c r="M69" s="72"/>
      <c r="N69" s="23"/>
      <c r="O69" s="3"/>
      <c r="P69" s="3"/>
      <c r="Q69" s="3"/>
      <c r="R69" s="23"/>
      <c r="S69" s="3"/>
      <c r="T69" s="3"/>
      <c r="U69" s="3"/>
      <c r="V69" s="32"/>
      <c r="W69" s="23"/>
      <c r="X69" s="3"/>
      <c r="Y69" s="3"/>
      <c r="Z69" s="3"/>
    </row>
    <row r="70" spans="2:26">
      <c r="D70" t="s">
        <v>457</v>
      </c>
      <c r="F70" s="23"/>
      <c r="G70" s="3"/>
      <c r="H70" s="3"/>
      <c r="I70" s="33"/>
      <c r="J70" s="8"/>
      <c r="K70" s="23"/>
      <c r="L70" s="71">
        <v>5500</v>
      </c>
      <c r="M70" s="72"/>
      <c r="N70" s="23"/>
      <c r="O70" s="3"/>
      <c r="P70" s="3"/>
      <c r="Q70" s="3"/>
      <c r="R70" s="23"/>
      <c r="S70" s="3"/>
      <c r="T70" s="3"/>
      <c r="U70" s="3"/>
      <c r="V70" s="32"/>
      <c r="W70" s="23"/>
      <c r="X70" s="3"/>
      <c r="Y70" s="3"/>
      <c r="Z70" s="3"/>
    </row>
    <row r="71" spans="2:26">
      <c r="D71" t="s">
        <v>109</v>
      </c>
      <c r="F71" s="23"/>
      <c r="G71" s="3"/>
      <c r="H71" s="3">
        <v>782900</v>
      </c>
      <c r="I71" s="33">
        <v>-782900</v>
      </c>
      <c r="J71" s="8"/>
      <c r="K71" s="23"/>
      <c r="L71" s="71"/>
      <c r="M71" s="72">
        <v>1187800.0000000002</v>
      </c>
      <c r="N71" s="23"/>
      <c r="O71" s="3"/>
      <c r="P71" s="3">
        <v>24803339590.909092</v>
      </c>
      <c r="Q71" s="3">
        <v>-24803339590.909092</v>
      </c>
      <c r="R71" s="23"/>
      <c r="S71" s="3"/>
      <c r="T71" s="3">
        <v>1195.5231560891941</v>
      </c>
      <c r="U71" s="3">
        <v>-1195.5231560891941</v>
      </c>
      <c r="V71" s="32">
        <v>-1</v>
      </c>
      <c r="W71" s="23"/>
      <c r="X71" s="3"/>
      <c r="Y71" s="3">
        <v>4600857267.4463787</v>
      </c>
      <c r="Z71" s="3">
        <v>-4600857267.4463787</v>
      </c>
    </row>
    <row r="72" spans="2:26">
      <c r="D72" t="s">
        <v>108</v>
      </c>
      <c r="F72" s="23"/>
      <c r="G72" s="3"/>
      <c r="H72" s="3">
        <v>1476029.6102292573</v>
      </c>
      <c r="I72" s="33">
        <v>-1476029.6102292573</v>
      </c>
      <c r="J72" s="8"/>
      <c r="K72" s="23"/>
      <c r="L72" s="71"/>
      <c r="M72" s="72">
        <v>2398093.1440627612</v>
      </c>
      <c r="N72" s="23"/>
      <c r="O72" s="3"/>
      <c r="P72" s="3">
        <v>37766230345.36586</v>
      </c>
      <c r="Q72" s="3">
        <v>-37766230345.36586</v>
      </c>
      <c r="R72" s="23"/>
      <c r="S72" s="3"/>
      <c r="T72" s="3">
        <v>965.52315608919378</v>
      </c>
      <c r="U72" s="3">
        <v>-965.52315608919378</v>
      </c>
      <c r="V72" s="32">
        <v>-1</v>
      </c>
      <c r="W72" s="23"/>
      <c r="X72" s="3"/>
      <c r="Y72" s="3">
        <v>-437139619.18745899</v>
      </c>
      <c r="Z72" s="3">
        <v>437139619.18745899</v>
      </c>
    </row>
    <row r="73" spans="2:26">
      <c r="B73" s="6" t="s">
        <v>13</v>
      </c>
      <c r="C73" s="6"/>
      <c r="D73" s="6"/>
      <c r="E73" s="6"/>
      <c r="F73" s="98"/>
      <c r="G73" s="9">
        <v>1986961.8627344002</v>
      </c>
      <c r="H73" s="9">
        <v>2214000</v>
      </c>
      <c r="I73" s="31">
        <v>-227038.1372655998</v>
      </c>
      <c r="J73" s="11">
        <v>0.89745341586919614</v>
      </c>
      <c r="K73" s="98"/>
      <c r="L73" s="73">
        <v>2584861.8627344002</v>
      </c>
      <c r="M73" s="74">
        <v>3046000</v>
      </c>
      <c r="N73" s="98"/>
      <c r="O73" s="9">
        <v>62776123909.921005</v>
      </c>
      <c r="P73" s="9">
        <v>67822139000</v>
      </c>
      <c r="Q73" s="9">
        <v>-5046015090.0789948</v>
      </c>
      <c r="R73" s="98"/>
      <c r="S73" s="9">
        <v>1202.0446756955973</v>
      </c>
      <c r="T73" s="9">
        <v>1155.973803071364</v>
      </c>
      <c r="U73" s="9">
        <v>46.070872624233289</v>
      </c>
      <c r="V73" s="81">
        <v>3.9854599214813782E-2</v>
      </c>
      <c r="W73" s="98"/>
      <c r="X73" s="9">
        <v>9019263881.4645367</v>
      </c>
      <c r="Y73" s="9">
        <v>13212768117.878191</v>
      </c>
      <c r="Z73" s="9">
        <v>-4193504236.4136543</v>
      </c>
    </row>
    <row r="74" spans="2:26">
      <c r="C74" t="s">
        <v>41</v>
      </c>
      <c r="F74" s="23"/>
      <c r="G74" s="3">
        <v>208000</v>
      </c>
      <c r="H74" s="3">
        <v>1038000</v>
      </c>
      <c r="I74" s="33">
        <v>-830000</v>
      </c>
      <c r="J74" s="8">
        <v>0.20038535645472061</v>
      </c>
      <c r="K74" s="23"/>
      <c r="L74" s="71">
        <v>208150</v>
      </c>
      <c r="M74" s="72">
        <v>1282000</v>
      </c>
      <c r="N74" s="23"/>
      <c r="O74" s="3">
        <v>5628378419</v>
      </c>
      <c r="P74" s="3">
        <v>29534939000</v>
      </c>
      <c r="Q74" s="3">
        <v>-23906560581</v>
      </c>
      <c r="R74" s="23"/>
      <c r="S74" s="3">
        <v>1028.8724561319855</v>
      </c>
      <c r="T74" s="3">
        <v>1073.7244701348748</v>
      </c>
      <c r="U74" s="3">
        <v>-44.852014002889291</v>
      </c>
      <c r="V74" s="32">
        <v>-4.1772368284812629E-2</v>
      </c>
      <c r="W74" s="23"/>
      <c r="X74" s="3">
        <v>438484259.43552303</v>
      </c>
      <c r="Y74" s="3">
        <v>4833367922.0403976</v>
      </c>
      <c r="Z74" s="3">
        <v>-4394883662.6048746</v>
      </c>
    </row>
    <row r="75" spans="2:26">
      <c r="D75" t="s">
        <v>103</v>
      </c>
      <c r="F75" s="23"/>
      <c r="G75" s="3">
        <v>108000</v>
      </c>
      <c r="H75" s="3">
        <v>200000</v>
      </c>
      <c r="I75" s="33">
        <v>-92000</v>
      </c>
      <c r="J75" s="8">
        <v>0.54</v>
      </c>
      <c r="K75" s="23"/>
      <c r="L75" s="71">
        <v>108000</v>
      </c>
      <c r="M75" s="72">
        <v>300000</v>
      </c>
      <c r="N75" s="23"/>
      <c r="O75" s="3">
        <v>2071128419</v>
      </c>
      <c r="P75" s="3">
        <v>3179999999.9999995</v>
      </c>
      <c r="Q75" s="3">
        <v>-1108871580.9999995</v>
      </c>
      <c r="R75" s="23"/>
      <c r="S75" s="3">
        <v>731.53213773567586</v>
      </c>
      <c r="T75" s="3">
        <v>600</v>
      </c>
      <c r="U75" s="3">
        <v>131.53213773567586</v>
      </c>
      <c r="V75" s="32">
        <v>0.21922022955945977</v>
      </c>
      <c r="W75" s="23"/>
      <c r="X75" s="3">
        <v>-126626752.69230747</v>
      </c>
      <c r="Y75" s="3">
        <v>110976261.9702028</v>
      </c>
      <c r="Z75" s="3">
        <v>-237603014.66251028</v>
      </c>
    </row>
    <row r="76" spans="2:26">
      <c r="D76" t="s">
        <v>62</v>
      </c>
      <c r="F76" s="23"/>
      <c r="G76" s="3">
        <v>100000</v>
      </c>
      <c r="H76" s="3">
        <v>198000</v>
      </c>
      <c r="I76" s="33">
        <v>-98000</v>
      </c>
      <c r="J76" s="8">
        <v>0.50505050505050508</v>
      </c>
      <c r="K76" s="23"/>
      <c r="L76" s="71">
        <v>100000</v>
      </c>
      <c r="M76" s="72">
        <v>198000</v>
      </c>
      <c r="N76" s="23"/>
      <c r="O76" s="3">
        <v>3557250000</v>
      </c>
      <c r="P76" s="3">
        <v>6262294500</v>
      </c>
      <c r="Q76" s="3">
        <v>-2705044500</v>
      </c>
      <c r="R76" s="23"/>
      <c r="S76" s="3">
        <v>1350</v>
      </c>
      <c r="T76" s="3">
        <v>1193.5</v>
      </c>
      <c r="U76" s="3">
        <v>156.5</v>
      </c>
      <c r="V76" s="32">
        <v>0.13112693757855048</v>
      </c>
      <c r="W76" s="23"/>
      <c r="X76" s="3">
        <v>565111012.12783051</v>
      </c>
      <c r="Y76" s="3">
        <v>1273397894.5815296</v>
      </c>
      <c r="Z76" s="3">
        <v>-708286882.45369911</v>
      </c>
    </row>
    <row r="77" spans="2:26">
      <c r="D77" t="s">
        <v>56</v>
      </c>
      <c r="F77" s="23"/>
      <c r="G77" s="3"/>
      <c r="H77" s="3">
        <v>198000</v>
      </c>
      <c r="I77" s="33">
        <v>-198000</v>
      </c>
      <c r="J77" s="8"/>
      <c r="K77" s="23"/>
      <c r="L77" s="71"/>
      <c r="M77" s="72">
        <v>198000</v>
      </c>
      <c r="N77" s="23"/>
      <c r="O77" s="3"/>
      <c r="P77" s="3">
        <v>6262294500</v>
      </c>
      <c r="Q77" s="3">
        <v>-6262294500</v>
      </c>
      <c r="R77" s="23"/>
      <c r="S77" s="3"/>
      <c r="T77" s="3">
        <v>1193.5</v>
      </c>
      <c r="U77" s="3">
        <v>-1193.5</v>
      </c>
      <c r="V77" s="32">
        <v>-1</v>
      </c>
      <c r="W77" s="23"/>
      <c r="X77" s="3"/>
      <c r="Y77" s="3">
        <v>1273397894.5815296</v>
      </c>
      <c r="Z77" s="3">
        <v>-1273397894.5815296</v>
      </c>
    </row>
    <row r="78" spans="2:26">
      <c r="D78" t="s">
        <v>105</v>
      </c>
      <c r="F78" s="23"/>
      <c r="G78" s="3"/>
      <c r="H78" s="3">
        <v>154000</v>
      </c>
      <c r="I78" s="33">
        <v>-154000</v>
      </c>
      <c r="J78" s="8"/>
      <c r="K78" s="23"/>
      <c r="L78" s="71"/>
      <c r="M78" s="72">
        <v>176000</v>
      </c>
      <c r="N78" s="23"/>
      <c r="O78" s="3"/>
      <c r="P78" s="3">
        <v>4854058000</v>
      </c>
      <c r="Q78" s="3">
        <v>-4854058000</v>
      </c>
      <c r="R78" s="23"/>
      <c r="S78" s="3"/>
      <c r="T78" s="3">
        <v>1189.4285714285716</v>
      </c>
      <c r="U78" s="3">
        <v>-1189.4285714285716</v>
      </c>
      <c r="V78" s="32">
        <v>-1</v>
      </c>
      <c r="W78" s="23"/>
      <c r="X78" s="3"/>
      <c r="Y78" s="3">
        <v>877522844.03011739</v>
      </c>
      <c r="Z78" s="3">
        <v>-877522844.03011739</v>
      </c>
    </row>
    <row r="79" spans="2:26">
      <c r="D79" t="s">
        <v>86</v>
      </c>
      <c r="F79" s="23"/>
      <c r="G79" s="3"/>
      <c r="H79" s="3">
        <v>88000</v>
      </c>
      <c r="I79" s="33">
        <v>-88000</v>
      </c>
      <c r="J79" s="8"/>
      <c r="K79" s="23"/>
      <c r="L79" s="71"/>
      <c r="M79" s="72">
        <v>110000</v>
      </c>
      <c r="N79" s="23"/>
      <c r="O79" s="3"/>
      <c r="P79" s="3">
        <v>2783242000</v>
      </c>
      <c r="Q79" s="3">
        <v>-2783242000</v>
      </c>
      <c r="R79" s="23"/>
      <c r="S79" s="3"/>
      <c r="T79" s="3">
        <v>1193.5</v>
      </c>
      <c r="U79" s="3">
        <v>-1193.5</v>
      </c>
      <c r="V79" s="32">
        <v>-1</v>
      </c>
      <c r="W79" s="23"/>
      <c r="X79" s="3"/>
      <c r="Y79" s="3">
        <v>518330854.38750243</v>
      </c>
      <c r="Z79" s="3">
        <v>-518330854.38750243</v>
      </c>
    </row>
    <row r="80" spans="2:26">
      <c r="D80" t="s">
        <v>459</v>
      </c>
      <c r="F80" s="23"/>
      <c r="G80" s="3"/>
      <c r="H80" s="3"/>
      <c r="I80" s="33"/>
      <c r="J80" s="8"/>
      <c r="K80" s="23"/>
      <c r="L80" s="71">
        <v>150</v>
      </c>
      <c r="M80" s="72"/>
      <c r="N80" s="23"/>
      <c r="O80" s="3"/>
      <c r="P80" s="3"/>
      <c r="Q80" s="3"/>
      <c r="R80" s="23"/>
      <c r="S80" s="3"/>
      <c r="T80" s="3"/>
      <c r="U80" s="3"/>
      <c r="V80" s="32"/>
      <c r="W80" s="23"/>
      <c r="X80" s="3"/>
      <c r="Y80" s="3"/>
      <c r="Z80" s="3"/>
    </row>
    <row r="81" spans="3:26">
      <c r="D81" t="s">
        <v>111</v>
      </c>
      <c r="F81" s="23"/>
      <c r="G81" s="3"/>
      <c r="H81" s="3">
        <v>200000</v>
      </c>
      <c r="I81" s="33">
        <v>-200000</v>
      </c>
      <c r="J81" s="8"/>
      <c r="K81" s="23"/>
      <c r="L81" s="71"/>
      <c r="M81" s="72">
        <v>300000</v>
      </c>
      <c r="N81" s="23"/>
      <c r="O81" s="3"/>
      <c r="P81" s="3">
        <v>6193050000</v>
      </c>
      <c r="Q81" s="3">
        <v>-6193050000</v>
      </c>
      <c r="R81" s="23"/>
      <c r="S81" s="3"/>
      <c r="T81" s="3">
        <v>1168.5</v>
      </c>
      <c r="U81" s="3">
        <v>-1168.5</v>
      </c>
      <c r="V81" s="32">
        <v>-1</v>
      </c>
      <c r="W81" s="23"/>
      <c r="X81" s="3"/>
      <c r="Y81" s="3">
        <v>779742172.48951566</v>
      </c>
      <c r="Z81" s="3">
        <v>-779742172.48951566</v>
      </c>
    </row>
    <row r="82" spans="3:26">
      <c r="C82" t="s">
        <v>42</v>
      </c>
      <c r="F82" s="23"/>
      <c r="G82" s="3">
        <v>1778961.8627344002</v>
      </c>
      <c r="H82" s="3">
        <v>1176000</v>
      </c>
      <c r="I82" s="33">
        <v>602961.8627344002</v>
      </c>
      <c r="J82" s="8">
        <v>1.5127226723931975</v>
      </c>
      <c r="K82" s="23"/>
      <c r="L82" s="71">
        <v>2376711.8627344002</v>
      </c>
      <c r="M82" s="72">
        <v>1764000</v>
      </c>
      <c r="N82" s="23"/>
      <c r="O82" s="3">
        <v>57147745490.921005</v>
      </c>
      <c r="P82" s="3">
        <v>38287200000</v>
      </c>
      <c r="Q82" s="3">
        <v>18860545490.921005</v>
      </c>
      <c r="R82" s="23"/>
      <c r="S82" s="3">
        <v>1222.2923394728666</v>
      </c>
      <c r="T82" s="3">
        <v>1228.5714285714287</v>
      </c>
      <c r="U82" s="3">
        <v>-6.2790890985620536</v>
      </c>
      <c r="V82" s="32">
        <v>-5.1108864755737638E-3</v>
      </c>
      <c r="W82" s="23"/>
      <c r="X82" s="3">
        <v>8580779622.0290079</v>
      </c>
      <c r="Y82" s="3">
        <v>8379400195.8377934</v>
      </c>
      <c r="Z82" s="3">
        <v>201379426.19121456</v>
      </c>
    </row>
    <row r="83" spans="3:26">
      <c r="D83" t="s">
        <v>362</v>
      </c>
      <c r="F83" s="23"/>
      <c r="G83" s="3">
        <v>953285.07996720006</v>
      </c>
      <c r="H83" s="3">
        <v>600000</v>
      </c>
      <c r="I83" s="33">
        <v>353285.07996720006</v>
      </c>
      <c r="J83" s="8">
        <v>1.5888084666120001</v>
      </c>
      <c r="K83" s="23"/>
      <c r="L83" s="71">
        <v>1464785.0799672001</v>
      </c>
      <c r="M83" s="72">
        <v>900000</v>
      </c>
      <c r="N83" s="23"/>
      <c r="O83" s="3">
        <v>32994632137.814774</v>
      </c>
      <c r="P83" s="3">
        <v>20670000000</v>
      </c>
      <c r="Q83" s="3">
        <v>12324632137.814774</v>
      </c>
      <c r="R83" s="23"/>
      <c r="S83" s="3">
        <v>1317.7750053668215</v>
      </c>
      <c r="T83" s="3">
        <v>1300</v>
      </c>
      <c r="U83" s="3">
        <v>17.77500536682146</v>
      </c>
      <c r="V83" s="32">
        <v>1.3673081051401123E-2</v>
      </c>
      <c r="W83" s="23"/>
      <c r="X83" s="3">
        <v>5571943053.7102489</v>
      </c>
      <c r="Y83" s="3">
        <v>4977495589.0901737</v>
      </c>
      <c r="Z83" s="3">
        <v>594447464.62007523</v>
      </c>
    </row>
    <row r="84" spans="3:26">
      <c r="D84" t="s">
        <v>54</v>
      </c>
      <c r="F84" s="23"/>
      <c r="G84" s="3">
        <v>269176.78276720003</v>
      </c>
      <c r="H84" s="3"/>
      <c r="I84" s="33">
        <v>269176.78276720003</v>
      </c>
      <c r="J84" s="8"/>
      <c r="K84" s="23"/>
      <c r="L84" s="71">
        <v>269176.78276720003</v>
      </c>
      <c r="M84" s="72"/>
      <c r="N84" s="23"/>
      <c r="O84" s="3">
        <v>8707172081.1062374</v>
      </c>
      <c r="P84" s="3"/>
      <c r="Q84" s="3">
        <v>8707172081.1062374</v>
      </c>
      <c r="R84" s="23"/>
      <c r="S84" s="3">
        <v>1229.9395898398918</v>
      </c>
      <c r="T84" s="3"/>
      <c r="U84" s="3">
        <v>1229.9395898398918</v>
      </c>
      <c r="V84" s="32"/>
      <c r="W84" s="23"/>
      <c r="X84" s="3">
        <v>1282421448.6704528</v>
      </c>
      <c r="Y84" s="3"/>
      <c r="Z84" s="3">
        <v>1282421448.6704528</v>
      </c>
    </row>
    <row r="85" spans="3:26">
      <c r="D85" t="s">
        <v>67</v>
      </c>
      <c r="F85" s="23"/>
      <c r="G85" s="3">
        <v>147000</v>
      </c>
      <c r="H85" s="3"/>
      <c r="I85" s="33">
        <v>147000</v>
      </c>
      <c r="J85" s="8"/>
      <c r="K85" s="23"/>
      <c r="L85" s="71">
        <v>213000</v>
      </c>
      <c r="M85" s="72"/>
      <c r="N85" s="23"/>
      <c r="O85" s="3">
        <v>4782567660</v>
      </c>
      <c r="P85" s="3"/>
      <c r="Q85" s="3">
        <v>4782567660</v>
      </c>
      <c r="R85" s="23"/>
      <c r="S85" s="3">
        <v>1238.6673617974932</v>
      </c>
      <c r="T85" s="3"/>
      <c r="U85" s="3">
        <v>1238.6673617974932</v>
      </c>
      <c r="V85" s="32"/>
      <c r="W85" s="23"/>
      <c r="X85" s="3">
        <v>606103382.03808689</v>
      </c>
      <c r="Y85" s="3"/>
      <c r="Z85" s="3">
        <v>606103382.03808689</v>
      </c>
    </row>
    <row r="86" spans="3:26">
      <c r="D86" t="s">
        <v>564</v>
      </c>
      <c r="F86" s="23"/>
      <c r="G86" s="3">
        <v>110000</v>
      </c>
      <c r="H86" s="3"/>
      <c r="I86" s="33">
        <v>110000</v>
      </c>
      <c r="J86" s="8"/>
      <c r="K86" s="23"/>
      <c r="L86" s="71">
        <v>110000</v>
      </c>
      <c r="M86" s="72"/>
      <c r="N86" s="23"/>
      <c r="O86" s="3">
        <v>2405755000</v>
      </c>
      <c r="P86" s="3"/>
      <c r="Q86" s="3">
        <v>2405755000</v>
      </c>
      <c r="R86" s="23"/>
      <c r="S86" s="3">
        <v>830</v>
      </c>
      <c r="T86" s="3"/>
      <c r="U86" s="3">
        <v>830</v>
      </c>
      <c r="V86" s="32"/>
      <c r="W86" s="23"/>
      <c r="X86" s="3">
        <v>67666319.818632126</v>
      </c>
      <c r="Y86" s="3"/>
      <c r="Z86" s="3">
        <v>67666319.818632126</v>
      </c>
    </row>
    <row r="87" spans="3:26">
      <c r="D87" t="s">
        <v>60</v>
      </c>
      <c r="F87" s="23"/>
      <c r="G87" s="3">
        <v>87500</v>
      </c>
      <c r="H87" s="3"/>
      <c r="I87" s="33">
        <v>87500</v>
      </c>
      <c r="J87" s="8"/>
      <c r="K87" s="23"/>
      <c r="L87" s="71">
        <v>106750</v>
      </c>
      <c r="M87" s="72"/>
      <c r="N87" s="23"/>
      <c r="O87" s="3">
        <v>1748976112</v>
      </c>
      <c r="P87" s="3"/>
      <c r="Q87" s="3">
        <v>1748976112</v>
      </c>
      <c r="R87" s="23"/>
      <c r="S87" s="3">
        <v>760.67288750108662</v>
      </c>
      <c r="T87" s="3"/>
      <c r="U87" s="3">
        <v>760.67288750108662</v>
      </c>
      <c r="V87" s="32"/>
      <c r="W87" s="23"/>
      <c r="X87" s="3">
        <v>-86545315.490348086</v>
      </c>
      <c r="Y87" s="3"/>
      <c r="Z87" s="3">
        <v>-86545315.490348086</v>
      </c>
    </row>
    <row r="88" spans="3:26">
      <c r="D88" t="s">
        <v>565</v>
      </c>
      <c r="F88" s="23"/>
      <c r="G88" s="3">
        <v>55000</v>
      </c>
      <c r="H88" s="3"/>
      <c r="I88" s="33">
        <v>55000</v>
      </c>
      <c r="J88" s="8"/>
      <c r="K88" s="23"/>
      <c r="L88" s="71">
        <v>55000</v>
      </c>
      <c r="M88" s="72"/>
      <c r="N88" s="23"/>
      <c r="O88" s="3">
        <v>1882595000</v>
      </c>
      <c r="P88" s="3"/>
      <c r="Q88" s="3">
        <v>1882595000</v>
      </c>
      <c r="R88" s="23"/>
      <c r="S88" s="3">
        <v>1300</v>
      </c>
      <c r="T88" s="3"/>
      <c r="U88" s="3">
        <v>1300</v>
      </c>
      <c r="V88" s="32"/>
      <c r="W88" s="23"/>
      <c r="X88" s="3">
        <v>252675532.09137338</v>
      </c>
      <c r="Y88" s="3"/>
      <c r="Z88" s="3">
        <v>252675532.09137338</v>
      </c>
    </row>
    <row r="89" spans="3:26">
      <c r="D89" t="s">
        <v>566</v>
      </c>
      <c r="F89" s="23"/>
      <c r="G89" s="3">
        <v>55000</v>
      </c>
      <c r="H89" s="3"/>
      <c r="I89" s="33">
        <v>55000</v>
      </c>
      <c r="J89" s="8"/>
      <c r="K89" s="23"/>
      <c r="L89" s="71">
        <v>55000</v>
      </c>
      <c r="M89" s="72"/>
      <c r="N89" s="23"/>
      <c r="O89" s="3">
        <v>1202877500</v>
      </c>
      <c r="P89" s="3"/>
      <c r="Q89" s="3">
        <v>1202877500</v>
      </c>
      <c r="R89" s="23"/>
      <c r="S89" s="3">
        <v>830</v>
      </c>
      <c r="T89" s="3"/>
      <c r="U89" s="3">
        <v>830</v>
      </c>
      <c r="V89" s="32"/>
      <c r="W89" s="23"/>
      <c r="X89" s="3">
        <v>33833159.909316063</v>
      </c>
      <c r="Y89" s="3"/>
      <c r="Z89" s="3">
        <v>33833159.909316063</v>
      </c>
    </row>
    <row r="90" spans="3:26">
      <c r="D90" t="s">
        <v>567</v>
      </c>
      <c r="F90" s="23"/>
      <c r="G90" s="3">
        <v>50000</v>
      </c>
      <c r="H90" s="3"/>
      <c r="I90" s="33">
        <v>50000</v>
      </c>
      <c r="J90" s="8"/>
      <c r="K90" s="23"/>
      <c r="L90" s="71">
        <v>50000</v>
      </c>
      <c r="M90" s="72"/>
      <c r="N90" s="23"/>
      <c r="O90" s="3">
        <v>1646875000</v>
      </c>
      <c r="P90" s="3"/>
      <c r="Q90" s="3">
        <v>1646875000</v>
      </c>
      <c r="R90" s="23"/>
      <c r="S90" s="3">
        <v>1250</v>
      </c>
      <c r="T90" s="3"/>
      <c r="U90" s="3">
        <v>1250</v>
      </c>
      <c r="V90" s="32"/>
      <c r="W90" s="23"/>
      <c r="X90" s="3">
        <v>608267084.2314589</v>
      </c>
      <c r="Y90" s="3"/>
      <c r="Z90" s="3">
        <v>608267084.2314589</v>
      </c>
    </row>
    <row r="91" spans="3:26">
      <c r="D91" t="s">
        <v>568</v>
      </c>
      <c r="F91" s="23"/>
      <c r="G91" s="3">
        <v>44000</v>
      </c>
      <c r="H91" s="3"/>
      <c r="I91" s="33">
        <v>44000</v>
      </c>
      <c r="J91" s="8"/>
      <c r="K91" s="23"/>
      <c r="L91" s="71">
        <v>44000</v>
      </c>
      <c r="M91" s="72"/>
      <c r="N91" s="23"/>
      <c r="O91" s="3">
        <v>1504360000</v>
      </c>
      <c r="P91" s="3"/>
      <c r="Q91" s="3">
        <v>1504360000</v>
      </c>
      <c r="R91" s="23"/>
      <c r="S91" s="3">
        <v>1300</v>
      </c>
      <c r="T91" s="3"/>
      <c r="U91" s="3">
        <v>1300</v>
      </c>
      <c r="V91" s="32"/>
      <c r="W91" s="23"/>
      <c r="X91" s="3">
        <v>200256250.98049021</v>
      </c>
      <c r="Y91" s="3"/>
      <c r="Z91" s="3">
        <v>200256250.98049021</v>
      </c>
    </row>
    <row r="92" spans="3:26">
      <c r="D92" t="s">
        <v>563</v>
      </c>
      <c r="F92" s="23"/>
      <c r="G92" s="3">
        <v>6000</v>
      </c>
      <c r="H92" s="3"/>
      <c r="I92" s="33">
        <v>6000</v>
      </c>
      <c r="J92" s="8"/>
      <c r="K92" s="23"/>
      <c r="L92" s="71">
        <v>6000</v>
      </c>
      <c r="M92" s="72"/>
      <c r="N92" s="23"/>
      <c r="O92" s="3">
        <v>213435000</v>
      </c>
      <c r="P92" s="3"/>
      <c r="Q92" s="3">
        <v>213435000</v>
      </c>
      <c r="R92" s="23"/>
      <c r="S92" s="3">
        <v>1350</v>
      </c>
      <c r="T92" s="3"/>
      <c r="U92" s="3">
        <v>1350</v>
      </c>
      <c r="V92" s="32"/>
      <c r="W92" s="23"/>
      <c r="X92" s="3">
        <v>33906660.727669805</v>
      </c>
      <c r="Y92" s="3"/>
      <c r="Z92" s="3">
        <v>33906660.727669805</v>
      </c>
    </row>
    <row r="93" spans="3:26">
      <c r="D93" t="s">
        <v>66</v>
      </c>
      <c r="F93" s="23"/>
      <c r="G93" s="3">
        <v>2000</v>
      </c>
      <c r="H93" s="3"/>
      <c r="I93" s="33">
        <v>2000</v>
      </c>
      <c r="J93" s="8"/>
      <c r="K93" s="23"/>
      <c r="L93" s="71">
        <v>3000</v>
      </c>
      <c r="M93" s="72"/>
      <c r="N93" s="23"/>
      <c r="O93" s="3">
        <v>58500000</v>
      </c>
      <c r="P93" s="3"/>
      <c r="Q93" s="3">
        <v>58500000</v>
      </c>
      <c r="R93" s="23"/>
      <c r="S93" s="3">
        <v>1116.0220165324058</v>
      </c>
      <c r="T93" s="3"/>
      <c r="U93" s="3">
        <v>1116.0220165324058</v>
      </c>
      <c r="V93" s="32"/>
      <c r="W93" s="23"/>
      <c r="X93" s="3">
        <v>10252045.341628954</v>
      </c>
      <c r="Y93" s="3"/>
      <c r="Z93" s="3">
        <v>10252045.341628954</v>
      </c>
    </row>
    <row r="94" spans="3:26">
      <c r="D94" t="s">
        <v>522</v>
      </c>
      <c r="F94" s="23"/>
      <c r="G94" s="3"/>
      <c r="H94" s="3">
        <v>176000</v>
      </c>
      <c r="I94" s="33">
        <v>-176000</v>
      </c>
      <c r="J94" s="8"/>
      <c r="K94" s="23"/>
      <c r="L94" s="71"/>
      <c r="M94" s="72">
        <v>264000</v>
      </c>
      <c r="N94" s="23"/>
      <c r="O94" s="3"/>
      <c r="P94" s="3">
        <v>5363600000</v>
      </c>
      <c r="Q94" s="3">
        <v>-5363600000</v>
      </c>
      <c r="R94" s="23"/>
      <c r="S94" s="3"/>
      <c r="T94" s="3">
        <v>1150</v>
      </c>
      <c r="U94" s="3">
        <v>-1150</v>
      </c>
      <c r="V94" s="32">
        <v>-1</v>
      </c>
      <c r="W94" s="23"/>
      <c r="X94" s="3"/>
      <c r="Y94" s="3">
        <v>2240702758.3415761</v>
      </c>
      <c r="Z94" s="3">
        <v>-2240702758.3415761</v>
      </c>
    </row>
    <row r="95" spans="3:26">
      <c r="D95" t="s">
        <v>104</v>
      </c>
      <c r="F95" s="23"/>
      <c r="G95" s="3"/>
      <c r="H95" s="3">
        <v>200000</v>
      </c>
      <c r="I95" s="33">
        <v>-200000</v>
      </c>
      <c r="J95" s="8"/>
      <c r="K95" s="23"/>
      <c r="L95" s="71"/>
      <c r="M95" s="72">
        <v>300000</v>
      </c>
      <c r="N95" s="23"/>
      <c r="O95" s="3"/>
      <c r="P95" s="3">
        <v>6060550000</v>
      </c>
      <c r="Q95" s="3">
        <v>-6060550000</v>
      </c>
      <c r="R95" s="23"/>
      <c r="S95" s="3"/>
      <c r="T95" s="3">
        <v>1143.5</v>
      </c>
      <c r="U95" s="3">
        <v>-1143.5</v>
      </c>
      <c r="V95" s="32">
        <v>-1</v>
      </c>
      <c r="W95" s="23"/>
      <c r="X95" s="3"/>
      <c r="Y95" s="3">
        <v>381459675.91652513</v>
      </c>
      <c r="Z95" s="3">
        <v>-381459675.91652513</v>
      </c>
    </row>
    <row r="96" spans="3:26">
      <c r="D96" t="s">
        <v>110</v>
      </c>
      <c r="F96" s="23"/>
      <c r="G96" s="3"/>
      <c r="H96" s="3">
        <v>100000</v>
      </c>
      <c r="I96" s="33">
        <v>-100000</v>
      </c>
      <c r="J96" s="8"/>
      <c r="K96" s="23"/>
      <c r="L96" s="71"/>
      <c r="M96" s="72">
        <v>150000</v>
      </c>
      <c r="N96" s="23"/>
      <c r="O96" s="3"/>
      <c r="P96" s="3">
        <v>3162775000</v>
      </c>
      <c r="Q96" s="3">
        <v>-3162775000</v>
      </c>
      <c r="R96" s="23"/>
      <c r="S96" s="3"/>
      <c r="T96" s="3">
        <v>1193.5</v>
      </c>
      <c r="U96" s="3">
        <v>-1193.5</v>
      </c>
      <c r="V96" s="32">
        <v>-1</v>
      </c>
      <c r="W96" s="23"/>
      <c r="X96" s="3"/>
      <c r="Y96" s="3">
        <v>589012334.5312531</v>
      </c>
      <c r="Z96" s="3">
        <v>-589012334.5312531</v>
      </c>
    </row>
    <row r="97" spans="2:26">
      <c r="D97" t="s">
        <v>112</v>
      </c>
      <c r="F97" s="23"/>
      <c r="G97" s="3"/>
      <c r="H97" s="3">
        <v>100000</v>
      </c>
      <c r="I97" s="33">
        <v>-100000</v>
      </c>
      <c r="J97" s="8"/>
      <c r="K97" s="23"/>
      <c r="L97" s="71"/>
      <c r="M97" s="72">
        <v>150000</v>
      </c>
      <c r="N97" s="23"/>
      <c r="O97" s="3"/>
      <c r="P97" s="3">
        <v>3030275000</v>
      </c>
      <c r="Q97" s="3">
        <v>-3030275000</v>
      </c>
      <c r="R97" s="23"/>
      <c r="S97" s="3"/>
      <c r="T97" s="3">
        <v>1143.5</v>
      </c>
      <c r="U97" s="3">
        <v>-1143.5</v>
      </c>
      <c r="V97" s="32">
        <v>-1</v>
      </c>
      <c r="W97" s="23"/>
      <c r="X97" s="3"/>
      <c r="Y97" s="3">
        <v>190729837.95826256</v>
      </c>
      <c r="Z97" s="3">
        <v>-190729837.95826256</v>
      </c>
    </row>
    <row r="98" spans="2:26">
      <c r="B98" s="6" t="s">
        <v>12</v>
      </c>
      <c r="C98" s="6"/>
      <c r="D98" s="6"/>
      <c r="E98" s="6"/>
      <c r="F98" s="98"/>
      <c r="G98" s="9">
        <v>542357.36890228</v>
      </c>
      <c r="H98" s="9"/>
      <c r="I98" s="31">
        <v>542357.36890228</v>
      </c>
      <c r="J98" s="11"/>
      <c r="K98" s="98"/>
      <c r="L98" s="73">
        <v>768632.36890227988</v>
      </c>
      <c r="M98" s="74"/>
      <c r="N98" s="98"/>
      <c r="O98" s="9">
        <v>12100466879.394596</v>
      </c>
      <c r="P98" s="9"/>
      <c r="Q98" s="9">
        <v>12100466879.394596</v>
      </c>
      <c r="R98" s="98"/>
      <c r="S98" s="9">
        <v>849.34452506132311</v>
      </c>
      <c r="T98" s="9"/>
      <c r="U98" s="9">
        <v>849.34452506132311</v>
      </c>
      <c r="V98" s="81"/>
      <c r="W98" s="98"/>
      <c r="X98" s="9">
        <v>-4773024624.3614492</v>
      </c>
      <c r="Y98" s="9"/>
      <c r="Z98" s="9">
        <v>-4773024624.3614492</v>
      </c>
    </row>
    <row r="99" spans="2:26">
      <c r="C99" t="s">
        <v>41</v>
      </c>
      <c r="F99" s="23"/>
      <c r="G99" s="3">
        <v>25000</v>
      </c>
      <c r="H99" s="3"/>
      <c r="I99" s="33">
        <v>25000</v>
      </c>
      <c r="J99" s="8"/>
      <c r="K99" s="23"/>
      <c r="L99" s="71">
        <v>25000</v>
      </c>
      <c r="M99" s="72"/>
      <c r="N99" s="23"/>
      <c r="O99" s="3">
        <v>783912500</v>
      </c>
      <c r="P99" s="3"/>
      <c r="Q99" s="3">
        <v>783912500</v>
      </c>
      <c r="R99" s="23"/>
      <c r="S99" s="3">
        <v>1190</v>
      </c>
      <c r="T99" s="3"/>
      <c r="U99" s="3">
        <v>1190</v>
      </c>
      <c r="V99" s="32"/>
      <c r="W99" s="23"/>
      <c r="X99" s="3">
        <v>-36642891.318203926</v>
      </c>
      <c r="Y99" s="3"/>
      <c r="Z99" s="3">
        <v>-36642891.318203926</v>
      </c>
    </row>
    <row r="100" spans="2:26">
      <c r="D100" t="s">
        <v>443</v>
      </c>
      <c r="F100" s="23"/>
      <c r="G100" s="3">
        <v>25000</v>
      </c>
      <c r="H100" s="3"/>
      <c r="I100" s="33">
        <v>25000</v>
      </c>
      <c r="J100" s="8"/>
      <c r="K100" s="23"/>
      <c r="L100" s="71">
        <v>25000</v>
      </c>
      <c r="M100" s="72"/>
      <c r="N100" s="23"/>
      <c r="O100" s="3">
        <v>783912500</v>
      </c>
      <c r="P100" s="3"/>
      <c r="Q100" s="3">
        <v>783912500</v>
      </c>
      <c r="R100" s="23"/>
      <c r="S100" s="3">
        <v>1190</v>
      </c>
      <c r="T100" s="3"/>
      <c r="U100" s="3">
        <v>1190</v>
      </c>
      <c r="V100" s="32"/>
      <c r="W100" s="23"/>
      <c r="X100" s="3">
        <v>-36642891.318203926</v>
      </c>
      <c r="Y100" s="3"/>
      <c r="Z100" s="3">
        <v>-36642891.318203926</v>
      </c>
    </row>
    <row r="101" spans="2:26">
      <c r="C101" t="s">
        <v>42</v>
      </c>
      <c r="F101" s="23"/>
      <c r="G101" s="3">
        <v>517357.36890227994</v>
      </c>
      <c r="H101" s="3"/>
      <c r="I101" s="33">
        <v>517357.36890227994</v>
      </c>
      <c r="J101" s="8"/>
      <c r="K101" s="23"/>
      <c r="L101" s="71">
        <v>743632.36890227988</v>
      </c>
      <c r="M101" s="72"/>
      <c r="N101" s="23"/>
      <c r="O101" s="3">
        <v>11316554379.394596</v>
      </c>
      <c r="P101" s="3"/>
      <c r="Q101" s="3">
        <v>11316554379.394596</v>
      </c>
      <c r="R101" s="23"/>
      <c r="S101" s="3">
        <v>832.88320183413748</v>
      </c>
      <c r="T101" s="3"/>
      <c r="U101" s="3">
        <v>832.88320183413748</v>
      </c>
      <c r="V101" s="32"/>
      <c r="W101" s="23"/>
      <c r="X101" s="3">
        <v>-4736381733.0432463</v>
      </c>
      <c r="Y101" s="3"/>
      <c r="Z101" s="3">
        <v>-4736381733.0432463</v>
      </c>
    </row>
    <row r="102" spans="2:26">
      <c r="D102" t="s">
        <v>59</v>
      </c>
      <c r="F102" s="23"/>
      <c r="G102" s="3">
        <v>148500</v>
      </c>
      <c r="H102" s="3"/>
      <c r="I102" s="33">
        <v>148500</v>
      </c>
      <c r="J102" s="8"/>
      <c r="K102" s="23"/>
      <c r="L102" s="71">
        <v>209000</v>
      </c>
      <c r="M102" s="72"/>
      <c r="N102" s="23"/>
      <c r="O102" s="3">
        <v>3153977750</v>
      </c>
      <c r="P102" s="3"/>
      <c r="Q102" s="3">
        <v>3153977750</v>
      </c>
      <c r="R102" s="23"/>
      <c r="S102" s="3">
        <v>809.21943198979682</v>
      </c>
      <c r="T102" s="3"/>
      <c r="U102" s="3">
        <v>809.21943198979682</v>
      </c>
      <c r="V102" s="32"/>
      <c r="W102" s="23"/>
      <c r="X102" s="3">
        <v>-883580928.95611286</v>
      </c>
      <c r="Y102" s="3"/>
      <c r="Z102" s="3">
        <v>-883580928.95611286</v>
      </c>
    </row>
    <row r="103" spans="2:26">
      <c r="D103" t="s">
        <v>32</v>
      </c>
      <c r="F103" s="23"/>
      <c r="G103" s="3">
        <v>105683.39379440507</v>
      </c>
      <c r="H103" s="3"/>
      <c r="I103" s="33">
        <v>105683.39379440507</v>
      </c>
      <c r="J103" s="8"/>
      <c r="K103" s="23"/>
      <c r="L103" s="71">
        <v>138683.39379440507</v>
      </c>
      <c r="M103" s="72"/>
      <c r="N103" s="23"/>
      <c r="O103" s="3">
        <v>2830836010.6156921</v>
      </c>
      <c r="P103" s="3"/>
      <c r="Q103" s="3">
        <v>2830836010.6156921</v>
      </c>
      <c r="R103" s="23"/>
      <c r="S103" s="3">
        <v>1019.2656674142979</v>
      </c>
      <c r="T103" s="3"/>
      <c r="U103" s="3">
        <v>1019.2656674142979</v>
      </c>
      <c r="V103" s="32"/>
      <c r="W103" s="23"/>
      <c r="X103" s="3">
        <v>-347025849.68328011</v>
      </c>
      <c r="Y103" s="3"/>
      <c r="Z103" s="3">
        <v>-347025849.68328011</v>
      </c>
    </row>
    <row r="104" spans="2:26">
      <c r="D104" t="s">
        <v>54</v>
      </c>
      <c r="F104" s="23"/>
      <c r="G104" s="3">
        <v>97500</v>
      </c>
      <c r="H104" s="3"/>
      <c r="I104" s="33">
        <v>97500</v>
      </c>
      <c r="J104" s="8"/>
      <c r="K104" s="23"/>
      <c r="L104" s="71">
        <v>143250</v>
      </c>
      <c r="M104" s="72"/>
      <c r="N104" s="23"/>
      <c r="O104" s="3">
        <v>1720407661.8465772</v>
      </c>
      <c r="P104" s="3"/>
      <c r="Q104" s="3">
        <v>1720407661.8465772</v>
      </c>
      <c r="R104" s="23"/>
      <c r="S104" s="3">
        <v>672.23268802496091</v>
      </c>
      <c r="T104" s="3"/>
      <c r="U104" s="3">
        <v>672.23268802496091</v>
      </c>
      <c r="V104" s="32"/>
      <c r="W104" s="23"/>
      <c r="X104" s="3">
        <v>-2232481953.6581569</v>
      </c>
      <c r="Y104" s="3"/>
      <c r="Z104" s="3">
        <v>-2232481953.6581569</v>
      </c>
    </row>
    <row r="105" spans="2:26">
      <c r="D105" t="s">
        <v>69</v>
      </c>
      <c r="F105" s="23"/>
      <c r="G105" s="3">
        <v>66100</v>
      </c>
      <c r="H105" s="3"/>
      <c r="I105" s="33">
        <v>66100</v>
      </c>
      <c r="J105" s="8"/>
      <c r="K105" s="23"/>
      <c r="L105" s="71">
        <v>142600</v>
      </c>
      <c r="M105" s="72"/>
      <c r="N105" s="23"/>
      <c r="O105" s="3">
        <v>1053253350.1079468</v>
      </c>
      <c r="P105" s="3"/>
      <c r="Q105" s="3">
        <v>1053253350.1079468</v>
      </c>
      <c r="R105" s="23"/>
      <c r="S105" s="3">
        <v>607.53318671023101</v>
      </c>
      <c r="T105" s="3"/>
      <c r="U105" s="3">
        <v>607.53318671023101</v>
      </c>
      <c r="V105" s="32"/>
      <c r="W105" s="23"/>
      <c r="X105" s="3">
        <v>-296401495.9256683</v>
      </c>
      <c r="Y105" s="3"/>
      <c r="Z105" s="3">
        <v>-296401495.9256683</v>
      </c>
    </row>
    <row r="106" spans="2:26">
      <c r="D106" t="s">
        <v>362</v>
      </c>
      <c r="F106" s="23"/>
      <c r="G106" s="3">
        <v>28877.426962945359</v>
      </c>
      <c r="H106" s="3"/>
      <c r="I106" s="33">
        <v>28877.426962945359</v>
      </c>
      <c r="J106" s="8"/>
      <c r="K106" s="23"/>
      <c r="L106" s="71">
        <v>28877.426962945359</v>
      </c>
      <c r="M106" s="72"/>
      <c r="N106" s="23"/>
      <c r="O106" s="3">
        <v>903776831.65930092</v>
      </c>
      <c r="P106" s="3"/>
      <c r="Q106" s="3">
        <v>903776831.65930092</v>
      </c>
      <c r="R106" s="23"/>
      <c r="S106" s="3">
        <v>1190</v>
      </c>
      <c r="T106" s="3"/>
      <c r="U106" s="3">
        <v>1190</v>
      </c>
      <c r="V106" s="32"/>
      <c r="W106" s="23"/>
      <c r="X106" s="3">
        <v>167306986.59730357</v>
      </c>
      <c r="Y106" s="3"/>
      <c r="Z106" s="3">
        <v>167306986.59730357</v>
      </c>
    </row>
    <row r="107" spans="2:26">
      <c r="D107" t="s">
        <v>34</v>
      </c>
      <c r="F107" s="23"/>
      <c r="G107" s="3">
        <v>20250</v>
      </c>
      <c r="H107" s="3"/>
      <c r="I107" s="33">
        <v>20250</v>
      </c>
      <c r="J107" s="8"/>
      <c r="K107" s="23"/>
      <c r="L107" s="71">
        <v>25500</v>
      </c>
      <c r="M107" s="72"/>
      <c r="N107" s="23"/>
      <c r="O107" s="3">
        <v>405027511.68856221</v>
      </c>
      <c r="P107" s="3"/>
      <c r="Q107" s="3">
        <v>405027511.68856221</v>
      </c>
      <c r="R107" s="23"/>
      <c r="S107" s="3">
        <v>761.360548417171</v>
      </c>
      <c r="T107" s="3"/>
      <c r="U107" s="3">
        <v>761.360548417171</v>
      </c>
      <c r="V107" s="32"/>
      <c r="W107" s="23"/>
      <c r="X107" s="3">
        <v>-670148338.23623919</v>
      </c>
      <c r="Y107" s="3"/>
      <c r="Z107" s="3">
        <v>-670148338.23623919</v>
      </c>
    </row>
    <row r="108" spans="2:26">
      <c r="D108" t="s">
        <v>456</v>
      </c>
      <c r="F108" s="23"/>
      <c r="G108" s="3">
        <v>12000</v>
      </c>
      <c r="H108" s="3"/>
      <c r="I108" s="33">
        <v>12000</v>
      </c>
      <c r="J108" s="8"/>
      <c r="K108" s="23"/>
      <c r="L108" s="71">
        <v>12000</v>
      </c>
      <c r="M108" s="72"/>
      <c r="N108" s="23"/>
      <c r="O108" s="3">
        <v>188097600</v>
      </c>
      <c r="P108" s="3"/>
      <c r="Q108" s="3">
        <v>188097600</v>
      </c>
      <c r="R108" s="23"/>
      <c r="S108" s="3">
        <v>596</v>
      </c>
      <c r="T108" s="3"/>
      <c r="U108" s="3">
        <v>596</v>
      </c>
      <c r="V108" s="32"/>
      <c r="W108" s="23"/>
      <c r="X108" s="3">
        <v>-456342318.43288112</v>
      </c>
      <c r="Y108" s="3"/>
      <c r="Z108" s="3">
        <v>-456342318.43288112</v>
      </c>
    </row>
    <row r="109" spans="2:26">
      <c r="D109" t="s">
        <v>55</v>
      </c>
      <c r="F109" s="23"/>
      <c r="G109" s="3">
        <v>12000</v>
      </c>
      <c r="H109" s="3"/>
      <c r="I109" s="33">
        <v>12000</v>
      </c>
      <c r="J109" s="8"/>
      <c r="K109" s="23"/>
      <c r="L109" s="71">
        <v>12000</v>
      </c>
      <c r="M109" s="72"/>
      <c r="N109" s="23"/>
      <c r="O109" s="3">
        <v>270031046.18465781</v>
      </c>
      <c r="P109" s="3"/>
      <c r="Q109" s="3">
        <v>270031046.18465781</v>
      </c>
      <c r="R109" s="23"/>
      <c r="S109" s="3">
        <v>855.56792643285132</v>
      </c>
      <c r="T109" s="3"/>
      <c r="U109" s="3">
        <v>855.56792643285132</v>
      </c>
      <c r="V109" s="32"/>
      <c r="W109" s="23"/>
      <c r="X109" s="3">
        <v>100982646.45298421</v>
      </c>
      <c r="Y109" s="3"/>
      <c r="Z109" s="3">
        <v>100982646.45298421</v>
      </c>
    </row>
    <row r="110" spans="2:26">
      <c r="D110" t="s">
        <v>60</v>
      </c>
      <c r="F110" s="23"/>
      <c r="G110" s="3">
        <v>6920.9129249295729</v>
      </c>
      <c r="H110" s="3"/>
      <c r="I110" s="33">
        <v>6920.9129249295729</v>
      </c>
      <c r="J110" s="8"/>
      <c r="K110" s="23"/>
      <c r="L110" s="71">
        <v>6920.9129249295729</v>
      </c>
      <c r="M110" s="72"/>
      <c r="N110" s="23"/>
      <c r="O110" s="3">
        <v>216603811.81152084</v>
      </c>
      <c r="P110" s="3"/>
      <c r="Q110" s="3">
        <v>216603811.81152084</v>
      </c>
      <c r="R110" s="23"/>
      <c r="S110" s="3">
        <v>1190</v>
      </c>
      <c r="T110" s="3"/>
      <c r="U110" s="3">
        <v>1190</v>
      </c>
      <c r="V110" s="32"/>
      <c r="W110" s="23"/>
      <c r="X110" s="3">
        <v>-106471112.73255202</v>
      </c>
      <c r="Y110" s="3"/>
      <c r="Z110" s="3">
        <v>-106471112.73255202</v>
      </c>
    </row>
    <row r="111" spans="2:26">
      <c r="D111" t="s">
        <v>557</v>
      </c>
      <c r="F111" s="23"/>
      <c r="G111" s="3">
        <v>6000</v>
      </c>
      <c r="H111" s="3"/>
      <c r="I111" s="33">
        <v>6000</v>
      </c>
      <c r="J111" s="8"/>
      <c r="K111" s="23"/>
      <c r="L111" s="71">
        <v>6000</v>
      </c>
      <c r="M111" s="72"/>
      <c r="N111" s="23"/>
      <c r="O111" s="3">
        <v>176736000</v>
      </c>
      <c r="P111" s="3"/>
      <c r="Q111" s="3">
        <v>176736000</v>
      </c>
      <c r="R111" s="23"/>
      <c r="S111" s="3">
        <v>1120</v>
      </c>
      <c r="T111" s="3"/>
      <c r="U111" s="3">
        <v>1120</v>
      </c>
      <c r="V111" s="32"/>
      <c r="W111" s="23"/>
      <c r="X111" s="3">
        <v>-145483959.21644056</v>
      </c>
      <c r="Y111" s="3"/>
      <c r="Z111" s="3">
        <v>-145483959.21644056</v>
      </c>
    </row>
    <row r="112" spans="2:26">
      <c r="D112" t="s">
        <v>455</v>
      </c>
      <c r="F112" s="23"/>
      <c r="G112" s="3">
        <v>6000</v>
      </c>
      <c r="H112" s="3"/>
      <c r="I112" s="33">
        <v>6000</v>
      </c>
      <c r="J112" s="8"/>
      <c r="K112" s="23"/>
      <c r="L112" s="71">
        <v>6000</v>
      </c>
      <c r="M112" s="72"/>
      <c r="N112" s="23"/>
      <c r="O112" s="3">
        <v>176736000</v>
      </c>
      <c r="P112" s="3"/>
      <c r="Q112" s="3">
        <v>176736000</v>
      </c>
      <c r="R112" s="23"/>
      <c r="S112" s="3">
        <v>1120</v>
      </c>
      <c r="T112" s="3"/>
      <c r="U112" s="3">
        <v>1120</v>
      </c>
      <c r="V112" s="32"/>
      <c r="W112" s="23"/>
      <c r="X112" s="3">
        <v>80911587.133878008</v>
      </c>
      <c r="Y112" s="3"/>
      <c r="Z112" s="3">
        <v>80911587.133878008</v>
      </c>
    </row>
    <row r="113" spans="2:26">
      <c r="D113" t="s">
        <v>66</v>
      </c>
      <c r="F113" s="23"/>
      <c r="G113" s="3">
        <v>4000</v>
      </c>
      <c r="H113" s="3"/>
      <c r="I113" s="33">
        <v>4000</v>
      </c>
      <c r="J113" s="8"/>
      <c r="K113" s="23"/>
      <c r="L113" s="71">
        <v>7000</v>
      </c>
      <c r="M113" s="72"/>
      <c r="N113" s="23"/>
      <c r="O113" s="3">
        <v>122000000</v>
      </c>
      <c r="P113" s="3"/>
      <c r="Q113" s="3">
        <v>122000000</v>
      </c>
      <c r="R113" s="23"/>
      <c r="S113" s="3">
        <v>1163.7152651021668</v>
      </c>
      <c r="T113" s="3"/>
      <c r="U113" s="3">
        <v>1163.7152651021668</v>
      </c>
      <c r="V113" s="32"/>
      <c r="W113" s="23"/>
      <c r="X113" s="3">
        <v>609812.95194032788</v>
      </c>
      <c r="Y113" s="3"/>
      <c r="Z113" s="3">
        <v>609812.95194032788</v>
      </c>
    </row>
    <row r="114" spans="2:26">
      <c r="D114" t="s">
        <v>537</v>
      </c>
      <c r="F114" s="23"/>
      <c r="G114" s="3">
        <v>3000</v>
      </c>
      <c r="H114" s="3"/>
      <c r="I114" s="33">
        <v>3000</v>
      </c>
      <c r="J114" s="8"/>
      <c r="K114" s="23"/>
      <c r="L114" s="71">
        <v>3000</v>
      </c>
      <c r="M114" s="72"/>
      <c r="N114" s="23"/>
      <c r="O114" s="3">
        <v>82620000</v>
      </c>
      <c r="P114" s="3"/>
      <c r="Q114" s="3">
        <v>82620000</v>
      </c>
      <c r="R114" s="23"/>
      <c r="S114" s="3">
        <v>1050.777652488973</v>
      </c>
      <c r="T114" s="3"/>
      <c r="U114" s="3">
        <v>1050.777652488973</v>
      </c>
      <c r="V114" s="32"/>
      <c r="W114" s="23"/>
      <c r="X114" s="3">
        <v>49528681.935483873</v>
      </c>
      <c r="Y114" s="3"/>
      <c r="Z114" s="3">
        <v>49528681.935483873</v>
      </c>
    </row>
    <row r="115" spans="2:26">
      <c r="D115" t="s">
        <v>565</v>
      </c>
      <c r="F115" s="23"/>
      <c r="G115" s="3">
        <v>525.63522000000012</v>
      </c>
      <c r="H115" s="3"/>
      <c r="I115" s="33">
        <v>525.63522000000012</v>
      </c>
      <c r="J115" s="8"/>
      <c r="K115" s="23"/>
      <c r="L115" s="71">
        <v>525.63522000000012</v>
      </c>
      <c r="M115" s="72"/>
      <c r="N115" s="23"/>
      <c r="O115" s="3">
        <v>16450805.480340004</v>
      </c>
      <c r="P115" s="3"/>
      <c r="Q115" s="3">
        <v>16450805.480340004</v>
      </c>
      <c r="R115" s="23"/>
      <c r="S115" s="3">
        <v>1190</v>
      </c>
      <c r="T115" s="3"/>
      <c r="U115" s="3">
        <v>1190</v>
      </c>
      <c r="V115" s="32"/>
      <c r="W115" s="23"/>
      <c r="X115" s="3">
        <v>2214508.7264948804</v>
      </c>
      <c r="Y115" s="3"/>
      <c r="Z115" s="3">
        <v>2214508.7264948804</v>
      </c>
    </row>
    <row r="116" spans="2:26">
      <c r="D116" t="s">
        <v>48</v>
      </c>
      <c r="F116" s="23"/>
      <c r="G116" s="3"/>
      <c r="H116" s="3"/>
      <c r="I116" s="33"/>
      <c r="J116" s="8"/>
      <c r="K116" s="23"/>
      <c r="L116" s="71">
        <v>2250</v>
      </c>
      <c r="M116" s="72"/>
      <c r="N116" s="23"/>
      <c r="O116" s="3"/>
      <c r="P116" s="3"/>
      <c r="Q116" s="3"/>
      <c r="R116" s="23"/>
      <c r="S116" s="3"/>
      <c r="T116" s="3"/>
      <c r="U116" s="3"/>
      <c r="V116" s="32"/>
      <c r="W116" s="23"/>
      <c r="X116" s="3"/>
      <c r="Y116" s="3"/>
      <c r="Z116" s="3"/>
    </row>
    <row r="117" spans="2:26">
      <c r="D117" t="s">
        <v>519</v>
      </c>
      <c r="F117" s="23"/>
      <c r="G117" s="3"/>
      <c r="H117" s="3"/>
      <c r="I117" s="33"/>
      <c r="J117" s="8"/>
      <c r="K117" s="23"/>
      <c r="L117" s="71">
        <v>25</v>
      </c>
      <c r="M117" s="72"/>
      <c r="N117" s="23"/>
      <c r="O117" s="3"/>
      <c r="P117" s="3"/>
      <c r="Q117" s="3"/>
      <c r="R117" s="23"/>
      <c r="S117" s="3"/>
      <c r="T117" s="3"/>
      <c r="U117" s="3"/>
      <c r="V117" s="32"/>
      <c r="W117" s="23"/>
      <c r="X117" s="3"/>
      <c r="Y117" s="3"/>
      <c r="Z117" s="3"/>
    </row>
    <row r="118" spans="2:26">
      <c r="B118" s="6" t="s">
        <v>15</v>
      </c>
      <c r="C118" s="6"/>
      <c r="D118" s="6"/>
      <c r="E118" s="6"/>
      <c r="F118" s="98"/>
      <c r="G118" s="9">
        <v>74475</v>
      </c>
      <c r="H118" s="9">
        <v>294000</v>
      </c>
      <c r="I118" s="31">
        <v>-219525</v>
      </c>
      <c r="J118" s="11">
        <v>0.25331632653061226</v>
      </c>
      <c r="K118" s="98"/>
      <c r="L118" s="73">
        <v>110150</v>
      </c>
      <c r="M118" s="74">
        <v>429000</v>
      </c>
      <c r="N118" s="98"/>
      <c r="O118" s="9">
        <v>1982273763.37322</v>
      </c>
      <c r="P118" s="9">
        <v>5421900000</v>
      </c>
      <c r="Q118" s="9">
        <v>-3439626236.62678</v>
      </c>
      <c r="R118" s="98"/>
      <c r="S118" s="9">
        <v>1012.2730736881615</v>
      </c>
      <c r="T118" s="9">
        <v>695.91836734693879</v>
      </c>
      <c r="U118" s="9">
        <v>316.35470634122271</v>
      </c>
      <c r="V118" s="81">
        <v>0.45458594166334054</v>
      </c>
      <c r="W118" s="98"/>
      <c r="X118" s="9">
        <v>377798114.87865132</v>
      </c>
      <c r="Y118" s="9">
        <v>-1448890838.282681</v>
      </c>
      <c r="Z118" s="9">
        <v>1826688953.1613324</v>
      </c>
    </row>
    <row r="119" spans="2:26">
      <c r="C119" t="s">
        <v>41</v>
      </c>
      <c r="F119" s="23"/>
      <c r="G119" s="3"/>
      <c r="H119" s="3">
        <v>124000</v>
      </c>
      <c r="I119" s="33">
        <v>-124000</v>
      </c>
      <c r="J119" s="8"/>
      <c r="K119" s="23"/>
      <c r="L119" s="71">
        <v>24000</v>
      </c>
      <c r="M119" s="72">
        <v>174000</v>
      </c>
      <c r="N119" s="23"/>
      <c r="O119" s="3"/>
      <c r="P119" s="3">
        <v>2300200000</v>
      </c>
      <c r="Q119" s="3">
        <v>-2300200000</v>
      </c>
      <c r="R119" s="23"/>
      <c r="S119" s="3"/>
      <c r="T119" s="3">
        <v>700</v>
      </c>
      <c r="U119" s="3">
        <v>-700</v>
      </c>
      <c r="V119" s="32">
        <v>-1</v>
      </c>
      <c r="W119" s="23"/>
      <c r="X119" s="3"/>
      <c r="Y119" s="3">
        <v>-551286420.80444479</v>
      </c>
      <c r="Z119" s="3">
        <v>551286420.80444479</v>
      </c>
    </row>
    <row r="120" spans="2:26">
      <c r="D120" t="s">
        <v>525</v>
      </c>
      <c r="F120" s="23"/>
      <c r="G120" s="3"/>
      <c r="H120" s="3">
        <v>24000</v>
      </c>
      <c r="I120" s="33">
        <v>-24000</v>
      </c>
      <c r="J120" s="8"/>
      <c r="K120" s="23"/>
      <c r="L120" s="71">
        <v>24000</v>
      </c>
      <c r="M120" s="72">
        <v>24000</v>
      </c>
      <c r="N120" s="23"/>
      <c r="O120" s="3"/>
      <c r="P120" s="3">
        <v>445200000</v>
      </c>
      <c r="Q120" s="3">
        <v>-445200000</v>
      </c>
      <c r="R120" s="23"/>
      <c r="S120" s="3"/>
      <c r="T120" s="3">
        <v>700</v>
      </c>
      <c r="U120" s="3">
        <v>-700</v>
      </c>
      <c r="V120" s="32">
        <v>-1</v>
      </c>
      <c r="W120" s="23"/>
      <c r="X120" s="3"/>
      <c r="Y120" s="3">
        <v>-146353799.38089818</v>
      </c>
      <c r="Z120" s="3">
        <v>146353799.38089818</v>
      </c>
    </row>
    <row r="121" spans="2:26">
      <c r="D121" t="s">
        <v>84</v>
      </c>
      <c r="F121" s="23"/>
      <c r="G121" s="3"/>
      <c r="H121" s="3">
        <v>100000</v>
      </c>
      <c r="I121" s="33">
        <v>-100000</v>
      </c>
      <c r="J121" s="8"/>
      <c r="K121" s="23"/>
      <c r="L121" s="71"/>
      <c r="M121" s="72">
        <v>150000</v>
      </c>
      <c r="N121" s="23"/>
      <c r="O121" s="3"/>
      <c r="P121" s="3">
        <v>1855000000</v>
      </c>
      <c r="Q121" s="3">
        <v>-1855000000</v>
      </c>
      <c r="R121" s="23"/>
      <c r="S121" s="3"/>
      <c r="T121" s="3">
        <v>700</v>
      </c>
      <c r="U121" s="3">
        <v>-700</v>
      </c>
      <c r="V121" s="32">
        <v>-1</v>
      </c>
      <c r="W121" s="23"/>
      <c r="X121" s="3"/>
      <c r="Y121" s="3">
        <v>-404932621.42354667</v>
      </c>
      <c r="Z121" s="3">
        <v>404932621.42354667</v>
      </c>
    </row>
    <row r="122" spans="2:26">
      <c r="C122" t="s">
        <v>42</v>
      </c>
      <c r="F122" s="23"/>
      <c r="G122" s="3">
        <v>74475</v>
      </c>
      <c r="H122" s="3">
        <v>170000</v>
      </c>
      <c r="I122" s="33">
        <v>-95525</v>
      </c>
      <c r="J122" s="8">
        <v>0.43808823529411767</v>
      </c>
      <c r="K122" s="23"/>
      <c r="L122" s="71">
        <v>86150</v>
      </c>
      <c r="M122" s="72">
        <v>255000</v>
      </c>
      <c r="N122" s="23"/>
      <c r="O122" s="3">
        <v>1982273763.37322</v>
      </c>
      <c r="P122" s="3">
        <v>3121700000</v>
      </c>
      <c r="Q122" s="3">
        <v>-1139426236.62678</v>
      </c>
      <c r="R122" s="23"/>
      <c r="S122" s="3">
        <v>1012.2730736881615</v>
      </c>
      <c r="T122" s="3">
        <v>692.94117647058829</v>
      </c>
      <c r="U122" s="3">
        <v>319.33189721757321</v>
      </c>
      <c r="V122" s="32">
        <v>0.46083550532247403</v>
      </c>
      <c r="W122" s="23"/>
      <c r="X122" s="3">
        <v>377798114.87865132</v>
      </c>
      <c r="Y122" s="3">
        <v>-897604417.47823632</v>
      </c>
      <c r="Z122" s="3">
        <v>1275402532.3568876</v>
      </c>
    </row>
    <row r="123" spans="2:26">
      <c r="D123" t="s">
        <v>34</v>
      </c>
      <c r="F123" s="23"/>
      <c r="G123" s="3">
        <v>22000</v>
      </c>
      <c r="H123" s="3">
        <v>12000</v>
      </c>
      <c r="I123" s="33">
        <v>10000</v>
      </c>
      <c r="J123" s="8">
        <v>1.8333333333333333</v>
      </c>
      <c r="K123" s="23"/>
      <c r="L123" s="71">
        <v>31750</v>
      </c>
      <c r="M123" s="72">
        <v>18000</v>
      </c>
      <c r="N123" s="23"/>
      <c r="O123" s="3">
        <v>375441410.87322003</v>
      </c>
      <c r="P123" s="3">
        <v>222600000</v>
      </c>
      <c r="Q123" s="3">
        <v>152841410.87322003</v>
      </c>
      <c r="R123" s="23"/>
      <c r="S123" s="3">
        <v>651.1280193512082</v>
      </c>
      <c r="T123" s="3">
        <v>700</v>
      </c>
      <c r="U123" s="3">
        <v>-48.871980648791805</v>
      </c>
      <c r="V123" s="32">
        <v>-6.9817115212559719E-2</v>
      </c>
      <c r="W123" s="23"/>
      <c r="X123" s="3">
        <v>-87635670.266314864</v>
      </c>
      <c r="Y123" s="3">
        <v>-53047915.704309836</v>
      </c>
      <c r="Z123" s="3">
        <v>-34587754.562005028</v>
      </c>
    </row>
    <row r="124" spans="2:26">
      <c r="D124" t="s">
        <v>568</v>
      </c>
      <c r="F124" s="23"/>
      <c r="G124" s="3">
        <v>12375</v>
      </c>
      <c r="H124" s="3"/>
      <c r="I124" s="33">
        <v>12375</v>
      </c>
      <c r="J124" s="8"/>
      <c r="K124" s="23"/>
      <c r="L124" s="71">
        <v>12375</v>
      </c>
      <c r="M124" s="72"/>
      <c r="N124" s="23"/>
      <c r="O124" s="3">
        <v>386727687.5</v>
      </c>
      <c r="P124" s="3"/>
      <c r="Q124" s="3">
        <v>386727687.5</v>
      </c>
      <c r="R124" s="23"/>
      <c r="S124" s="3">
        <v>1190</v>
      </c>
      <c r="T124" s="3"/>
      <c r="U124" s="3">
        <v>1190</v>
      </c>
      <c r="V124" s="32"/>
      <c r="W124" s="23"/>
      <c r="X124" s="3">
        <v>-8972078.2562291622</v>
      </c>
      <c r="Y124" s="3"/>
      <c r="Z124" s="3">
        <v>-8972078.2562291622</v>
      </c>
    </row>
    <row r="125" spans="2:26">
      <c r="D125" t="s">
        <v>538</v>
      </c>
      <c r="F125" s="23"/>
      <c r="G125" s="3">
        <v>11000</v>
      </c>
      <c r="H125" s="3"/>
      <c r="I125" s="33">
        <v>11000</v>
      </c>
      <c r="J125" s="8"/>
      <c r="K125" s="23"/>
      <c r="L125" s="71">
        <v>11000</v>
      </c>
      <c r="M125" s="72"/>
      <c r="N125" s="23"/>
      <c r="O125" s="3">
        <v>324016000</v>
      </c>
      <c r="P125" s="3"/>
      <c r="Q125" s="3">
        <v>324016000</v>
      </c>
      <c r="R125" s="23"/>
      <c r="S125" s="3">
        <v>1120</v>
      </c>
      <c r="T125" s="3"/>
      <c r="U125" s="3">
        <v>1120</v>
      </c>
      <c r="V125" s="32"/>
      <c r="W125" s="23"/>
      <c r="X125" s="3">
        <v>100283152.99336973</v>
      </c>
      <c r="Y125" s="3"/>
      <c r="Z125" s="3">
        <v>100283152.99336973</v>
      </c>
    </row>
    <row r="126" spans="2:26">
      <c r="D126" t="s">
        <v>569</v>
      </c>
      <c r="F126" s="23"/>
      <c r="G126" s="3">
        <v>11000</v>
      </c>
      <c r="H126" s="3"/>
      <c r="I126" s="33">
        <v>11000</v>
      </c>
      <c r="J126" s="8"/>
      <c r="K126" s="23"/>
      <c r="L126" s="71">
        <v>11000</v>
      </c>
      <c r="M126" s="72"/>
      <c r="N126" s="23"/>
      <c r="O126" s="3">
        <v>344921500</v>
      </c>
      <c r="P126" s="3"/>
      <c r="Q126" s="3">
        <v>344921500</v>
      </c>
      <c r="R126" s="23"/>
      <c r="S126" s="3">
        <v>1190</v>
      </c>
      <c r="T126" s="3"/>
      <c r="U126" s="3">
        <v>1190</v>
      </c>
      <c r="V126" s="32"/>
      <c r="W126" s="23"/>
      <c r="X126" s="3">
        <v>-6509862.749833107</v>
      </c>
      <c r="Y126" s="3"/>
      <c r="Z126" s="3">
        <v>-6509862.749833107</v>
      </c>
    </row>
    <row r="127" spans="2:26">
      <c r="D127" t="s">
        <v>75</v>
      </c>
      <c r="F127" s="23"/>
      <c r="G127" s="3">
        <v>10000</v>
      </c>
      <c r="H127" s="3">
        <v>40000</v>
      </c>
      <c r="I127" s="33">
        <v>-30000</v>
      </c>
      <c r="J127" s="8">
        <v>0.25</v>
      </c>
      <c r="K127" s="23"/>
      <c r="L127" s="71">
        <v>10000</v>
      </c>
      <c r="M127" s="72">
        <v>60000</v>
      </c>
      <c r="N127" s="23"/>
      <c r="O127" s="3">
        <v>313565000</v>
      </c>
      <c r="P127" s="3">
        <v>742000000</v>
      </c>
      <c r="Q127" s="3">
        <v>-428435000</v>
      </c>
      <c r="R127" s="23"/>
      <c r="S127" s="3">
        <v>1190</v>
      </c>
      <c r="T127" s="3">
        <v>700</v>
      </c>
      <c r="U127" s="3">
        <v>490</v>
      </c>
      <c r="V127" s="32">
        <v>0.7</v>
      </c>
      <c r="W127" s="23"/>
      <c r="X127" s="3">
        <v>313565000</v>
      </c>
      <c r="Y127" s="3">
        <v>-340249167.00773138</v>
      </c>
      <c r="Z127" s="3">
        <v>653814167.00773144</v>
      </c>
    </row>
    <row r="128" spans="2:26">
      <c r="D128" t="s">
        <v>570</v>
      </c>
      <c r="F128" s="23"/>
      <c r="G128" s="3">
        <v>5000</v>
      </c>
      <c r="H128" s="3"/>
      <c r="I128" s="33">
        <v>5000</v>
      </c>
      <c r="J128" s="8"/>
      <c r="K128" s="23"/>
      <c r="L128" s="71">
        <v>5000</v>
      </c>
      <c r="M128" s="72"/>
      <c r="N128" s="23"/>
      <c r="O128" s="3">
        <v>156782500</v>
      </c>
      <c r="P128" s="3"/>
      <c r="Q128" s="3">
        <v>156782500</v>
      </c>
      <c r="R128" s="23"/>
      <c r="S128" s="3">
        <v>1190</v>
      </c>
      <c r="T128" s="3"/>
      <c r="U128" s="3">
        <v>1190</v>
      </c>
      <c r="V128" s="32"/>
      <c r="W128" s="23"/>
      <c r="X128" s="3">
        <v>66074652.856670663</v>
      </c>
      <c r="Y128" s="3"/>
      <c r="Z128" s="3">
        <v>66074652.856670663</v>
      </c>
    </row>
    <row r="129" spans="2:26">
      <c r="D129" t="s">
        <v>66</v>
      </c>
      <c r="F129" s="23"/>
      <c r="G129" s="3">
        <v>1500</v>
      </c>
      <c r="H129" s="3"/>
      <c r="I129" s="33">
        <v>1500</v>
      </c>
      <c r="J129" s="8"/>
      <c r="K129" s="23"/>
      <c r="L129" s="71">
        <v>3000</v>
      </c>
      <c r="M129" s="72"/>
      <c r="N129" s="23"/>
      <c r="O129" s="3">
        <v>33000000</v>
      </c>
      <c r="P129" s="3"/>
      <c r="Q129" s="3">
        <v>33000000</v>
      </c>
      <c r="R129" s="23"/>
      <c r="S129" s="3">
        <v>839.40117482779237</v>
      </c>
      <c r="T129" s="3"/>
      <c r="U129" s="3">
        <v>839.40117482779237</v>
      </c>
      <c r="V129" s="32"/>
      <c r="W129" s="23"/>
      <c r="X129" s="3">
        <v>2425107.1395348869</v>
      </c>
      <c r="Y129" s="3"/>
      <c r="Z129" s="3">
        <v>2425107.1395348869</v>
      </c>
    </row>
    <row r="130" spans="2:26">
      <c r="D130" t="s">
        <v>73</v>
      </c>
      <c r="F130" s="23"/>
      <c r="G130" s="3">
        <v>1375</v>
      </c>
      <c r="H130" s="3"/>
      <c r="I130" s="33">
        <v>1375</v>
      </c>
      <c r="J130" s="8"/>
      <c r="K130" s="23"/>
      <c r="L130" s="71">
        <v>1375</v>
      </c>
      <c r="M130" s="72"/>
      <c r="N130" s="23"/>
      <c r="O130" s="3">
        <v>43033375</v>
      </c>
      <c r="P130" s="3"/>
      <c r="Q130" s="3">
        <v>43033375</v>
      </c>
      <c r="R130" s="23"/>
      <c r="S130" s="3">
        <v>1190</v>
      </c>
      <c r="T130" s="3"/>
      <c r="U130" s="3">
        <v>1190</v>
      </c>
      <c r="V130" s="32"/>
      <c r="W130" s="23"/>
      <c r="X130" s="3">
        <v>-909595.83854687214</v>
      </c>
      <c r="Y130" s="3"/>
      <c r="Z130" s="3">
        <v>-909595.83854687214</v>
      </c>
    </row>
    <row r="131" spans="2:26">
      <c r="D131" t="s">
        <v>364</v>
      </c>
      <c r="F131" s="23"/>
      <c r="G131" s="3">
        <v>200</v>
      </c>
      <c r="H131" s="3"/>
      <c r="I131" s="33">
        <v>200</v>
      </c>
      <c r="J131" s="8"/>
      <c r="K131" s="23"/>
      <c r="L131" s="71">
        <v>200</v>
      </c>
      <c r="M131" s="72"/>
      <c r="N131" s="23"/>
      <c r="O131" s="3">
        <v>4002556</v>
      </c>
      <c r="P131" s="3"/>
      <c r="Q131" s="3">
        <v>4002556</v>
      </c>
      <c r="R131" s="23"/>
      <c r="S131" s="3">
        <v>763.57959288955215</v>
      </c>
      <c r="T131" s="3"/>
      <c r="U131" s="3">
        <v>763.57959288955215</v>
      </c>
      <c r="V131" s="32"/>
      <c r="W131" s="23"/>
      <c r="X131" s="3">
        <v>-403277</v>
      </c>
      <c r="Y131" s="3"/>
      <c r="Z131" s="3">
        <v>-403277</v>
      </c>
    </row>
    <row r="132" spans="2:26">
      <c r="D132" t="s">
        <v>577</v>
      </c>
      <c r="F132" s="23"/>
      <c r="G132" s="3">
        <v>25</v>
      </c>
      <c r="H132" s="3"/>
      <c r="I132" s="33">
        <v>25</v>
      </c>
      <c r="J132" s="8"/>
      <c r="K132" s="23"/>
      <c r="L132" s="71">
        <v>25</v>
      </c>
      <c r="M132" s="72"/>
      <c r="N132" s="23"/>
      <c r="O132" s="3">
        <v>783734</v>
      </c>
      <c r="P132" s="3"/>
      <c r="Q132" s="3">
        <v>783734</v>
      </c>
      <c r="R132" s="23"/>
      <c r="S132" s="3">
        <v>1196.1222551863364</v>
      </c>
      <c r="T132" s="3"/>
      <c r="U132" s="3">
        <v>1196.1222551863364</v>
      </c>
      <c r="V132" s="32"/>
      <c r="W132" s="23"/>
      <c r="X132" s="3">
        <v>-119314</v>
      </c>
      <c r="Y132" s="3"/>
      <c r="Z132" s="3">
        <v>-119314</v>
      </c>
    </row>
    <row r="133" spans="2:26">
      <c r="D133" t="s">
        <v>36</v>
      </c>
      <c r="F133" s="23"/>
      <c r="G133" s="3"/>
      <c r="H133" s="3"/>
      <c r="I133" s="33"/>
      <c r="J133" s="8"/>
      <c r="K133" s="23"/>
      <c r="L133" s="71">
        <v>25</v>
      </c>
      <c r="M133" s="72"/>
      <c r="N133" s="23"/>
      <c r="O133" s="3"/>
      <c r="P133" s="3"/>
      <c r="Q133" s="3"/>
      <c r="R133" s="23"/>
      <c r="S133" s="3"/>
      <c r="T133" s="3"/>
      <c r="U133" s="3"/>
      <c r="V133" s="32"/>
      <c r="W133" s="23"/>
      <c r="X133" s="3"/>
      <c r="Y133" s="3"/>
      <c r="Z133" s="3"/>
    </row>
    <row r="134" spans="2:26">
      <c r="D134" t="s">
        <v>81</v>
      </c>
      <c r="F134" s="23"/>
      <c r="G134" s="3"/>
      <c r="H134" s="3">
        <v>12000</v>
      </c>
      <c r="I134" s="33">
        <v>-12000</v>
      </c>
      <c r="J134" s="8"/>
      <c r="K134" s="23"/>
      <c r="L134" s="71"/>
      <c r="M134" s="72">
        <v>18000</v>
      </c>
      <c r="N134" s="23"/>
      <c r="O134" s="3"/>
      <c r="P134" s="3">
        <v>190800000</v>
      </c>
      <c r="Q134" s="3">
        <v>-190800000</v>
      </c>
      <c r="R134" s="23"/>
      <c r="S134" s="3"/>
      <c r="T134" s="3">
        <v>600</v>
      </c>
      <c r="U134" s="3">
        <v>-600</v>
      </c>
      <c r="V134" s="32">
        <v>-1</v>
      </c>
      <c r="W134" s="23"/>
      <c r="X134" s="3"/>
      <c r="Y134" s="3">
        <v>-75131280.519842431</v>
      </c>
      <c r="Z134" s="3">
        <v>75131280.519842431</v>
      </c>
    </row>
    <row r="135" spans="2:26">
      <c r="D135" t="s">
        <v>32</v>
      </c>
      <c r="F135" s="23"/>
      <c r="G135" s="3"/>
      <c r="H135" s="3"/>
      <c r="I135" s="33"/>
      <c r="J135" s="8"/>
      <c r="K135" s="23"/>
      <c r="L135" s="71">
        <v>400</v>
      </c>
      <c r="M135" s="72"/>
      <c r="N135" s="23"/>
      <c r="O135" s="3"/>
      <c r="P135" s="3"/>
      <c r="Q135" s="3"/>
      <c r="R135" s="23"/>
      <c r="S135" s="3"/>
      <c r="T135" s="3"/>
      <c r="U135" s="3"/>
      <c r="V135" s="32"/>
      <c r="W135" s="23"/>
      <c r="X135" s="3"/>
      <c r="Y135" s="3"/>
      <c r="Z135" s="3"/>
    </row>
    <row r="136" spans="2:26">
      <c r="D136" t="s">
        <v>77</v>
      </c>
      <c r="F136" s="23"/>
      <c r="G136" s="3"/>
      <c r="H136" s="3">
        <v>6000</v>
      </c>
      <c r="I136" s="33">
        <v>-6000</v>
      </c>
      <c r="J136" s="8"/>
      <c r="K136" s="23"/>
      <c r="L136" s="71"/>
      <c r="M136" s="72">
        <v>9000</v>
      </c>
      <c r="N136" s="23"/>
      <c r="O136" s="3"/>
      <c r="P136" s="3">
        <v>111300000</v>
      </c>
      <c r="Q136" s="3">
        <v>-111300000</v>
      </c>
      <c r="R136" s="23"/>
      <c r="S136" s="3"/>
      <c r="T136" s="3">
        <v>700</v>
      </c>
      <c r="U136" s="3">
        <v>-700</v>
      </c>
      <c r="V136" s="32">
        <v>-1</v>
      </c>
      <c r="W136" s="23"/>
      <c r="X136" s="3"/>
      <c r="Y136" s="3">
        <v>-24243432.822806157</v>
      </c>
      <c r="Z136" s="3">
        <v>24243432.822806157</v>
      </c>
    </row>
    <row r="137" spans="2:26">
      <c r="D137" t="s">
        <v>107</v>
      </c>
      <c r="F137" s="23"/>
      <c r="G137" s="3"/>
      <c r="H137" s="3">
        <v>100000</v>
      </c>
      <c r="I137" s="33">
        <v>-100000</v>
      </c>
      <c r="J137" s="8"/>
      <c r="K137" s="23"/>
      <c r="L137" s="71"/>
      <c r="M137" s="72">
        <v>150000</v>
      </c>
      <c r="N137" s="23"/>
      <c r="O137" s="3"/>
      <c r="P137" s="3">
        <v>1855000000</v>
      </c>
      <c r="Q137" s="3">
        <v>-1855000000</v>
      </c>
      <c r="R137" s="23"/>
      <c r="S137" s="3"/>
      <c r="T137" s="3">
        <v>700</v>
      </c>
      <c r="U137" s="3">
        <v>-700</v>
      </c>
      <c r="V137" s="32">
        <v>-1</v>
      </c>
      <c r="W137" s="23"/>
      <c r="X137" s="3"/>
      <c r="Y137" s="3">
        <v>-404932621.42354667</v>
      </c>
      <c r="Z137" s="3">
        <v>404932621.42354667</v>
      </c>
    </row>
    <row r="138" spans="2:26">
      <c r="B138" s="6" t="s">
        <v>16</v>
      </c>
      <c r="C138" s="6"/>
      <c r="D138" s="6"/>
      <c r="E138" s="6"/>
      <c r="F138" s="98"/>
      <c r="G138" s="9">
        <v>738900</v>
      </c>
      <c r="H138" s="9">
        <v>346347.93333333329</v>
      </c>
      <c r="I138" s="31">
        <v>392552.06666666671</v>
      </c>
      <c r="J138" s="11">
        <v>2.1334038083861335</v>
      </c>
      <c r="K138" s="98"/>
      <c r="L138" s="73">
        <v>821050</v>
      </c>
      <c r="M138" s="74">
        <v>519521.89999999997</v>
      </c>
      <c r="N138" s="98"/>
      <c r="O138" s="9">
        <v>13059486961.455019</v>
      </c>
      <c r="P138" s="9">
        <v>5574024682.5142851</v>
      </c>
      <c r="Q138" s="9">
        <v>7485462278.9407339</v>
      </c>
      <c r="R138" s="98"/>
      <c r="S138" s="9">
        <v>673.33402202345246</v>
      </c>
      <c r="T138" s="9">
        <v>607.30997304582206</v>
      </c>
      <c r="U138" s="9">
        <v>66.0240489776304</v>
      </c>
      <c r="V138" s="81">
        <v>0.10871556850367881</v>
      </c>
      <c r="W138" s="98"/>
      <c r="X138" s="9">
        <v>-7401627961.9507942</v>
      </c>
      <c r="Y138" s="9">
        <v>-3503890796.1144729</v>
      </c>
      <c r="Z138" s="9">
        <v>-3897737165.8363214</v>
      </c>
    </row>
    <row r="139" spans="2:26">
      <c r="C139" t="s">
        <v>41</v>
      </c>
      <c r="F139" s="23"/>
      <c r="G139" s="3">
        <v>21000</v>
      </c>
      <c r="H139" s="3"/>
      <c r="I139" s="33">
        <v>21000</v>
      </c>
      <c r="J139" s="8"/>
      <c r="K139" s="23"/>
      <c r="L139" s="71">
        <v>42000</v>
      </c>
      <c r="M139" s="72"/>
      <c r="N139" s="23"/>
      <c r="O139" s="3">
        <v>355680840.97637796</v>
      </c>
      <c r="P139" s="3"/>
      <c r="Q139" s="3">
        <v>355680840.97637796</v>
      </c>
      <c r="R139" s="23"/>
      <c r="S139" s="3">
        <v>647.07480052099504</v>
      </c>
      <c r="T139" s="3"/>
      <c r="U139" s="3">
        <v>647.07480052099504</v>
      </c>
      <c r="V139" s="32"/>
      <c r="W139" s="23"/>
      <c r="X139" s="3">
        <v>-191035149.02362204</v>
      </c>
      <c r="Y139" s="3"/>
      <c r="Z139" s="3">
        <v>-191035149.02362204</v>
      </c>
    </row>
    <row r="140" spans="2:26">
      <c r="D140" t="s">
        <v>63</v>
      </c>
      <c r="F140" s="23"/>
      <c r="G140" s="3">
        <v>21000</v>
      </c>
      <c r="H140" s="3"/>
      <c r="I140" s="33">
        <v>21000</v>
      </c>
      <c r="J140" s="8"/>
      <c r="K140" s="23"/>
      <c r="L140" s="71">
        <v>42000</v>
      </c>
      <c r="M140" s="72"/>
      <c r="N140" s="23"/>
      <c r="O140" s="3">
        <v>355680840.97637796</v>
      </c>
      <c r="P140" s="3"/>
      <c r="Q140" s="3">
        <v>355680840.97637796</v>
      </c>
      <c r="R140" s="23"/>
      <c r="S140" s="3">
        <v>647.07480052099504</v>
      </c>
      <c r="T140" s="3"/>
      <c r="U140" s="3">
        <v>647.07480052099504</v>
      </c>
      <c r="V140" s="32"/>
      <c r="W140" s="23"/>
      <c r="X140" s="3">
        <v>-191035149.02362204</v>
      </c>
      <c r="Y140" s="3"/>
      <c r="Z140" s="3">
        <v>-191035149.02362204</v>
      </c>
    </row>
    <row r="141" spans="2:26">
      <c r="C141" t="s">
        <v>42</v>
      </c>
      <c r="F141" s="23"/>
      <c r="G141" s="3">
        <v>717900</v>
      </c>
      <c r="H141" s="3">
        <v>346347.93333333329</v>
      </c>
      <c r="I141" s="33">
        <v>371552.06666666671</v>
      </c>
      <c r="J141" s="8">
        <v>2.0727711382330565</v>
      </c>
      <c r="K141" s="23"/>
      <c r="L141" s="71">
        <v>779050</v>
      </c>
      <c r="M141" s="72">
        <v>519521.89999999997</v>
      </c>
      <c r="N141" s="23"/>
      <c r="O141" s="3">
        <v>12703806120.478642</v>
      </c>
      <c r="P141" s="3">
        <v>5574024682.5142851</v>
      </c>
      <c r="Q141" s="3">
        <v>7129781437.9643564</v>
      </c>
      <c r="R141" s="23"/>
      <c r="S141" s="3">
        <v>674.102156375802</v>
      </c>
      <c r="T141" s="3">
        <v>607.30997304582206</v>
      </c>
      <c r="U141" s="3">
        <v>66.792183329979935</v>
      </c>
      <c r="V141" s="32">
        <v>0.10998038282658074</v>
      </c>
      <c r="W141" s="23"/>
      <c r="X141" s="3">
        <v>-7210592812.9271727</v>
      </c>
      <c r="Y141" s="3">
        <v>-3503890796.1144729</v>
      </c>
      <c r="Z141" s="3">
        <v>-3706702016.8126998</v>
      </c>
    </row>
    <row r="142" spans="2:26">
      <c r="D142" t="s">
        <v>456</v>
      </c>
      <c r="F142" s="23"/>
      <c r="G142" s="3">
        <v>374700</v>
      </c>
      <c r="H142" s="3"/>
      <c r="I142" s="33">
        <v>374700</v>
      </c>
      <c r="J142" s="8"/>
      <c r="K142" s="23"/>
      <c r="L142" s="71">
        <v>402000</v>
      </c>
      <c r="M142" s="72"/>
      <c r="N142" s="23"/>
      <c r="O142" s="3">
        <v>7210182350.4005508</v>
      </c>
      <c r="P142" s="3"/>
      <c r="Q142" s="3">
        <v>7210182350.4005508</v>
      </c>
      <c r="R142" s="23"/>
      <c r="S142" s="3">
        <v>732.41480175651338</v>
      </c>
      <c r="T142" s="3"/>
      <c r="U142" s="3">
        <v>732.41480175651338</v>
      </c>
      <c r="V142" s="32"/>
      <c r="W142" s="23"/>
      <c r="X142" s="3">
        <v>-3096472566.9582343</v>
      </c>
      <c r="Y142" s="3"/>
      <c r="Z142" s="3">
        <v>-3096472566.9582343</v>
      </c>
    </row>
    <row r="143" spans="2:26">
      <c r="D143" t="s">
        <v>557</v>
      </c>
      <c r="F143" s="23"/>
      <c r="G143" s="3">
        <v>320100</v>
      </c>
      <c r="H143" s="3"/>
      <c r="I143" s="33">
        <v>320100</v>
      </c>
      <c r="J143" s="8"/>
      <c r="K143" s="23"/>
      <c r="L143" s="71">
        <v>320100</v>
      </c>
      <c r="M143" s="72"/>
      <c r="N143" s="23"/>
      <c r="O143" s="3">
        <v>5097726154.6164436</v>
      </c>
      <c r="P143" s="3"/>
      <c r="Q143" s="3">
        <v>5097726154.6164436</v>
      </c>
      <c r="R143" s="23"/>
      <c r="S143" s="3">
        <v>607.30020974105753</v>
      </c>
      <c r="T143" s="3"/>
      <c r="U143" s="3">
        <v>607.30020974105753</v>
      </c>
      <c r="V143" s="32"/>
      <c r="W143" s="23"/>
      <c r="X143" s="3">
        <v>-3855021756.6355476</v>
      </c>
      <c r="Y143" s="3"/>
      <c r="Z143" s="3">
        <v>-3855021756.6355476</v>
      </c>
    </row>
    <row r="144" spans="2:26">
      <c r="D144" t="s">
        <v>80</v>
      </c>
      <c r="F144" s="23"/>
      <c r="G144" s="3">
        <v>21000</v>
      </c>
      <c r="H144" s="3">
        <v>346347.93333333329</v>
      </c>
      <c r="I144" s="33">
        <v>-325347.93333333329</v>
      </c>
      <c r="J144" s="8">
        <v>6.0632670153077287E-2</v>
      </c>
      <c r="K144" s="23"/>
      <c r="L144" s="71">
        <v>21000</v>
      </c>
      <c r="M144" s="72">
        <v>519521.89999999997</v>
      </c>
      <c r="N144" s="23"/>
      <c r="O144" s="3">
        <v>332897615.46164447</v>
      </c>
      <c r="P144" s="3">
        <v>5574024682.5142851</v>
      </c>
      <c r="Q144" s="3">
        <v>-5241127067.0526409</v>
      </c>
      <c r="R144" s="23"/>
      <c r="S144" s="3">
        <v>604.83690371401519</v>
      </c>
      <c r="T144" s="3">
        <v>607.30997304582206</v>
      </c>
      <c r="U144" s="3">
        <v>-2.4730693318068688</v>
      </c>
      <c r="V144" s="32">
        <v>-4.0721698005447933E-3</v>
      </c>
      <c r="W144" s="23"/>
      <c r="X144" s="3">
        <v>-262553388.89747959</v>
      </c>
      <c r="Y144" s="3">
        <v>-3503890796.1144729</v>
      </c>
      <c r="Z144" s="3">
        <v>3241337407.2169933</v>
      </c>
    </row>
    <row r="145" spans="1:26">
      <c r="D145" t="s">
        <v>66</v>
      </c>
      <c r="F145" s="23"/>
      <c r="G145" s="3">
        <v>2100</v>
      </c>
      <c r="H145" s="3"/>
      <c r="I145" s="33">
        <v>2100</v>
      </c>
      <c r="J145" s="8"/>
      <c r="K145" s="23"/>
      <c r="L145" s="71">
        <v>4200</v>
      </c>
      <c r="M145" s="72"/>
      <c r="N145" s="23"/>
      <c r="O145" s="3">
        <v>63000000</v>
      </c>
      <c r="P145" s="3"/>
      <c r="Q145" s="3">
        <v>63000000</v>
      </c>
      <c r="R145" s="23"/>
      <c r="S145" s="3">
        <v>1144.6379656742622</v>
      </c>
      <c r="T145" s="3"/>
      <c r="U145" s="3">
        <v>1144.6379656742622</v>
      </c>
      <c r="V145" s="32"/>
      <c r="W145" s="23"/>
      <c r="X145" s="3">
        <v>3454899.5640875995</v>
      </c>
      <c r="Y145" s="3"/>
      <c r="Z145" s="3">
        <v>3454899.5640875995</v>
      </c>
    </row>
    <row r="146" spans="1:26">
      <c r="D146" t="s">
        <v>455</v>
      </c>
      <c r="F146" s="23"/>
      <c r="G146" s="3"/>
      <c r="H146" s="3"/>
      <c r="I146" s="33"/>
      <c r="J146" s="8"/>
      <c r="K146" s="23"/>
      <c r="L146" s="71">
        <v>39900</v>
      </c>
      <c r="M146" s="72"/>
      <c r="N146" s="23"/>
      <c r="O146" s="3"/>
      <c r="P146" s="3"/>
      <c r="Q146" s="3"/>
      <c r="R146" s="23"/>
      <c r="S146" s="3"/>
      <c r="T146" s="3"/>
      <c r="U146" s="3"/>
      <c r="V146" s="32"/>
      <c r="W146" s="23"/>
      <c r="X146" s="3"/>
      <c r="Y146" s="3"/>
      <c r="Z146" s="3"/>
    </row>
    <row r="147" spans="1:26">
      <c r="D147" t="s">
        <v>71</v>
      </c>
      <c r="F147" s="23"/>
      <c r="G147" s="3"/>
      <c r="H147" s="3"/>
      <c r="I147" s="33"/>
      <c r="J147" s="8"/>
      <c r="K147" s="23"/>
      <c r="L147" s="71">
        <v>-17600</v>
      </c>
      <c r="M147" s="72"/>
      <c r="N147" s="23"/>
      <c r="O147" s="3"/>
      <c r="P147" s="3"/>
      <c r="Q147" s="3"/>
      <c r="R147" s="23"/>
      <c r="S147" s="3"/>
      <c r="T147" s="3"/>
      <c r="U147" s="3"/>
      <c r="V147" s="32"/>
      <c r="W147" s="23"/>
      <c r="X147" s="3"/>
      <c r="Y147" s="3"/>
      <c r="Z147" s="3"/>
    </row>
    <row r="148" spans="1:26">
      <c r="D148" t="s">
        <v>518</v>
      </c>
      <c r="F148" s="23"/>
      <c r="G148" s="3"/>
      <c r="H148" s="3"/>
      <c r="I148" s="33"/>
      <c r="J148" s="8"/>
      <c r="K148" s="23"/>
      <c r="L148" s="71">
        <v>9450</v>
      </c>
      <c r="M148" s="72"/>
      <c r="N148" s="23"/>
      <c r="O148" s="3"/>
      <c r="P148" s="3"/>
      <c r="Q148" s="3"/>
      <c r="R148" s="23"/>
      <c r="S148" s="3"/>
      <c r="T148" s="3"/>
      <c r="U148" s="3"/>
      <c r="V148" s="32"/>
      <c r="W148" s="23"/>
      <c r="X148" s="3"/>
      <c r="Y148" s="3"/>
      <c r="Z148" s="3"/>
    </row>
    <row r="149" spans="1:26">
      <c r="A149" t="s">
        <v>132</v>
      </c>
      <c r="F149" s="23"/>
      <c r="G149" s="3">
        <v>1444924</v>
      </c>
      <c r="H149" s="3">
        <v>44000</v>
      </c>
      <c r="I149" s="33">
        <v>1400924</v>
      </c>
      <c r="J149" s="8">
        <v>32.839181818181821</v>
      </c>
      <c r="K149" s="23"/>
      <c r="L149" s="71">
        <v>1848916</v>
      </c>
      <c r="M149" s="72">
        <v>66000</v>
      </c>
      <c r="N149" s="23"/>
      <c r="O149" s="3">
        <v>16869901156.254936</v>
      </c>
      <c r="P149" s="3">
        <v>583000000</v>
      </c>
      <c r="Q149" s="3">
        <v>16286901156.254936</v>
      </c>
      <c r="R149" s="23"/>
      <c r="S149" s="3">
        <v>444.94546330773323</v>
      </c>
      <c r="T149" s="3">
        <v>500</v>
      </c>
      <c r="U149" s="3">
        <v>-55.054536692266765</v>
      </c>
      <c r="V149" s="32">
        <v>-0.11010907338453353</v>
      </c>
      <c r="W149" s="23"/>
      <c r="X149" s="3">
        <v>-1399965330.8713458</v>
      </c>
      <c r="Y149" s="3">
        <v>319000000</v>
      </c>
      <c r="Z149" s="3">
        <v>-1718965330.8713458</v>
      </c>
    </row>
    <row r="150" spans="1:26">
      <c r="B150" s="6" t="s">
        <v>10</v>
      </c>
      <c r="C150" s="6"/>
      <c r="D150" s="6"/>
      <c r="E150" s="6"/>
      <c r="F150" s="98"/>
      <c r="G150" s="9">
        <v>259780</v>
      </c>
      <c r="H150" s="9"/>
      <c r="I150" s="31">
        <v>259780</v>
      </c>
      <c r="J150" s="11"/>
      <c r="K150" s="98"/>
      <c r="L150" s="73">
        <v>260280</v>
      </c>
      <c r="M150" s="74"/>
      <c r="N150" s="98"/>
      <c r="O150" s="9">
        <v>4274398400</v>
      </c>
      <c r="P150" s="9"/>
      <c r="Q150" s="9">
        <v>4274398400</v>
      </c>
      <c r="R150" s="98"/>
      <c r="S150" s="9">
        <v>627.38881335345138</v>
      </c>
      <c r="T150" s="9"/>
      <c r="U150" s="9">
        <v>627.38881335345138</v>
      </c>
      <c r="V150" s="81"/>
      <c r="W150" s="98"/>
      <c r="X150" s="9">
        <v>-1245058303.9683852</v>
      </c>
      <c r="Y150" s="9"/>
      <c r="Z150" s="9">
        <v>-1245058303.9683852</v>
      </c>
    </row>
    <row r="151" spans="1:26">
      <c r="C151" t="s">
        <v>42</v>
      </c>
      <c r="F151" s="23"/>
      <c r="G151" s="3">
        <v>259780</v>
      </c>
      <c r="H151" s="3"/>
      <c r="I151" s="33">
        <v>259780</v>
      </c>
      <c r="J151" s="8"/>
      <c r="K151" s="23"/>
      <c r="L151" s="71">
        <v>260280</v>
      </c>
      <c r="M151" s="72"/>
      <c r="N151" s="23"/>
      <c r="O151" s="3">
        <v>4274398400</v>
      </c>
      <c r="P151" s="3"/>
      <c r="Q151" s="3">
        <v>4274398400</v>
      </c>
      <c r="R151" s="23"/>
      <c r="S151" s="3">
        <v>627.38881335345138</v>
      </c>
      <c r="T151" s="3"/>
      <c r="U151" s="3">
        <v>627.38881335345138</v>
      </c>
      <c r="V151" s="32"/>
      <c r="W151" s="23"/>
      <c r="X151" s="3">
        <v>-1245058303.9683852</v>
      </c>
      <c r="Y151" s="3"/>
      <c r="Z151" s="3">
        <v>-1245058303.9683852</v>
      </c>
    </row>
    <row r="152" spans="1:26">
      <c r="D152" t="s">
        <v>538</v>
      </c>
      <c r="F152" s="23"/>
      <c r="G152" s="3">
        <v>259180</v>
      </c>
      <c r="H152" s="3"/>
      <c r="I152" s="33">
        <v>259180</v>
      </c>
      <c r="J152" s="8"/>
      <c r="K152" s="23"/>
      <c r="L152" s="71">
        <v>259180</v>
      </c>
      <c r="M152" s="72"/>
      <c r="N152" s="23"/>
      <c r="O152" s="3">
        <v>4261198400</v>
      </c>
      <c r="P152" s="3"/>
      <c r="Q152" s="3">
        <v>4261198400</v>
      </c>
      <c r="R152" s="23"/>
      <c r="S152" s="3">
        <v>626.89800612725878</v>
      </c>
      <c r="T152" s="3"/>
      <c r="U152" s="3">
        <v>626.89800612725878</v>
      </c>
      <c r="V152" s="32"/>
      <c r="W152" s="23"/>
      <c r="X152" s="3">
        <v>-1245510309.9026213</v>
      </c>
      <c r="Y152" s="3"/>
      <c r="Z152" s="3">
        <v>-1245510309.9026213</v>
      </c>
    </row>
    <row r="153" spans="1:26">
      <c r="D153" t="s">
        <v>66</v>
      </c>
      <c r="F153" s="23"/>
      <c r="G153" s="3">
        <v>600</v>
      </c>
      <c r="H153" s="3"/>
      <c r="I153" s="33">
        <v>600</v>
      </c>
      <c r="J153" s="8"/>
      <c r="K153" s="23"/>
      <c r="L153" s="71">
        <v>1100</v>
      </c>
      <c r="M153" s="72"/>
      <c r="N153" s="23"/>
      <c r="O153" s="3">
        <v>13200000</v>
      </c>
      <c r="P153" s="3"/>
      <c r="Q153" s="3">
        <v>13200000</v>
      </c>
      <c r="R153" s="23"/>
      <c r="S153" s="3">
        <v>839.40117482779237</v>
      </c>
      <c r="T153" s="3"/>
      <c r="U153" s="3">
        <v>839.40117482779237</v>
      </c>
      <c r="V153" s="32"/>
      <c r="W153" s="23"/>
      <c r="X153" s="3">
        <v>452005.93423597515</v>
      </c>
      <c r="Y153" s="3"/>
      <c r="Z153" s="3">
        <v>452005.93423597515</v>
      </c>
    </row>
    <row r="154" spans="1:26">
      <c r="B154" s="6" t="s">
        <v>43</v>
      </c>
      <c r="C154" s="6"/>
      <c r="D154" s="6"/>
      <c r="E154" s="6"/>
      <c r="F154" s="98"/>
      <c r="G154" s="9">
        <v>1185144</v>
      </c>
      <c r="H154" s="9">
        <v>44000</v>
      </c>
      <c r="I154" s="31">
        <v>1141144</v>
      </c>
      <c r="J154" s="11">
        <v>26.93509090909091</v>
      </c>
      <c r="K154" s="98"/>
      <c r="L154" s="73">
        <v>1588636</v>
      </c>
      <c r="M154" s="74">
        <v>66000</v>
      </c>
      <c r="N154" s="98"/>
      <c r="O154" s="9">
        <v>12595502756.254936</v>
      </c>
      <c r="P154" s="9">
        <v>583000000</v>
      </c>
      <c r="Q154" s="9">
        <v>12012502756.254936</v>
      </c>
      <c r="R154" s="98"/>
      <c r="S154" s="9">
        <v>404.95442974988993</v>
      </c>
      <c r="T154" s="9">
        <v>500</v>
      </c>
      <c r="U154" s="9">
        <v>-95.045570250110075</v>
      </c>
      <c r="V154" s="81">
        <v>-0.19009114050022016</v>
      </c>
      <c r="W154" s="98"/>
      <c r="X154" s="9">
        <v>-154907026.90296018</v>
      </c>
      <c r="Y154" s="9">
        <v>319000000</v>
      </c>
      <c r="Z154" s="9">
        <v>-473907026.90296018</v>
      </c>
    </row>
    <row r="155" spans="1:26">
      <c r="C155" t="s">
        <v>42</v>
      </c>
      <c r="F155" s="23"/>
      <c r="G155" s="3">
        <v>1185144</v>
      </c>
      <c r="H155" s="3">
        <v>44000</v>
      </c>
      <c r="I155" s="33">
        <v>1141144</v>
      </c>
      <c r="J155" s="8">
        <v>26.93509090909091</v>
      </c>
      <c r="K155" s="23"/>
      <c r="L155" s="71">
        <v>1588636</v>
      </c>
      <c r="M155" s="72">
        <v>66000</v>
      </c>
      <c r="N155" s="23"/>
      <c r="O155" s="3">
        <v>12595502756.254936</v>
      </c>
      <c r="P155" s="3">
        <v>583000000</v>
      </c>
      <c r="Q155" s="3">
        <v>12012502756.254936</v>
      </c>
      <c r="R155" s="23"/>
      <c r="S155" s="3">
        <v>404.95442974988993</v>
      </c>
      <c r="T155" s="3">
        <v>500</v>
      </c>
      <c r="U155" s="3">
        <v>-95.045570250110075</v>
      </c>
      <c r="V155" s="32">
        <v>-0.19009114050022016</v>
      </c>
      <c r="W155" s="23"/>
      <c r="X155" s="3">
        <v>-154907026.90296018</v>
      </c>
      <c r="Y155" s="3">
        <v>319000000</v>
      </c>
      <c r="Z155" s="3">
        <v>-473907026.90296018</v>
      </c>
    </row>
    <row r="156" spans="1:26">
      <c r="D156" t="s">
        <v>68</v>
      </c>
      <c r="F156" s="23"/>
      <c r="G156" s="3">
        <v>589582</v>
      </c>
      <c r="H156" s="3"/>
      <c r="I156" s="33">
        <v>589582</v>
      </c>
      <c r="J156" s="8"/>
      <c r="K156" s="23"/>
      <c r="L156" s="71">
        <v>756704</v>
      </c>
      <c r="M156" s="72"/>
      <c r="N156" s="23"/>
      <c r="O156" s="3">
        <v>6286061056</v>
      </c>
      <c r="P156" s="3"/>
      <c r="Q156" s="3">
        <v>6286061056</v>
      </c>
      <c r="R156" s="23"/>
      <c r="S156" s="3">
        <v>406.25996827179739</v>
      </c>
      <c r="T156" s="3"/>
      <c r="U156" s="3">
        <v>406.25996827179739</v>
      </c>
      <c r="V156" s="32"/>
      <c r="W156" s="23"/>
      <c r="X156" s="3">
        <v>1572190092.1250153</v>
      </c>
      <c r="Y156" s="3"/>
      <c r="Z156" s="3">
        <v>1572190092.1250153</v>
      </c>
    </row>
    <row r="157" spans="1:26">
      <c r="D157" t="s">
        <v>571</v>
      </c>
      <c r="F157" s="23"/>
      <c r="G157" s="3">
        <v>279922</v>
      </c>
      <c r="H157" s="3"/>
      <c r="I157" s="33">
        <v>279922</v>
      </c>
      <c r="J157" s="8"/>
      <c r="K157" s="23"/>
      <c r="L157" s="71">
        <v>279922</v>
      </c>
      <c r="M157" s="72"/>
      <c r="N157" s="23"/>
      <c r="O157" s="3">
        <v>3332466667</v>
      </c>
      <c r="P157" s="3"/>
      <c r="Q157" s="3">
        <v>3332466667</v>
      </c>
      <c r="R157" s="23"/>
      <c r="S157" s="3">
        <v>453.28319070882901</v>
      </c>
      <c r="T157" s="3"/>
      <c r="U157" s="3">
        <v>453.28319070882901</v>
      </c>
      <c r="V157" s="32"/>
      <c r="W157" s="23"/>
      <c r="X157" s="3">
        <v>-922200097.92727375</v>
      </c>
      <c r="Y157" s="3"/>
      <c r="Z157" s="3">
        <v>-922200097.92727375</v>
      </c>
    </row>
    <row r="158" spans="1:26">
      <c r="D158" t="s">
        <v>73</v>
      </c>
      <c r="F158" s="23"/>
      <c r="G158" s="3">
        <v>127926</v>
      </c>
      <c r="H158" s="3"/>
      <c r="I158" s="33">
        <v>127926</v>
      </c>
      <c r="J158" s="8"/>
      <c r="K158" s="23"/>
      <c r="L158" s="71">
        <v>160670</v>
      </c>
      <c r="M158" s="72"/>
      <c r="N158" s="23"/>
      <c r="O158" s="3">
        <v>1516497692.7698669</v>
      </c>
      <c r="P158" s="3"/>
      <c r="Q158" s="3">
        <v>1516497692.7698669</v>
      </c>
      <c r="R158" s="23"/>
      <c r="S158" s="3">
        <v>452.02495721785544</v>
      </c>
      <c r="T158" s="3"/>
      <c r="U158" s="3">
        <v>452.02495721785544</v>
      </c>
      <c r="V158" s="32"/>
      <c r="W158" s="23"/>
      <c r="X158" s="3">
        <v>-788465692.82106698</v>
      </c>
      <c r="Y158" s="3"/>
      <c r="Z158" s="3">
        <v>-788465692.82106698</v>
      </c>
    </row>
    <row r="159" spans="1:26">
      <c r="D159" t="s">
        <v>48</v>
      </c>
      <c r="F159" s="23"/>
      <c r="G159" s="3">
        <v>111470</v>
      </c>
      <c r="H159" s="3"/>
      <c r="I159" s="33">
        <v>111470</v>
      </c>
      <c r="J159" s="8"/>
      <c r="K159" s="23"/>
      <c r="L159" s="71">
        <v>286140</v>
      </c>
      <c r="M159" s="72"/>
      <c r="N159" s="23"/>
      <c r="O159" s="3">
        <v>464458332</v>
      </c>
      <c r="P159" s="3"/>
      <c r="Q159" s="3">
        <v>464458332</v>
      </c>
      <c r="R159" s="23"/>
      <c r="S159" s="3">
        <v>158.97749477615537</v>
      </c>
      <c r="T159" s="3"/>
      <c r="U159" s="3">
        <v>158.97749477615537</v>
      </c>
      <c r="V159" s="32"/>
      <c r="W159" s="23"/>
      <c r="X159" s="3">
        <v>-603100218.69331229</v>
      </c>
      <c r="Y159" s="3"/>
      <c r="Z159" s="3">
        <v>-603100218.69331229</v>
      </c>
    </row>
    <row r="160" spans="1:26">
      <c r="D160" t="s">
        <v>69</v>
      </c>
      <c r="F160" s="23"/>
      <c r="G160" s="3">
        <v>73244</v>
      </c>
      <c r="H160" s="3"/>
      <c r="I160" s="33">
        <v>73244</v>
      </c>
      <c r="J160" s="8"/>
      <c r="K160" s="23"/>
      <c r="L160" s="71">
        <v>98740</v>
      </c>
      <c r="M160" s="72"/>
      <c r="N160" s="23"/>
      <c r="O160" s="3">
        <v>956519008.48507118</v>
      </c>
      <c r="P160" s="3"/>
      <c r="Q160" s="3">
        <v>956519008.48507118</v>
      </c>
      <c r="R160" s="23"/>
      <c r="S160" s="3">
        <v>497.89386289293299</v>
      </c>
      <c r="T160" s="3"/>
      <c r="U160" s="3">
        <v>497.89386289293299</v>
      </c>
      <c r="V160" s="32"/>
      <c r="W160" s="23"/>
      <c r="X160" s="3">
        <v>575863238.72036529</v>
      </c>
      <c r="Y160" s="3"/>
      <c r="Z160" s="3">
        <v>575863238.72036529</v>
      </c>
    </row>
    <row r="161" spans="1:26">
      <c r="D161" t="s">
        <v>66</v>
      </c>
      <c r="F161" s="23"/>
      <c r="G161" s="3">
        <v>3000</v>
      </c>
      <c r="H161" s="3"/>
      <c r="I161" s="33">
        <v>3000</v>
      </c>
      <c r="J161" s="8"/>
      <c r="K161" s="23"/>
      <c r="L161" s="71">
        <v>6000</v>
      </c>
      <c r="M161" s="72"/>
      <c r="N161" s="23"/>
      <c r="O161" s="3">
        <v>39500000</v>
      </c>
      <c r="P161" s="3"/>
      <c r="Q161" s="3">
        <v>39500000</v>
      </c>
      <c r="R161" s="23"/>
      <c r="S161" s="3">
        <v>502.36888493481513</v>
      </c>
      <c r="T161" s="3"/>
      <c r="U161" s="3">
        <v>502.36888493481513</v>
      </c>
      <c r="V161" s="32"/>
      <c r="W161" s="23"/>
      <c r="X161" s="3">
        <v>10805651.693312285</v>
      </c>
      <c r="Y161" s="3"/>
      <c r="Z161" s="3">
        <v>10805651.693312285</v>
      </c>
    </row>
    <row r="162" spans="1:26">
      <c r="D162" t="s">
        <v>55</v>
      </c>
      <c r="F162" s="23"/>
      <c r="G162" s="3"/>
      <c r="H162" s="3">
        <v>44000</v>
      </c>
      <c r="I162" s="33">
        <v>-44000</v>
      </c>
      <c r="J162" s="8"/>
      <c r="K162" s="23"/>
      <c r="L162" s="71">
        <v>19680</v>
      </c>
      <c r="M162" s="72">
        <v>66000</v>
      </c>
      <c r="N162" s="23"/>
      <c r="O162" s="3"/>
      <c r="P162" s="3">
        <v>583000000</v>
      </c>
      <c r="Q162" s="3">
        <v>-583000000</v>
      </c>
      <c r="R162" s="23"/>
      <c r="S162" s="3"/>
      <c r="T162" s="3">
        <v>500</v>
      </c>
      <c r="U162" s="3">
        <v>-500</v>
      </c>
      <c r="V162" s="32">
        <v>-1</v>
      </c>
      <c r="W162" s="23"/>
      <c r="X162" s="3"/>
      <c r="Y162" s="3">
        <v>319000000</v>
      </c>
      <c r="Z162" s="3">
        <v>-319000000</v>
      </c>
    </row>
    <row r="163" spans="1:26">
      <c r="D163" t="s">
        <v>54</v>
      </c>
      <c r="F163" s="23"/>
      <c r="G163" s="3"/>
      <c r="H163" s="3"/>
      <c r="I163" s="33"/>
      <c r="J163" s="8"/>
      <c r="K163" s="23"/>
      <c r="L163" s="71">
        <v>-19220</v>
      </c>
      <c r="M163" s="72"/>
      <c r="N163" s="23"/>
      <c r="O163" s="3"/>
      <c r="P163" s="3"/>
      <c r="Q163" s="3"/>
      <c r="R163" s="23"/>
      <c r="S163" s="3"/>
      <c r="T163" s="3"/>
      <c r="U163" s="3"/>
      <c r="V163" s="32"/>
      <c r="W163" s="23"/>
      <c r="X163" s="3"/>
      <c r="Y163" s="3"/>
      <c r="Z163" s="3"/>
    </row>
    <row r="164" spans="1:26">
      <c r="A164" t="s">
        <v>11</v>
      </c>
      <c r="F164" s="23"/>
      <c r="G164" s="3">
        <v>1077</v>
      </c>
      <c r="H164" s="3"/>
      <c r="I164" s="33">
        <v>1077</v>
      </c>
      <c r="J164" s="8"/>
      <c r="K164" s="23"/>
      <c r="L164" s="71">
        <v>1077</v>
      </c>
      <c r="M164" s="72"/>
      <c r="N164" s="23"/>
      <c r="O164" s="3">
        <v>-40221571.434999861</v>
      </c>
      <c r="P164" s="3"/>
      <c r="Q164" s="3">
        <v>-40221571.434999861</v>
      </c>
      <c r="R164" s="23"/>
      <c r="S164" s="3">
        <v>-1424.9191489811349</v>
      </c>
      <c r="T164" s="3"/>
      <c r="U164" s="3">
        <v>-1424.9191489811349</v>
      </c>
      <c r="V164" s="32"/>
      <c r="W164" s="23"/>
      <c r="X164" s="3">
        <v>-5518171601.4349995</v>
      </c>
      <c r="Y164" s="3"/>
      <c r="Z164" s="3">
        <v>-5518171601.4349995</v>
      </c>
    </row>
    <row r="165" spans="1:26">
      <c r="B165" s="6" t="s">
        <v>45</v>
      </c>
      <c r="C165" s="6"/>
      <c r="D165" s="6"/>
      <c r="E165" s="6"/>
      <c r="F165" s="98"/>
      <c r="G165" s="9">
        <v>0</v>
      </c>
      <c r="H165" s="9"/>
      <c r="I165" s="31">
        <v>0</v>
      </c>
      <c r="J165" s="11"/>
      <c r="K165" s="98"/>
      <c r="L165" s="73">
        <v>0</v>
      </c>
      <c r="M165" s="74"/>
      <c r="N165" s="98"/>
      <c r="O165" s="9">
        <v>-1113462324.999999</v>
      </c>
      <c r="P165" s="9"/>
      <c r="Q165" s="9">
        <v>-1113462324.999999</v>
      </c>
      <c r="R165" s="98"/>
      <c r="S165" s="9"/>
      <c r="T165" s="9"/>
      <c r="U165" s="9"/>
      <c r="V165" s="81"/>
      <c r="W165" s="98"/>
      <c r="X165" s="9">
        <v>-1113462324.999999</v>
      </c>
      <c r="Y165" s="9"/>
      <c r="Z165" s="9">
        <v>-1113462324.999999</v>
      </c>
    </row>
    <row r="166" spans="1:26">
      <c r="C166" t="s">
        <v>42</v>
      </c>
      <c r="F166" s="23"/>
      <c r="G166" s="3">
        <v>0</v>
      </c>
      <c r="H166" s="3"/>
      <c r="I166" s="33">
        <v>0</v>
      </c>
      <c r="J166" s="8"/>
      <c r="K166" s="23"/>
      <c r="L166" s="71">
        <v>0</v>
      </c>
      <c r="M166" s="72"/>
      <c r="N166" s="23"/>
      <c r="O166" s="3">
        <v>-1113462324.999999</v>
      </c>
      <c r="P166" s="3"/>
      <c r="Q166" s="3">
        <v>-1113462324.999999</v>
      </c>
      <c r="R166" s="23"/>
      <c r="S166" s="3"/>
      <c r="T166" s="3"/>
      <c r="U166" s="3"/>
      <c r="V166" s="32"/>
      <c r="W166" s="23"/>
      <c r="X166" s="3">
        <v>-1113462324.999999</v>
      </c>
      <c r="Y166" s="3"/>
      <c r="Z166" s="3">
        <v>-1113462324.999999</v>
      </c>
    </row>
    <row r="167" spans="1:26">
      <c r="D167" t="s">
        <v>70</v>
      </c>
      <c r="F167" s="23"/>
      <c r="G167" s="3"/>
      <c r="H167" s="3"/>
      <c r="I167" s="33"/>
      <c r="J167" s="8"/>
      <c r="K167" s="23"/>
      <c r="L167" s="71">
        <v>0</v>
      </c>
      <c r="M167" s="72"/>
      <c r="N167" s="23"/>
      <c r="O167" s="3"/>
      <c r="P167" s="3"/>
      <c r="Q167" s="3"/>
      <c r="R167" s="23"/>
      <c r="S167" s="3"/>
      <c r="T167" s="3"/>
      <c r="U167" s="3"/>
      <c r="V167" s="32"/>
      <c r="W167" s="23"/>
      <c r="X167" s="3"/>
      <c r="Y167" s="3"/>
      <c r="Z167" s="3"/>
    </row>
    <row r="168" spans="1:26">
      <c r="D168" t="s">
        <v>440</v>
      </c>
      <c r="F168" s="23"/>
      <c r="G168" s="3">
        <v>0</v>
      </c>
      <c r="H168" s="3"/>
      <c r="I168" s="33">
        <v>0</v>
      </c>
      <c r="J168" s="8"/>
      <c r="K168" s="23"/>
      <c r="L168" s="71">
        <v>0</v>
      </c>
      <c r="M168" s="72"/>
      <c r="N168" s="23"/>
      <c r="O168" s="3">
        <v>-275054721</v>
      </c>
      <c r="P168" s="3"/>
      <c r="Q168" s="3">
        <v>-275054721</v>
      </c>
      <c r="R168" s="23"/>
      <c r="S168" s="3"/>
      <c r="T168" s="3"/>
      <c r="U168" s="3"/>
      <c r="V168" s="32"/>
      <c r="W168" s="23"/>
      <c r="X168" s="3">
        <v>-275054721</v>
      </c>
      <c r="Y168" s="3"/>
      <c r="Z168" s="3">
        <v>-275054721</v>
      </c>
    </row>
    <row r="169" spans="1:26">
      <c r="D169" t="s">
        <v>61</v>
      </c>
      <c r="F169" s="23"/>
      <c r="G169" s="3">
        <v>0</v>
      </c>
      <c r="H169" s="3"/>
      <c r="I169" s="33">
        <v>0</v>
      </c>
      <c r="J169" s="8"/>
      <c r="K169" s="23"/>
      <c r="L169" s="71">
        <v>0</v>
      </c>
      <c r="M169" s="72"/>
      <c r="N169" s="23"/>
      <c r="O169" s="3">
        <v>43351215.000000007</v>
      </c>
      <c r="P169" s="3"/>
      <c r="Q169" s="3">
        <v>43351215.000000007</v>
      </c>
      <c r="R169" s="23"/>
      <c r="S169" s="3"/>
      <c r="T169" s="3"/>
      <c r="U169" s="3"/>
      <c r="V169" s="32"/>
      <c r="W169" s="23"/>
      <c r="X169" s="3">
        <v>43351215.000000007</v>
      </c>
      <c r="Y169" s="3"/>
      <c r="Z169" s="3">
        <v>43351215.000000007</v>
      </c>
    </row>
    <row r="170" spans="1:26">
      <c r="D170" t="s">
        <v>63</v>
      </c>
      <c r="F170" s="23"/>
      <c r="G170" s="3"/>
      <c r="H170" s="3"/>
      <c r="I170" s="33"/>
      <c r="J170" s="8"/>
      <c r="K170" s="23"/>
      <c r="L170" s="71">
        <v>0</v>
      </c>
      <c r="M170" s="72"/>
      <c r="N170" s="23"/>
      <c r="O170" s="3"/>
      <c r="P170" s="3"/>
      <c r="Q170" s="3"/>
      <c r="R170" s="23"/>
      <c r="S170" s="3"/>
      <c r="T170" s="3"/>
      <c r="U170" s="3"/>
      <c r="V170" s="32"/>
      <c r="W170" s="23"/>
      <c r="X170" s="3"/>
      <c r="Y170" s="3"/>
      <c r="Z170" s="3"/>
    </row>
    <row r="171" spans="1:26">
      <c r="D171" t="s">
        <v>557</v>
      </c>
      <c r="F171" s="23"/>
      <c r="G171" s="3">
        <v>0</v>
      </c>
      <c r="H171" s="3"/>
      <c r="I171" s="33">
        <v>0</v>
      </c>
      <c r="J171" s="8"/>
      <c r="K171" s="23"/>
      <c r="L171" s="71">
        <v>0</v>
      </c>
      <c r="M171" s="72"/>
      <c r="N171" s="23"/>
      <c r="O171" s="3">
        <v>-889911000</v>
      </c>
      <c r="P171" s="3"/>
      <c r="Q171" s="3">
        <v>-889911000</v>
      </c>
      <c r="R171" s="23"/>
      <c r="S171" s="3"/>
      <c r="T171" s="3"/>
      <c r="U171" s="3"/>
      <c r="V171" s="32"/>
      <c r="W171" s="23"/>
      <c r="X171" s="3">
        <v>-889911000</v>
      </c>
      <c r="Y171" s="3"/>
      <c r="Z171" s="3">
        <v>-889911000</v>
      </c>
    </row>
    <row r="172" spans="1:26">
      <c r="D172" t="s">
        <v>439</v>
      </c>
      <c r="F172" s="23"/>
      <c r="G172" s="3">
        <v>0</v>
      </c>
      <c r="H172" s="3"/>
      <c r="I172" s="33">
        <v>0</v>
      </c>
      <c r="J172" s="8"/>
      <c r="K172" s="23"/>
      <c r="L172" s="71">
        <v>0</v>
      </c>
      <c r="M172" s="72"/>
      <c r="N172" s="23"/>
      <c r="O172" s="3">
        <v>11814000</v>
      </c>
      <c r="P172" s="3"/>
      <c r="Q172" s="3">
        <v>11814000</v>
      </c>
      <c r="R172" s="23"/>
      <c r="S172" s="3"/>
      <c r="T172" s="3"/>
      <c r="U172" s="3"/>
      <c r="V172" s="32"/>
      <c r="W172" s="23"/>
      <c r="X172" s="3">
        <v>11814000</v>
      </c>
      <c r="Y172" s="3"/>
      <c r="Z172" s="3">
        <v>11814000</v>
      </c>
    </row>
    <row r="173" spans="1:26">
      <c r="D173" t="s">
        <v>443</v>
      </c>
      <c r="F173" s="23"/>
      <c r="G173" s="3"/>
      <c r="H173" s="3"/>
      <c r="I173" s="33"/>
      <c r="J173" s="8"/>
      <c r="K173" s="23"/>
      <c r="L173" s="71">
        <v>0</v>
      </c>
      <c r="M173" s="72"/>
      <c r="N173" s="23"/>
      <c r="O173" s="3"/>
      <c r="P173" s="3"/>
      <c r="Q173" s="3"/>
      <c r="R173" s="23"/>
      <c r="S173" s="3"/>
      <c r="T173" s="3"/>
      <c r="U173" s="3"/>
      <c r="V173" s="32"/>
      <c r="W173" s="23"/>
      <c r="X173" s="3"/>
      <c r="Y173" s="3"/>
      <c r="Z173" s="3"/>
    </row>
    <row r="174" spans="1:26">
      <c r="D174" t="s">
        <v>442</v>
      </c>
      <c r="F174" s="23"/>
      <c r="G174" s="3"/>
      <c r="H174" s="3"/>
      <c r="I174" s="33"/>
      <c r="J174" s="8"/>
      <c r="K174" s="23"/>
      <c r="L174" s="71">
        <v>0</v>
      </c>
      <c r="M174" s="72"/>
      <c r="N174" s="23"/>
      <c r="O174" s="3"/>
      <c r="P174" s="3"/>
      <c r="Q174" s="3"/>
      <c r="R174" s="23"/>
      <c r="S174" s="3"/>
      <c r="T174" s="3"/>
      <c r="U174" s="3"/>
      <c r="V174" s="32"/>
      <c r="W174" s="23"/>
      <c r="X174" s="3"/>
      <c r="Y174" s="3"/>
      <c r="Z174" s="3"/>
    </row>
    <row r="175" spans="1:26">
      <c r="D175" t="s">
        <v>552</v>
      </c>
      <c r="F175" s="23"/>
      <c r="G175" s="3"/>
      <c r="H175" s="3"/>
      <c r="I175" s="33"/>
      <c r="J175" s="8"/>
      <c r="K175" s="23"/>
      <c r="L175" s="71">
        <v>0</v>
      </c>
      <c r="M175" s="72"/>
      <c r="N175" s="23"/>
      <c r="O175" s="3"/>
      <c r="P175" s="3"/>
      <c r="Q175" s="3"/>
      <c r="R175" s="23"/>
      <c r="S175" s="3"/>
      <c r="T175" s="3"/>
      <c r="U175" s="3"/>
      <c r="V175" s="32"/>
      <c r="W175" s="23"/>
      <c r="X175" s="3"/>
      <c r="Y175" s="3"/>
      <c r="Z175" s="3"/>
    </row>
    <row r="176" spans="1:26">
      <c r="D176" t="s">
        <v>96</v>
      </c>
      <c r="F176" s="23"/>
      <c r="G176" s="3">
        <v>0</v>
      </c>
      <c r="H176" s="3"/>
      <c r="I176" s="33">
        <v>0</v>
      </c>
      <c r="J176" s="8"/>
      <c r="K176" s="23"/>
      <c r="L176" s="71">
        <v>0</v>
      </c>
      <c r="M176" s="72"/>
      <c r="N176" s="23"/>
      <c r="O176" s="3">
        <v>-1439819</v>
      </c>
      <c r="P176" s="3"/>
      <c r="Q176" s="3">
        <v>-1439819</v>
      </c>
      <c r="R176" s="23"/>
      <c r="S176" s="3"/>
      <c r="T176" s="3"/>
      <c r="U176" s="3"/>
      <c r="V176" s="32"/>
      <c r="W176" s="23"/>
      <c r="X176" s="3">
        <v>-1439819</v>
      </c>
      <c r="Y176" s="3"/>
      <c r="Z176" s="3">
        <v>-1439819</v>
      </c>
    </row>
    <row r="177" spans="2:26">
      <c r="D177" t="s">
        <v>362</v>
      </c>
      <c r="F177" s="23"/>
      <c r="G177" s="3">
        <v>0</v>
      </c>
      <c r="H177" s="3"/>
      <c r="I177" s="33">
        <v>0</v>
      </c>
      <c r="J177" s="8"/>
      <c r="K177" s="23"/>
      <c r="L177" s="71">
        <v>0</v>
      </c>
      <c r="M177" s="72"/>
      <c r="N177" s="23"/>
      <c r="O177" s="3">
        <v>-2222000</v>
      </c>
      <c r="P177" s="3"/>
      <c r="Q177" s="3">
        <v>-2222000</v>
      </c>
      <c r="R177" s="23"/>
      <c r="S177" s="3"/>
      <c r="T177" s="3"/>
      <c r="U177" s="3"/>
      <c r="V177" s="32"/>
      <c r="W177" s="23"/>
      <c r="X177" s="3">
        <v>-2222000</v>
      </c>
      <c r="Y177" s="3"/>
      <c r="Z177" s="3">
        <v>-2222000</v>
      </c>
    </row>
    <row r="178" spans="2:26">
      <c r="D178" t="s">
        <v>56</v>
      </c>
      <c r="F178" s="23"/>
      <c r="G178" s="3"/>
      <c r="H178" s="3"/>
      <c r="I178" s="33"/>
      <c r="J178" s="8"/>
      <c r="K178" s="23"/>
      <c r="L178" s="71">
        <v>0</v>
      </c>
      <c r="M178" s="72"/>
      <c r="N178" s="23"/>
      <c r="O178" s="3"/>
      <c r="P178" s="3"/>
      <c r="Q178" s="3"/>
      <c r="R178" s="23"/>
      <c r="S178" s="3"/>
      <c r="T178" s="3"/>
      <c r="U178" s="3"/>
      <c r="V178" s="32"/>
      <c r="W178" s="23"/>
      <c r="X178" s="3"/>
      <c r="Y178" s="3"/>
      <c r="Z178" s="3"/>
    </row>
    <row r="179" spans="2:26">
      <c r="D179" t="s">
        <v>62</v>
      </c>
      <c r="F179" s="23"/>
      <c r="G179" s="3"/>
      <c r="H179" s="3"/>
      <c r="I179" s="33"/>
      <c r="J179" s="8"/>
      <c r="K179" s="23"/>
      <c r="L179" s="71">
        <v>0</v>
      </c>
      <c r="M179" s="72"/>
      <c r="N179" s="23"/>
      <c r="O179" s="3"/>
      <c r="P179" s="3"/>
      <c r="Q179" s="3"/>
      <c r="R179" s="23"/>
      <c r="S179" s="3"/>
      <c r="T179" s="3"/>
      <c r="U179" s="3"/>
      <c r="V179" s="32"/>
      <c r="W179" s="23"/>
      <c r="X179" s="3"/>
      <c r="Y179" s="3"/>
      <c r="Z179" s="3"/>
    </row>
    <row r="180" spans="2:26">
      <c r="D180" t="s">
        <v>361</v>
      </c>
      <c r="F180" s="23"/>
      <c r="G180" s="3"/>
      <c r="H180" s="3"/>
      <c r="I180" s="33"/>
      <c r="J180" s="8"/>
      <c r="K180" s="23"/>
      <c r="L180" s="71">
        <v>0</v>
      </c>
      <c r="M180" s="72"/>
      <c r="N180" s="23"/>
      <c r="O180" s="3"/>
      <c r="P180" s="3"/>
      <c r="Q180" s="3"/>
      <c r="R180" s="23"/>
      <c r="S180" s="3"/>
      <c r="T180" s="3"/>
      <c r="U180" s="3"/>
      <c r="V180" s="32"/>
      <c r="W180" s="23"/>
      <c r="X180" s="3"/>
      <c r="Y180" s="3"/>
      <c r="Z180" s="3"/>
    </row>
    <row r="181" spans="2:26">
      <c r="D181" t="s">
        <v>516</v>
      </c>
      <c r="F181" s="23"/>
      <c r="G181" s="3"/>
      <c r="H181" s="3"/>
      <c r="I181" s="33"/>
      <c r="J181" s="8"/>
      <c r="K181" s="23"/>
      <c r="L181" s="71">
        <v>0</v>
      </c>
      <c r="M181" s="72"/>
      <c r="N181" s="23"/>
      <c r="O181" s="3"/>
      <c r="P181" s="3"/>
      <c r="Q181" s="3"/>
      <c r="R181" s="23"/>
      <c r="S181" s="3"/>
      <c r="T181" s="3"/>
      <c r="U181" s="3"/>
      <c r="V181" s="32"/>
      <c r="W181" s="23"/>
      <c r="X181" s="3"/>
      <c r="Y181" s="3"/>
      <c r="Z181" s="3"/>
    </row>
    <row r="182" spans="2:26">
      <c r="B182" s="6" t="s">
        <v>116</v>
      </c>
      <c r="C182" s="6"/>
      <c r="D182" s="6"/>
      <c r="E182" s="6"/>
      <c r="F182" s="98"/>
      <c r="G182" s="9">
        <v>0</v>
      </c>
      <c r="H182" s="9"/>
      <c r="I182" s="31">
        <v>0</v>
      </c>
      <c r="J182" s="11"/>
      <c r="K182" s="98"/>
      <c r="L182" s="73">
        <v>0</v>
      </c>
      <c r="M182" s="74"/>
      <c r="N182" s="98"/>
      <c r="O182" s="9">
        <v>-5085313</v>
      </c>
      <c r="P182" s="9"/>
      <c r="Q182" s="9">
        <v>-5085313</v>
      </c>
      <c r="R182" s="98"/>
      <c r="S182" s="9"/>
      <c r="T182" s="9"/>
      <c r="U182" s="9"/>
      <c r="V182" s="81"/>
      <c r="W182" s="98"/>
      <c r="X182" s="9">
        <v>-5085313</v>
      </c>
      <c r="Y182" s="9"/>
      <c r="Z182" s="9">
        <v>-5085313</v>
      </c>
    </row>
    <row r="183" spans="2:26">
      <c r="C183" t="s">
        <v>42</v>
      </c>
      <c r="F183" s="23"/>
      <c r="G183" s="3">
        <v>0</v>
      </c>
      <c r="H183" s="3"/>
      <c r="I183" s="33">
        <v>0</v>
      </c>
      <c r="J183" s="8"/>
      <c r="K183" s="23"/>
      <c r="L183" s="71">
        <v>0</v>
      </c>
      <c r="M183" s="72"/>
      <c r="N183" s="23"/>
      <c r="O183" s="3">
        <v>-5085313</v>
      </c>
      <c r="P183" s="3"/>
      <c r="Q183" s="3">
        <v>-5085313</v>
      </c>
      <c r="R183" s="23"/>
      <c r="S183" s="3"/>
      <c r="T183" s="3"/>
      <c r="U183" s="3"/>
      <c r="V183" s="32"/>
      <c r="W183" s="23"/>
      <c r="X183" s="3">
        <v>-5085313</v>
      </c>
      <c r="Y183" s="3"/>
      <c r="Z183" s="3">
        <v>-5085313</v>
      </c>
    </row>
    <row r="184" spans="2:26">
      <c r="D184" t="s">
        <v>362</v>
      </c>
      <c r="F184" s="23"/>
      <c r="G184" s="3">
        <v>0</v>
      </c>
      <c r="H184" s="3"/>
      <c r="I184" s="33">
        <v>0</v>
      </c>
      <c r="J184" s="8"/>
      <c r="K184" s="23"/>
      <c r="L184" s="71">
        <v>0</v>
      </c>
      <c r="M184" s="72"/>
      <c r="N184" s="23"/>
      <c r="O184" s="3">
        <v>-5148148</v>
      </c>
      <c r="P184" s="3"/>
      <c r="Q184" s="3">
        <v>-5148148</v>
      </c>
      <c r="R184" s="23"/>
      <c r="S184" s="3"/>
      <c r="T184" s="3"/>
      <c r="U184" s="3"/>
      <c r="V184" s="32"/>
      <c r="W184" s="23"/>
      <c r="X184" s="3">
        <v>-5148148</v>
      </c>
      <c r="Y184" s="3"/>
      <c r="Z184" s="3">
        <v>-5148148</v>
      </c>
    </row>
    <row r="185" spans="2:26">
      <c r="D185" t="s">
        <v>61</v>
      </c>
      <c r="F185" s="23"/>
      <c r="G185" s="3">
        <v>0</v>
      </c>
      <c r="H185" s="3"/>
      <c r="I185" s="33">
        <v>0</v>
      </c>
      <c r="J185" s="8"/>
      <c r="K185" s="23"/>
      <c r="L185" s="71">
        <v>0</v>
      </c>
      <c r="M185" s="72"/>
      <c r="N185" s="23"/>
      <c r="O185" s="3">
        <v>62835</v>
      </c>
      <c r="P185" s="3"/>
      <c r="Q185" s="3">
        <v>62835</v>
      </c>
      <c r="R185" s="23"/>
      <c r="S185" s="3"/>
      <c r="T185" s="3"/>
      <c r="U185" s="3"/>
      <c r="V185" s="32"/>
      <c r="W185" s="23"/>
      <c r="X185" s="3">
        <v>62835</v>
      </c>
      <c r="Y185" s="3"/>
      <c r="Z185" s="3">
        <v>62835</v>
      </c>
    </row>
    <row r="186" spans="2:26">
      <c r="B186" s="6" t="s">
        <v>451</v>
      </c>
      <c r="C186" s="6"/>
      <c r="D186" s="6"/>
      <c r="E186" s="6"/>
      <c r="F186" s="98"/>
      <c r="G186" s="9"/>
      <c r="H186" s="9"/>
      <c r="I186" s="31"/>
      <c r="J186" s="11"/>
      <c r="K186" s="98"/>
      <c r="L186" s="73">
        <v>0</v>
      </c>
      <c r="M186" s="74"/>
      <c r="N186" s="98"/>
      <c r="O186" s="9"/>
      <c r="P186" s="9"/>
      <c r="Q186" s="9"/>
      <c r="R186" s="98"/>
      <c r="S186" s="9"/>
      <c r="T186" s="9"/>
      <c r="U186" s="9"/>
      <c r="V186" s="81"/>
      <c r="W186" s="98"/>
      <c r="X186" s="9"/>
      <c r="Y186" s="9"/>
      <c r="Z186" s="9"/>
    </row>
    <row r="187" spans="2:26">
      <c r="C187" t="s">
        <v>42</v>
      </c>
      <c r="F187" s="23"/>
      <c r="G187" s="3"/>
      <c r="H187" s="3"/>
      <c r="I187" s="33"/>
      <c r="J187" s="8"/>
      <c r="K187" s="23"/>
      <c r="L187" s="71">
        <v>0</v>
      </c>
      <c r="M187" s="72"/>
      <c r="N187" s="23"/>
      <c r="O187" s="3"/>
      <c r="P187" s="3"/>
      <c r="Q187" s="3"/>
      <c r="R187" s="23"/>
      <c r="S187" s="3"/>
      <c r="T187" s="3"/>
      <c r="U187" s="3"/>
      <c r="V187" s="32"/>
      <c r="W187" s="23"/>
      <c r="X187" s="3"/>
      <c r="Y187" s="3"/>
      <c r="Z187" s="3"/>
    </row>
    <row r="188" spans="2:26">
      <c r="D188" t="s">
        <v>69</v>
      </c>
      <c r="F188" s="23"/>
      <c r="G188" s="3"/>
      <c r="H188" s="3"/>
      <c r="I188" s="33"/>
      <c r="J188" s="8"/>
      <c r="K188" s="23"/>
      <c r="L188" s="71">
        <v>0</v>
      </c>
      <c r="M188" s="72"/>
      <c r="N188" s="23"/>
      <c r="O188" s="3"/>
      <c r="P188" s="3"/>
      <c r="Q188" s="3"/>
      <c r="R188" s="23"/>
      <c r="S188" s="3"/>
      <c r="T188" s="3"/>
      <c r="U188" s="3"/>
      <c r="V188" s="32"/>
      <c r="W188" s="23"/>
      <c r="X188" s="3"/>
      <c r="Y188" s="3"/>
      <c r="Z188" s="3"/>
    </row>
    <row r="189" spans="2:26">
      <c r="B189" s="6" t="s">
        <v>452</v>
      </c>
      <c r="C189" s="6"/>
      <c r="D189" s="6"/>
      <c r="E189" s="6"/>
      <c r="F189" s="98"/>
      <c r="G189" s="9">
        <v>0</v>
      </c>
      <c r="H189" s="9"/>
      <c r="I189" s="31">
        <v>0</v>
      </c>
      <c r="J189" s="11"/>
      <c r="K189" s="98"/>
      <c r="L189" s="73">
        <v>0</v>
      </c>
      <c r="M189" s="74"/>
      <c r="N189" s="98"/>
      <c r="O189" s="9">
        <v>221481</v>
      </c>
      <c r="P189" s="9"/>
      <c r="Q189" s="9">
        <v>221481</v>
      </c>
      <c r="R189" s="98"/>
      <c r="S189" s="9"/>
      <c r="T189" s="9"/>
      <c r="U189" s="9"/>
      <c r="V189" s="81"/>
      <c r="W189" s="98"/>
      <c r="X189" s="9">
        <v>221481</v>
      </c>
      <c r="Y189" s="9"/>
      <c r="Z189" s="9">
        <v>221481</v>
      </c>
    </row>
    <row r="190" spans="2:26">
      <c r="C190" t="s">
        <v>42</v>
      </c>
      <c r="F190" s="23"/>
      <c r="G190" s="3">
        <v>0</v>
      </c>
      <c r="H190" s="3"/>
      <c r="I190" s="33">
        <v>0</v>
      </c>
      <c r="J190" s="8"/>
      <c r="K190" s="23"/>
      <c r="L190" s="71">
        <v>0</v>
      </c>
      <c r="M190" s="72"/>
      <c r="N190" s="23"/>
      <c r="O190" s="3">
        <v>221481</v>
      </c>
      <c r="P190" s="3"/>
      <c r="Q190" s="3">
        <v>221481</v>
      </c>
      <c r="R190" s="23"/>
      <c r="S190" s="3"/>
      <c r="T190" s="3"/>
      <c r="U190" s="3"/>
      <c r="V190" s="32"/>
      <c r="W190" s="23"/>
      <c r="X190" s="3">
        <v>221481</v>
      </c>
      <c r="Y190" s="3"/>
      <c r="Z190" s="3">
        <v>221481</v>
      </c>
    </row>
    <row r="191" spans="2:26">
      <c r="D191" t="s">
        <v>525</v>
      </c>
      <c r="F191" s="23"/>
      <c r="G191" s="3">
        <v>0</v>
      </c>
      <c r="H191" s="3"/>
      <c r="I191" s="33">
        <v>0</v>
      </c>
      <c r="J191" s="8"/>
      <c r="K191" s="23"/>
      <c r="L191" s="71">
        <v>0</v>
      </c>
      <c r="M191" s="72"/>
      <c r="N191" s="23"/>
      <c r="O191" s="3">
        <v>221481</v>
      </c>
      <c r="P191" s="3"/>
      <c r="Q191" s="3">
        <v>221481</v>
      </c>
      <c r="R191" s="23"/>
      <c r="S191" s="3"/>
      <c r="T191" s="3"/>
      <c r="U191" s="3"/>
      <c r="V191" s="32"/>
      <c r="W191" s="23"/>
      <c r="X191" s="3">
        <v>221481</v>
      </c>
      <c r="Y191" s="3"/>
      <c r="Z191" s="3">
        <v>221481</v>
      </c>
    </row>
    <row r="192" spans="2:26">
      <c r="B192" s="6" t="s">
        <v>11</v>
      </c>
      <c r="C192" s="6"/>
      <c r="D192" s="6"/>
      <c r="E192" s="6"/>
      <c r="F192" s="98"/>
      <c r="G192" s="9">
        <v>1077</v>
      </c>
      <c r="H192" s="9"/>
      <c r="I192" s="31">
        <v>1077</v>
      </c>
      <c r="J192" s="11"/>
      <c r="K192" s="98"/>
      <c r="L192" s="73">
        <v>1077</v>
      </c>
      <c r="M192" s="74"/>
      <c r="N192" s="98"/>
      <c r="O192" s="9">
        <v>1078104585.5650001</v>
      </c>
      <c r="P192" s="9"/>
      <c r="Q192" s="9">
        <v>1078104585.5650001</v>
      </c>
      <c r="R192" s="98"/>
      <c r="S192" s="9">
        <v>38193.730721300381</v>
      </c>
      <c r="T192" s="9"/>
      <c r="U192" s="9">
        <v>38193.730721300381</v>
      </c>
      <c r="V192" s="81"/>
      <c r="W192" s="98"/>
      <c r="X192" s="9">
        <v>-4399845444.4349995</v>
      </c>
      <c r="Y192" s="9"/>
      <c r="Z192" s="9">
        <v>-4399845444.4349995</v>
      </c>
    </row>
    <row r="193" spans="3:26">
      <c r="C193" t="s">
        <v>42</v>
      </c>
      <c r="F193" s="23"/>
      <c r="G193" s="3">
        <v>1077</v>
      </c>
      <c r="H193" s="3"/>
      <c r="I193" s="33">
        <v>1077</v>
      </c>
      <c r="J193" s="8"/>
      <c r="K193" s="23"/>
      <c r="L193" s="71">
        <v>1077</v>
      </c>
      <c r="M193" s="72"/>
      <c r="N193" s="23"/>
      <c r="O193" s="3">
        <v>1078104585.5650001</v>
      </c>
      <c r="P193" s="3"/>
      <c r="Q193" s="3">
        <v>1078104585.5650001</v>
      </c>
      <c r="R193" s="23"/>
      <c r="S193" s="3">
        <v>38193.730721300381</v>
      </c>
      <c r="T193" s="3"/>
      <c r="U193" s="3">
        <v>38193.730721300381</v>
      </c>
      <c r="V193" s="32"/>
      <c r="W193" s="23"/>
      <c r="X193" s="3">
        <v>-4399845444.4349995</v>
      </c>
      <c r="Y193" s="3"/>
      <c r="Z193" s="3">
        <v>-4399845444.4349995</v>
      </c>
    </row>
    <row r="194" spans="3:26">
      <c r="D194" t="s">
        <v>578</v>
      </c>
      <c r="F194" s="23"/>
      <c r="G194" s="3">
        <v>1077</v>
      </c>
      <c r="H194" s="3"/>
      <c r="I194" s="33">
        <v>1077</v>
      </c>
      <c r="J194" s="8"/>
      <c r="K194" s="23"/>
      <c r="L194" s="71">
        <v>1077</v>
      </c>
      <c r="M194" s="72"/>
      <c r="N194" s="23"/>
      <c r="O194" s="3">
        <v>18155000</v>
      </c>
      <c r="P194" s="3"/>
      <c r="Q194" s="3">
        <v>18155000</v>
      </c>
      <c r="R194" s="23"/>
      <c r="S194" s="3">
        <v>643.17246260650677</v>
      </c>
      <c r="T194" s="3"/>
      <c r="U194" s="3">
        <v>643.17246260650677</v>
      </c>
      <c r="V194" s="32"/>
      <c r="W194" s="23"/>
      <c r="X194" s="3">
        <v>1680301</v>
      </c>
      <c r="Y194" s="3"/>
      <c r="Z194" s="3">
        <v>1680301</v>
      </c>
    </row>
    <row r="195" spans="3:26">
      <c r="D195" t="s">
        <v>440</v>
      </c>
      <c r="F195" s="23"/>
      <c r="G195" s="3">
        <v>0</v>
      </c>
      <c r="H195" s="3"/>
      <c r="I195" s="33">
        <v>0</v>
      </c>
      <c r="J195" s="8"/>
      <c r="K195" s="23"/>
      <c r="L195" s="71">
        <v>1.1368683772161603E-13</v>
      </c>
      <c r="M195" s="72"/>
      <c r="N195" s="23"/>
      <c r="O195" s="3">
        <v>1972800</v>
      </c>
      <c r="P195" s="3"/>
      <c r="Q195" s="3">
        <v>1972800</v>
      </c>
      <c r="R195" s="23"/>
      <c r="S195" s="3"/>
      <c r="T195" s="3"/>
      <c r="U195" s="3"/>
      <c r="V195" s="32"/>
      <c r="W195" s="23"/>
      <c r="X195" s="3">
        <v>1972800</v>
      </c>
      <c r="Y195" s="3"/>
      <c r="Z195" s="3">
        <v>1972800</v>
      </c>
    </row>
    <row r="196" spans="3:26">
      <c r="D196" t="s">
        <v>37</v>
      </c>
      <c r="F196" s="23"/>
      <c r="G196" s="3">
        <v>0</v>
      </c>
      <c r="H196" s="3"/>
      <c r="I196" s="33">
        <v>0</v>
      </c>
      <c r="J196" s="8"/>
      <c r="K196" s="23"/>
      <c r="L196" s="71">
        <v>0</v>
      </c>
      <c r="M196" s="72"/>
      <c r="N196" s="23"/>
      <c r="O196" s="3">
        <v>-32140065.435000062</v>
      </c>
      <c r="P196" s="3"/>
      <c r="Q196" s="3">
        <v>-32140065.435000062</v>
      </c>
      <c r="R196" s="23"/>
      <c r="S196" s="3"/>
      <c r="T196" s="3"/>
      <c r="U196" s="3"/>
      <c r="V196" s="32"/>
      <c r="W196" s="23"/>
      <c r="X196" s="3">
        <v>-585176949.43500006</v>
      </c>
      <c r="Y196" s="3"/>
      <c r="Z196" s="3">
        <v>-585176949.43500006</v>
      </c>
    </row>
    <row r="197" spans="3:26">
      <c r="E197" t="s">
        <v>182</v>
      </c>
      <c r="F197" s="23"/>
      <c r="G197" s="3"/>
      <c r="H197" s="3"/>
      <c r="I197" s="33"/>
      <c r="J197" s="8"/>
      <c r="K197" s="23"/>
      <c r="L197" s="71">
        <v>0</v>
      </c>
      <c r="M197" s="72"/>
      <c r="N197" s="23"/>
      <c r="O197" s="3"/>
      <c r="P197" s="3"/>
      <c r="Q197" s="3"/>
      <c r="R197" s="23"/>
      <c r="S197" s="3"/>
      <c r="T197" s="3"/>
      <c r="U197" s="3"/>
      <c r="V197" s="32"/>
      <c r="W197" s="23"/>
      <c r="X197" s="3"/>
      <c r="Y197" s="3"/>
      <c r="Z197" s="3"/>
    </row>
    <row r="198" spans="3:26">
      <c r="E198" t="s">
        <v>190</v>
      </c>
      <c r="F198" s="23"/>
      <c r="G198" s="3"/>
      <c r="H198" s="3"/>
      <c r="I198" s="33"/>
      <c r="J198" s="8"/>
      <c r="K198" s="23"/>
      <c r="L198" s="71">
        <v>0</v>
      </c>
      <c r="M198" s="72"/>
      <c r="N198" s="23"/>
      <c r="O198" s="3"/>
      <c r="P198" s="3"/>
      <c r="Q198" s="3"/>
      <c r="R198" s="23"/>
      <c r="S198" s="3"/>
      <c r="T198" s="3"/>
      <c r="U198" s="3"/>
      <c r="V198" s="32"/>
      <c r="W198" s="23"/>
      <c r="X198" s="3"/>
      <c r="Y198" s="3"/>
      <c r="Z198" s="3"/>
    </row>
    <row r="199" spans="3:26">
      <c r="E199" t="s">
        <v>189</v>
      </c>
      <c r="F199" s="23"/>
      <c r="G199" s="3"/>
      <c r="H199" s="3"/>
      <c r="I199" s="33"/>
      <c r="J199" s="8"/>
      <c r="K199" s="23"/>
      <c r="L199" s="71">
        <v>0</v>
      </c>
      <c r="M199" s="72"/>
      <c r="N199" s="23"/>
      <c r="O199" s="3"/>
      <c r="P199" s="3"/>
      <c r="Q199" s="3"/>
      <c r="R199" s="23"/>
      <c r="S199" s="3"/>
      <c r="T199" s="3"/>
      <c r="U199" s="3"/>
      <c r="V199" s="32"/>
      <c r="W199" s="23"/>
      <c r="X199" s="3"/>
      <c r="Y199" s="3"/>
      <c r="Z199" s="3"/>
    </row>
    <row r="200" spans="3:26">
      <c r="E200" t="s">
        <v>185</v>
      </c>
      <c r="F200" s="23"/>
      <c r="G200" s="3"/>
      <c r="H200" s="3"/>
      <c r="I200" s="33"/>
      <c r="J200" s="8"/>
      <c r="K200" s="23"/>
      <c r="L200" s="71">
        <v>0</v>
      </c>
      <c r="M200" s="72"/>
      <c r="N200" s="23"/>
      <c r="O200" s="3"/>
      <c r="P200" s="3"/>
      <c r="Q200" s="3"/>
      <c r="R200" s="23"/>
      <c r="S200" s="3"/>
      <c r="T200" s="3"/>
      <c r="U200" s="3"/>
      <c r="V200" s="32"/>
      <c r="W200" s="23"/>
      <c r="X200" s="3"/>
      <c r="Y200" s="3"/>
      <c r="Z200" s="3"/>
    </row>
    <row r="201" spans="3:26">
      <c r="E201" t="s">
        <v>191</v>
      </c>
      <c r="F201" s="23"/>
      <c r="G201" s="3">
        <v>0</v>
      </c>
      <c r="H201" s="3"/>
      <c r="I201" s="33">
        <v>0</v>
      </c>
      <c r="J201" s="8"/>
      <c r="K201" s="23"/>
      <c r="L201" s="71">
        <v>0</v>
      </c>
      <c r="M201" s="72"/>
      <c r="N201" s="23"/>
      <c r="O201" s="3">
        <v>0</v>
      </c>
      <c r="P201" s="3"/>
      <c r="Q201" s="3">
        <v>0</v>
      </c>
      <c r="R201" s="23"/>
      <c r="S201" s="3"/>
      <c r="T201" s="3"/>
      <c r="U201" s="3"/>
      <c r="V201" s="32"/>
      <c r="W201" s="23"/>
      <c r="X201" s="3">
        <v>-395487349</v>
      </c>
      <c r="Y201" s="3"/>
      <c r="Z201" s="3">
        <v>-395487349</v>
      </c>
    </row>
    <row r="202" spans="3:26">
      <c r="E202" t="s">
        <v>186</v>
      </c>
      <c r="F202" s="23"/>
      <c r="G202" s="3">
        <v>0</v>
      </c>
      <c r="H202" s="3"/>
      <c r="I202" s="33">
        <v>0</v>
      </c>
      <c r="J202" s="8"/>
      <c r="K202" s="23"/>
      <c r="L202" s="71">
        <v>0</v>
      </c>
      <c r="M202" s="72"/>
      <c r="N202" s="23"/>
      <c r="O202" s="3">
        <v>0</v>
      </c>
      <c r="P202" s="3"/>
      <c r="Q202" s="3">
        <v>0</v>
      </c>
      <c r="R202" s="23"/>
      <c r="S202" s="3"/>
      <c r="T202" s="3"/>
      <c r="U202" s="3"/>
      <c r="V202" s="32"/>
      <c r="W202" s="23"/>
      <c r="X202" s="3">
        <v>-157328789</v>
      </c>
      <c r="Y202" s="3"/>
      <c r="Z202" s="3">
        <v>-157328789</v>
      </c>
    </row>
    <row r="203" spans="3:26">
      <c r="E203" t="s">
        <v>187</v>
      </c>
      <c r="F203" s="23"/>
      <c r="G203" s="3">
        <v>0</v>
      </c>
      <c r="H203" s="3"/>
      <c r="I203" s="33">
        <v>0</v>
      </c>
      <c r="J203" s="8"/>
      <c r="K203" s="23"/>
      <c r="L203" s="71">
        <v>0</v>
      </c>
      <c r="M203" s="72"/>
      <c r="N203" s="23"/>
      <c r="O203" s="3">
        <v>-32140065.435000062</v>
      </c>
      <c r="P203" s="3"/>
      <c r="Q203" s="3">
        <v>-32140065.435000062</v>
      </c>
      <c r="R203" s="23"/>
      <c r="S203" s="3"/>
      <c r="T203" s="3"/>
      <c r="U203" s="3"/>
      <c r="V203" s="32"/>
      <c r="W203" s="23"/>
      <c r="X203" s="3">
        <v>-32360811.435000062</v>
      </c>
      <c r="Y203" s="3"/>
      <c r="Z203" s="3">
        <v>-32360811.435000062</v>
      </c>
    </row>
    <row r="204" spans="3:26">
      <c r="D204" t="s">
        <v>458</v>
      </c>
      <c r="F204" s="23"/>
      <c r="G204" s="3"/>
      <c r="H204" s="3"/>
      <c r="I204" s="33"/>
      <c r="J204" s="8"/>
      <c r="K204" s="23"/>
      <c r="L204" s="71">
        <v>0</v>
      </c>
      <c r="M204" s="72"/>
      <c r="N204" s="23"/>
      <c r="O204" s="3"/>
      <c r="P204" s="3"/>
      <c r="Q204" s="3"/>
      <c r="R204" s="23"/>
      <c r="S204" s="3"/>
      <c r="T204" s="3"/>
      <c r="U204" s="3"/>
      <c r="V204" s="32"/>
      <c r="W204" s="23"/>
      <c r="X204" s="3"/>
      <c r="Y204" s="3"/>
      <c r="Z204" s="3"/>
    </row>
    <row r="205" spans="3:26">
      <c r="D205" t="s">
        <v>32</v>
      </c>
      <c r="F205" s="23"/>
      <c r="G205" s="3"/>
      <c r="H205" s="3"/>
      <c r="I205" s="33"/>
      <c r="J205" s="8"/>
      <c r="K205" s="23"/>
      <c r="L205" s="71">
        <v>0</v>
      </c>
      <c r="M205" s="72"/>
      <c r="N205" s="23"/>
      <c r="O205" s="3"/>
      <c r="P205" s="3"/>
      <c r="Q205" s="3"/>
      <c r="R205" s="23"/>
      <c r="S205" s="3"/>
      <c r="T205" s="3"/>
      <c r="U205" s="3"/>
      <c r="V205" s="32"/>
      <c r="W205" s="23"/>
      <c r="X205" s="3"/>
      <c r="Y205" s="3"/>
      <c r="Z205" s="3"/>
    </row>
    <row r="206" spans="3:26">
      <c r="D206" t="s">
        <v>66</v>
      </c>
      <c r="F206" s="23"/>
      <c r="G206" s="3">
        <v>0</v>
      </c>
      <c r="H206" s="3"/>
      <c r="I206" s="33">
        <v>0</v>
      </c>
      <c r="J206" s="8"/>
      <c r="K206" s="23"/>
      <c r="L206" s="71">
        <v>0</v>
      </c>
      <c r="M206" s="72"/>
      <c r="N206" s="23"/>
      <c r="O206" s="3">
        <v>2074074</v>
      </c>
      <c r="P206" s="3"/>
      <c r="Q206" s="3">
        <v>2074074</v>
      </c>
      <c r="R206" s="23"/>
      <c r="S206" s="3"/>
      <c r="T206" s="3"/>
      <c r="U206" s="3"/>
      <c r="V206" s="32"/>
      <c r="W206" s="23"/>
      <c r="X206" s="3">
        <v>2074074</v>
      </c>
      <c r="Y206" s="3"/>
      <c r="Z206" s="3">
        <v>2074074</v>
      </c>
    </row>
    <row r="207" spans="3:26">
      <c r="D207" t="s">
        <v>361</v>
      </c>
      <c r="F207" s="23"/>
      <c r="G207" s="3"/>
      <c r="H207" s="3"/>
      <c r="I207" s="33"/>
      <c r="J207" s="8"/>
      <c r="K207" s="23"/>
      <c r="L207" s="71">
        <v>0</v>
      </c>
      <c r="M207" s="72"/>
      <c r="N207" s="23"/>
      <c r="O207" s="3"/>
      <c r="P207" s="3"/>
      <c r="Q207" s="3"/>
      <c r="R207" s="23"/>
      <c r="S207" s="3"/>
      <c r="T207" s="3"/>
      <c r="U207" s="3"/>
      <c r="V207" s="32"/>
      <c r="W207" s="23"/>
      <c r="X207" s="3"/>
      <c r="Y207" s="3"/>
      <c r="Z207" s="3"/>
    </row>
    <row r="208" spans="3:26">
      <c r="D208" t="s">
        <v>33</v>
      </c>
      <c r="F208" s="23"/>
      <c r="G208" s="3"/>
      <c r="H208" s="3"/>
      <c r="I208" s="33"/>
      <c r="J208" s="8"/>
      <c r="K208" s="23"/>
      <c r="L208" s="71">
        <v>0</v>
      </c>
      <c r="M208" s="72"/>
      <c r="N208" s="23"/>
      <c r="O208" s="3"/>
      <c r="P208" s="3"/>
      <c r="Q208" s="3"/>
      <c r="R208" s="23"/>
      <c r="S208" s="3"/>
      <c r="T208" s="3"/>
      <c r="U208" s="3"/>
      <c r="V208" s="32"/>
      <c r="W208" s="23"/>
      <c r="X208" s="3"/>
      <c r="Y208" s="3"/>
      <c r="Z208" s="3"/>
    </row>
    <row r="209" spans="1:26">
      <c r="D209" t="s">
        <v>517</v>
      </c>
      <c r="F209" s="23"/>
      <c r="G209" s="3"/>
      <c r="H209" s="3"/>
      <c r="I209" s="33"/>
      <c r="J209" s="8"/>
      <c r="K209" s="23"/>
      <c r="L209" s="71">
        <v>0</v>
      </c>
      <c r="M209" s="72"/>
      <c r="N209" s="23"/>
      <c r="O209" s="3"/>
      <c r="P209" s="3"/>
      <c r="Q209" s="3"/>
      <c r="R209" s="23"/>
      <c r="S209" s="3"/>
      <c r="T209" s="3"/>
      <c r="U209" s="3"/>
      <c r="V209" s="32"/>
      <c r="W209" s="23"/>
      <c r="X209" s="3"/>
      <c r="Y209" s="3"/>
      <c r="Z209" s="3"/>
    </row>
    <row r="210" spans="1:26">
      <c r="D210" t="s">
        <v>11</v>
      </c>
      <c r="F210" s="23"/>
      <c r="G210" s="3">
        <v>0</v>
      </c>
      <c r="H210" s="3"/>
      <c r="I210" s="33">
        <v>0</v>
      </c>
      <c r="J210" s="8"/>
      <c r="K210" s="23"/>
      <c r="L210" s="71">
        <v>0</v>
      </c>
      <c r="M210" s="72"/>
      <c r="N210" s="23"/>
      <c r="O210" s="3">
        <v>0</v>
      </c>
      <c r="P210" s="3"/>
      <c r="Q210" s="3">
        <v>0</v>
      </c>
      <c r="R210" s="23"/>
      <c r="S210" s="3"/>
      <c r="T210" s="3"/>
      <c r="U210" s="3"/>
      <c r="V210" s="32"/>
      <c r="W210" s="23"/>
      <c r="X210" s="3">
        <v>-4908438447</v>
      </c>
      <c r="Y210" s="3"/>
      <c r="Z210" s="3">
        <v>-4908438447</v>
      </c>
    </row>
    <row r="211" spans="1:26">
      <c r="D211" t="s">
        <v>557</v>
      </c>
      <c r="F211" s="23"/>
      <c r="G211" s="3">
        <v>0</v>
      </c>
      <c r="H211" s="3"/>
      <c r="I211" s="33">
        <v>0</v>
      </c>
      <c r="J211" s="8"/>
      <c r="K211" s="23"/>
      <c r="L211" s="71">
        <v>0</v>
      </c>
      <c r="M211" s="72"/>
      <c r="N211" s="23"/>
      <c r="O211" s="3">
        <v>891083333</v>
      </c>
      <c r="P211" s="3"/>
      <c r="Q211" s="3">
        <v>891083333</v>
      </c>
      <c r="R211" s="23"/>
      <c r="S211" s="3"/>
      <c r="T211" s="3"/>
      <c r="U211" s="3"/>
      <c r="V211" s="32"/>
      <c r="W211" s="23"/>
      <c r="X211" s="3">
        <v>891083333</v>
      </c>
      <c r="Y211" s="3"/>
      <c r="Z211" s="3">
        <v>891083333</v>
      </c>
    </row>
    <row r="212" spans="1:26">
      <c r="D212" t="s">
        <v>72</v>
      </c>
      <c r="F212" s="23"/>
      <c r="G212" s="3">
        <v>0</v>
      </c>
      <c r="H212" s="3"/>
      <c r="I212" s="33">
        <v>0</v>
      </c>
      <c r="J212" s="8"/>
      <c r="K212" s="23"/>
      <c r="L212" s="71">
        <v>0</v>
      </c>
      <c r="M212" s="72"/>
      <c r="N212" s="23"/>
      <c r="O212" s="3">
        <v>190015000</v>
      </c>
      <c r="P212" s="3"/>
      <c r="Q212" s="3">
        <v>190015000</v>
      </c>
      <c r="R212" s="23"/>
      <c r="S212" s="3"/>
      <c r="T212" s="3"/>
      <c r="U212" s="3"/>
      <c r="V212" s="32"/>
      <c r="W212" s="23"/>
      <c r="X212" s="3">
        <v>190015000</v>
      </c>
      <c r="Y212" s="3"/>
      <c r="Z212" s="3">
        <v>190015000</v>
      </c>
    </row>
    <row r="213" spans="1:26">
      <c r="D213" t="s">
        <v>36</v>
      </c>
      <c r="F213" s="23"/>
      <c r="G213" s="3">
        <v>0</v>
      </c>
      <c r="H213" s="3"/>
      <c r="I213" s="33">
        <v>0</v>
      </c>
      <c r="J213" s="8"/>
      <c r="K213" s="23"/>
      <c r="L213" s="71">
        <v>0</v>
      </c>
      <c r="M213" s="72"/>
      <c r="N213" s="23"/>
      <c r="O213" s="3">
        <v>6944444</v>
      </c>
      <c r="P213" s="3"/>
      <c r="Q213" s="3">
        <v>6944444</v>
      </c>
      <c r="R213" s="23"/>
      <c r="S213" s="3"/>
      <c r="T213" s="3"/>
      <c r="U213" s="3"/>
      <c r="V213" s="32"/>
      <c r="W213" s="23"/>
      <c r="X213" s="3">
        <v>6944444</v>
      </c>
      <c r="Y213" s="3"/>
      <c r="Z213" s="3">
        <v>6944444</v>
      </c>
    </row>
    <row r="214" spans="1:26" ht="15" thickBot="1">
      <c r="A214" t="s">
        <v>1</v>
      </c>
      <c r="F214" s="23"/>
      <c r="G214" s="3">
        <v>21774106.790057126</v>
      </c>
      <c r="H214" s="3">
        <v>18428177.543562591</v>
      </c>
      <c r="I214" s="33">
        <v>3345929.2464945354</v>
      </c>
      <c r="J214" s="8">
        <v>1.1815659328539163</v>
      </c>
      <c r="K214" s="23"/>
      <c r="L214" s="75">
        <v>29451698.790057126</v>
      </c>
      <c r="M214" s="76">
        <v>26999715.044062763</v>
      </c>
      <c r="N214" s="23"/>
      <c r="O214" s="3">
        <v>615094637410.49976</v>
      </c>
      <c r="P214" s="3">
        <v>539727105180.60742</v>
      </c>
      <c r="Q214" s="3">
        <v>75367532229.892334</v>
      </c>
      <c r="R214" s="23"/>
      <c r="S214" s="3">
        <v>1075.1427600208362</v>
      </c>
      <c r="T214" s="3">
        <v>1105.2129557959377</v>
      </c>
      <c r="U214" s="3">
        <v>-30.070195775101411</v>
      </c>
      <c r="V214" s="32">
        <v>-2.7207603401143497E-2</v>
      </c>
      <c r="W214" s="23"/>
      <c r="X214" s="3">
        <v>64445305572.9562</v>
      </c>
      <c r="Y214" s="3">
        <v>67265123294.5233</v>
      </c>
      <c r="Z214" s="3">
        <v>-2819817721.5671005</v>
      </c>
    </row>
    <row r="215" spans="1:26" ht="15" thickTop="1"/>
    <row r="218" spans="1:26" ht="15" thickBot="1"/>
    <row r="219" spans="1:26" ht="15" thickTop="1"/>
    <row r="321" ht="15" thickBot="1"/>
    <row r="322" ht="15" thickTop="1"/>
  </sheetData>
  <conditionalFormatting pivot="1" sqref="I6:I214">
    <cfRule type="dataBar" priority="2">
      <dataBar>
        <cfvo type="min"/>
        <cfvo type="max"/>
        <color rgb="FF63C384"/>
      </dataBar>
      <extLst>
        <ext xmlns:x14="http://schemas.microsoft.com/office/spreadsheetml/2009/9/main" uri="{B025F937-C7B1-47D3-B67F-A62EFF666E3E}">
          <x14:id>{AD22368D-E3F3-4B06-BF23-419B09CAC464}</x14:id>
        </ext>
      </extLst>
    </cfRule>
  </conditionalFormatting>
  <conditionalFormatting pivot="1" sqref="Q6:Q214">
    <cfRule type="dataBar" priority="1">
      <dataBar>
        <cfvo type="min"/>
        <cfvo type="max"/>
        <color rgb="FF63C384"/>
      </dataBar>
      <extLst>
        <ext xmlns:x14="http://schemas.microsoft.com/office/spreadsheetml/2009/9/main" uri="{B025F937-C7B1-47D3-B67F-A62EFF666E3E}">
          <x14:id>{AE51A055-09E3-448F-B576-D7493131C097}</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AD22368D-E3F3-4B06-BF23-419B09CAC464}">
            <x14:dataBar minLength="0" maxLength="100" border="1" negativeBarBorderColorSameAsPositive="0">
              <x14:cfvo type="autoMin"/>
              <x14:cfvo type="autoMax"/>
              <x14:borderColor rgb="FF63C384"/>
              <x14:negativeFillColor rgb="FFFF0000"/>
              <x14:negativeBorderColor rgb="FFFF0000"/>
              <x14:axisColor rgb="FF000000"/>
            </x14:dataBar>
          </x14:cfRule>
          <xm:sqref>I6:I214</xm:sqref>
        </x14:conditionalFormatting>
        <x14:conditionalFormatting xmlns:xm="http://schemas.microsoft.com/office/excel/2006/main" pivot="1">
          <x14:cfRule type="dataBar" id="{AE51A055-09E3-448F-B576-D7493131C097}">
            <x14:dataBar minLength="0" maxLength="100" border="1" negativeBarBorderColorSameAsPositive="0">
              <x14:cfvo type="autoMin"/>
              <x14:cfvo type="autoMax"/>
              <x14:borderColor rgb="FF63C384"/>
              <x14:negativeFillColor rgb="FFFF0000"/>
              <x14:negativeBorderColor rgb="FFFF0000"/>
              <x14:axisColor rgb="FF000000"/>
            </x14:dataBar>
          </x14:cfRule>
          <xm:sqref>Q6:Q214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56FF7-8330-449C-AAB7-EE96C900327D}">
  <sheetPr codeName="Sheet11">
    <tabColor rgb="FF002060"/>
  </sheetPr>
  <dimension ref="A1"/>
  <sheetViews>
    <sheetView showGridLines="0" workbookViewId="0">
      <selection activeCell="I20" sqref="I20"/>
    </sheetView>
  </sheetViews>
  <sheetFormatPr defaultRowHeight="1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EEEB5-B74A-4FAB-84A9-80EEC9F444EF}">
  <sheetPr codeName="Sheet12">
    <tabColor rgb="FFFF0000"/>
  </sheetPr>
  <dimension ref="A1:EI88"/>
  <sheetViews>
    <sheetView showGridLines="0" tabSelected="1" zoomScale="85" zoomScaleNormal="85" workbookViewId="0">
      <pane xSplit="6" ySplit="6" topLeftCell="AU16" activePane="bottomRight" state="frozen"/>
      <selection pane="topRight" activeCell="G1" sqref="G1"/>
      <selection pane="bottomLeft" activeCell="A7" sqref="A7"/>
      <selection pane="bottomRight" activeCell="AV22" sqref="AV22"/>
    </sheetView>
  </sheetViews>
  <sheetFormatPr defaultRowHeight="14.5" outlineLevelRow="1" outlineLevelCol="2"/>
  <cols>
    <col min="1" max="1" width="5.26953125" customWidth="1"/>
    <col min="2" max="2" width="4.54296875" customWidth="1"/>
    <col min="3" max="3" width="3.36328125" customWidth="1"/>
    <col min="4" max="4" width="4.81640625" customWidth="1"/>
    <col min="5" max="5" width="26.81640625" customWidth="1"/>
    <col min="6" max="6" width="13.1796875" bestFit="1" customWidth="1"/>
    <col min="7" max="12" width="29.7265625" bestFit="1" customWidth="1" outlineLevel="1"/>
    <col min="13" max="13" width="29.7265625" bestFit="1" customWidth="1" outlineLevel="1" collapsed="1"/>
    <col min="14" max="18" width="29.7265625" bestFit="1" customWidth="1" outlineLevel="1"/>
    <col min="19" max="19" width="29.7265625" bestFit="1" customWidth="1" outlineLevel="1" collapsed="1"/>
    <col min="20" max="30" width="29.7265625" bestFit="1" customWidth="1" outlineLevel="1"/>
    <col min="31" max="90" width="29.7265625" bestFit="1" customWidth="1"/>
    <col min="91" max="91" width="16.54296875" hidden="1" customWidth="1" outlineLevel="2"/>
    <col min="92" max="93" width="6.81640625" hidden="1" customWidth="1" outlineLevel="2"/>
    <col min="94" max="96" width="2" hidden="1" customWidth="1" outlineLevel="2"/>
    <col min="97" max="97" width="13.7265625" hidden="1" customWidth="1" outlineLevel="2"/>
    <col min="98" max="98" width="12.26953125" hidden="1" customWidth="1" outlineLevel="2"/>
    <col min="99" max="99" width="13.26953125" hidden="1" customWidth="1" outlineLevel="2"/>
    <col min="100" max="102" width="2" hidden="1" customWidth="1" outlineLevel="2"/>
    <col min="103" max="103" width="18.54296875" hidden="1" customWidth="1" outlineLevel="2"/>
    <col min="104" max="105" width="6.81640625" hidden="1" customWidth="1" outlineLevel="2"/>
    <col min="106" max="108" width="2" hidden="1" customWidth="1" outlineLevel="2"/>
    <col min="109" max="109" width="13.7265625" hidden="1" customWidth="1" outlineLevel="2"/>
    <col min="110" max="111" width="6.81640625" hidden="1" customWidth="1" outlineLevel="2"/>
    <col min="112" max="114" width="2" hidden="1" customWidth="1" outlineLevel="2"/>
    <col min="115" max="115" width="29.7265625" bestFit="1" customWidth="1" collapsed="1"/>
    <col min="116" max="120" width="29.7265625" bestFit="1" customWidth="1"/>
    <col min="121" max="121" width="10.54296875" bestFit="1" customWidth="1"/>
    <col min="122" max="122" width="23.7265625" bestFit="1" customWidth="1"/>
    <col min="123" max="123" width="17.1796875" bestFit="1" customWidth="1"/>
    <col min="124" max="124" width="14" bestFit="1" customWidth="1"/>
    <col min="125" max="125" width="21.90625" bestFit="1" customWidth="1"/>
    <col min="126" max="126" width="15.453125" bestFit="1" customWidth="1"/>
    <col min="127" max="127" width="12.1796875" bestFit="1" customWidth="1"/>
    <col min="128" max="128" width="15.453125" bestFit="1" customWidth="1"/>
    <col min="129" max="129" width="18.36328125" bestFit="1" customWidth="1"/>
    <col min="130" max="130" width="23.08984375" bestFit="1" customWidth="1"/>
    <col min="131" max="131" width="21.1796875" bestFit="1" customWidth="1"/>
    <col min="132" max="132" width="21.90625" bestFit="1" customWidth="1"/>
    <col min="133" max="133" width="23.7265625" bestFit="1" customWidth="1"/>
    <col min="134" max="134" width="23.1796875" bestFit="1" customWidth="1"/>
    <col min="135" max="135" width="21.1796875" bestFit="1" customWidth="1"/>
    <col min="136" max="136" width="18.36328125" bestFit="1" customWidth="1"/>
    <col min="137" max="137" width="23.08984375" bestFit="1" customWidth="1"/>
    <col min="138" max="138" width="18.36328125" bestFit="1" customWidth="1"/>
    <col min="139" max="139" width="18.26953125" bestFit="1" customWidth="1"/>
    <col min="140" max="234" width="19.08984375" bestFit="1" customWidth="1"/>
    <col min="235" max="235" width="9.90625" bestFit="1" customWidth="1"/>
    <col min="236" max="236" width="23.7265625" bestFit="1" customWidth="1"/>
    <col min="237" max="237" width="17.26953125" bestFit="1" customWidth="1"/>
    <col min="238" max="238" width="13.6328125" bestFit="1" customWidth="1"/>
    <col min="239" max="239" width="21.81640625" bestFit="1" customWidth="1"/>
    <col min="240" max="240" width="15.26953125" bestFit="1" customWidth="1"/>
    <col min="241" max="241" width="11.81640625" bestFit="1" customWidth="1"/>
    <col min="242" max="242" width="16.08984375" bestFit="1" customWidth="1"/>
    <col min="243" max="243" width="18.26953125" bestFit="1" customWidth="1"/>
    <col min="244" max="244" width="23.08984375" bestFit="1" customWidth="1"/>
    <col min="245" max="245" width="21.08984375" bestFit="1" customWidth="1"/>
    <col min="246" max="246" width="21.81640625" bestFit="1" customWidth="1"/>
    <col min="247" max="247" width="23.6328125" bestFit="1" customWidth="1"/>
    <col min="248" max="248" width="22.26953125" bestFit="1" customWidth="1"/>
    <col min="249" max="249" width="21.08984375" bestFit="1" customWidth="1"/>
    <col min="250" max="250" width="18.36328125" bestFit="1" customWidth="1"/>
    <col min="251" max="251" width="23.08984375" bestFit="1" customWidth="1"/>
    <col min="252" max="252" width="18.26953125" bestFit="1" customWidth="1"/>
    <col min="253" max="253" width="17.81640625" bestFit="1" customWidth="1"/>
    <col min="254" max="254" width="12.81640625" bestFit="1" customWidth="1"/>
    <col min="255" max="255" width="15" bestFit="1" customWidth="1"/>
    <col min="256" max="256" width="20.1796875" bestFit="1" customWidth="1"/>
    <col min="257" max="257" width="25.26953125" bestFit="1" customWidth="1"/>
    <col min="258" max="258" width="23.26953125" bestFit="1" customWidth="1"/>
    <col min="259" max="259" width="23.81640625" bestFit="1" customWidth="1"/>
    <col min="260" max="260" width="26" bestFit="1" customWidth="1"/>
    <col min="261" max="261" width="24.1796875" bestFit="1" customWidth="1"/>
    <col min="262" max="262" width="23.1796875" bestFit="1" customWidth="1"/>
    <col min="263" max="263" width="20.26953125" bestFit="1" customWidth="1"/>
    <col min="264" max="264" width="25.1796875" bestFit="1" customWidth="1"/>
    <col min="265" max="265" width="20" bestFit="1" customWidth="1"/>
    <col min="266" max="266" width="19.453125" bestFit="1" customWidth="1"/>
  </cols>
  <sheetData>
    <row r="1" spans="1:139" hidden="1" outlineLevel="1">
      <c r="H1" s="20"/>
    </row>
    <row r="2" spans="1:139" hidden="1" outlineLevel="1">
      <c r="H2" s="20"/>
    </row>
    <row r="3" spans="1:139" hidden="1" outlineLevel="1"/>
    <row r="4" spans="1:139" ht="8" customHeight="1" collapsed="1">
      <c r="G4" s="1" t="s">
        <v>118</v>
      </c>
      <c r="H4" s="1" t="s">
        <v>17</v>
      </c>
    </row>
    <row r="5" spans="1:139" s="116" customFormat="1" ht="35.5" customHeight="1">
      <c r="A5"/>
      <c r="B5"/>
      <c r="C5"/>
      <c r="D5"/>
      <c r="E5"/>
      <c r="F5"/>
      <c r="G5" s="6" t="s">
        <v>5</v>
      </c>
      <c r="H5" s="6"/>
      <c r="I5" s="6"/>
      <c r="J5" s="6"/>
      <c r="K5" s="6"/>
      <c r="L5" s="6"/>
      <c r="M5" s="6" t="s">
        <v>7</v>
      </c>
      <c r="N5" s="6"/>
      <c r="O5" s="6"/>
      <c r="P5" s="6"/>
      <c r="Q5" s="6"/>
      <c r="R5" s="6"/>
      <c r="S5" s="6" t="s">
        <v>19</v>
      </c>
      <c r="T5" s="6"/>
      <c r="U5" s="6"/>
      <c r="V5" s="6"/>
      <c r="W5" s="6"/>
      <c r="X5" s="6"/>
      <c r="Y5" s="6" t="s">
        <v>196</v>
      </c>
      <c r="Z5" s="6"/>
      <c r="AA5" s="6"/>
      <c r="AB5" s="6"/>
      <c r="AC5" s="6"/>
      <c r="AD5" s="6"/>
      <c r="AE5" s="6" t="s">
        <v>6</v>
      </c>
      <c r="AF5" s="6"/>
      <c r="AG5" s="6"/>
      <c r="AH5" s="6"/>
      <c r="AI5" s="6"/>
      <c r="AJ5" s="6"/>
      <c r="AK5" s="6" t="s">
        <v>121</v>
      </c>
      <c r="AL5" s="6"/>
      <c r="AM5" s="6"/>
      <c r="AN5" s="6"/>
      <c r="AO5" s="6"/>
      <c r="AP5" s="6"/>
      <c r="AQ5" s="6" t="s">
        <v>198</v>
      </c>
      <c r="AR5" s="6"/>
      <c r="AS5" s="6"/>
      <c r="AT5" s="6"/>
      <c r="AU5" s="6"/>
      <c r="AV5" s="6"/>
      <c r="AW5" s="6" t="s">
        <v>200</v>
      </c>
      <c r="AX5" s="6"/>
      <c r="AY5" s="6"/>
      <c r="AZ5" s="6"/>
      <c r="BA5" s="6"/>
      <c r="BB5" s="6"/>
      <c r="BC5" s="6" t="s">
        <v>31</v>
      </c>
      <c r="BD5" s="6"/>
      <c r="BE5" s="6"/>
      <c r="BF5" s="6"/>
      <c r="BG5" s="6"/>
      <c r="BH5" s="6"/>
      <c r="BI5" s="6" t="s">
        <v>52</v>
      </c>
      <c r="BJ5" s="6"/>
      <c r="BK5" s="6"/>
      <c r="BL5" s="6"/>
      <c r="BM5" s="6"/>
      <c r="BN5" s="6"/>
      <c r="BO5" s="6" t="s">
        <v>47</v>
      </c>
      <c r="BP5" s="6"/>
      <c r="BQ5" s="6"/>
      <c r="BR5" s="6"/>
      <c r="BS5" s="6"/>
      <c r="BT5" s="6"/>
      <c r="BU5" s="6" t="s">
        <v>49</v>
      </c>
      <c r="BV5" s="6"/>
      <c r="BW5" s="6"/>
      <c r="BX5" s="6"/>
      <c r="BY5" s="6"/>
      <c r="BZ5" s="6"/>
      <c r="CA5" s="6" t="s">
        <v>8</v>
      </c>
      <c r="CB5" s="6"/>
      <c r="CC5" s="6"/>
      <c r="CD5" s="6"/>
      <c r="CE5" s="6"/>
      <c r="CF5" s="6"/>
      <c r="CG5" t="s">
        <v>437</v>
      </c>
      <c r="CH5"/>
      <c r="CI5"/>
      <c r="CJ5"/>
      <c r="CK5"/>
      <c r="CL5"/>
      <c r="CM5" s="6" t="s">
        <v>206</v>
      </c>
      <c r="CN5" s="6"/>
      <c r="CO5" s="6"/>
      <c r="CP5" s="6"/>
      <c r="CQ5" s="6"/>
      <c r="CR5" s="6"/>
      <c r="CS5" s="6" t="s">
        <v>208</v>
      </c>
      <c r="CT5" s="6"/>
      <c r="CU5" s="6"/>
      <c r="CV5" s="6"/>
      <c r="CW5" s="6"/>
      <c r="CX5" s="6"/>
      <c r="CY5" s="6" t="s">
        <v>210</v>
      </c>
      <c r="CZ5" s="6"/>
      <c r="DA5" s="6"/>
      <c r="DB5" s="6"/>
      <c r="DC5" s="6"/>
      <c r="DD5" s="6"/>
      <c r="DE5" s="6" t="s">
        <v>212</v>
      </c>
      <c r="DF5" s="6"/>
      <c r="DG5" s="6"/>
      <c r="DH5" s="6"/>
      <c r="DI5" s="6"/>
      <c r="DJ5" s="6"/>
      <c r="DK5" t="s">
        <v>539</v>
      </c>
      <c r="DL5"/>
      <c r="DM5"/>
      <c r="DN5"/>
      <c r="DO5"/>
      <c r="DP5"/>
      <c r="DQ5" s="6" t="s">
        <v>119</v>
      </c>
      <c r="DR5" s="6" t="s">
        <v>124</v>
      </c>
      <c r="DS5" s="6" t="s">
        <v>125</v>
      </c>
      <c r="DT5" s="6" t="s">
        <v>197</v>
      </c>
      <c r="DU5" s="6" t="s">
        <v>120</v>
      </c>
      <c r="DV5" s="6" t="s">
        <v>122</v>
      </c>
      <c r="DW5" s="6" t="s">
        <v>199</v>
      </c>
      <c r="DX5" s="6" t="s">
        <v>201</v>
      </c>
      <c r="DY5" s="6" t="s">
        <v>126</v>
      </c>
      <c r="DZ5" s="6" t="s">
        <v>202</v>
      </c>
      <c r="EA5" s="6" t="s">
        <v>203</v>
      </c>
      <c r="EB5" s="6" t="s">
        <v>204</v>
      </c>
      <c r="EC5" s="6" t="s">
        <v>205</v>
      </c>
      <c r="ED5" t="s">
        <v>438</v>
      </c>
      <c r="EE5" s="6" t="s">
        <v>207</v>
      </c>
      <c r="EF5" s="6" t="s">
        <v>209</v>
      </c>
      <c r="EG5" s="6" t="s">
        <v>211</v>
      </c>
      <c r="EH5" s="6" t="s">
        <v>213</v>
      </c>
      <c r="EI5" t="s">
        <v>540</v>
      </c>
    </row>
    <row r="6" spans="1:139">
      <c r="A6" s="1" t="s">
        <v>192</v>
      </c>
      <c r="B6" s="1" t="s">
        <v>193</v>
      </c>
      <c r="C6" s="1" t="s">
        <v>44</v>
      </c>
      <c r="D6" s="1" t="s">
        <v>194</v>
      </c>
      <c r="E6" s="1" t="s">
        <v>195</v>
      </c>
      <c r="F6" s="1" t="s">
        <v>444</v>
      </c>
      <c r="G6">
        <v>1</v>
      </c>
      <c r="H6">
        <v>2</v>
      </c>
      <c r="I6">
        <v>3</v>
      </c>
      <c r="J6">
        <v>4</v>
      </c>
      <c r="K6">
        <v>5</v>
      </c>
      <c r="L6">
        <v>6</v>
      </c>
      <c r="M6">
        <v>1</v>
      </c>
      <c r="N6">
        <v>2</v>
      </c>
      <c r="O6">
        <v>3</v>
      </c>
      <c r="P6">
        <v>4</v>
      </c>
      <c r="Q6">
        <v>5</v>
      </c>
      <c r="R6">
        <v>6</v>
      </c>
      <c r="S6">
        <v>1</v>
      </c>
      <c r="T6">
        <v>2</v>
      </c>
      <c r="U6">
        <v>3</v>
      </c>
      <c r="V6">
        <v>4</v>
      </c>
      <c r="W6">
        <v>5</v>
      </c>
      <c r="X6">
        <v>6</v>
      </c>
      <c r="Y6">
        <v>1</v>
      </c>
      <c r="Z6">
        <v>2</v>
      </c>
      <c r="AA6">
        <v>3</v>
      </c>
      <c r="AB6">
        <v>4</v>
      </c>
      <c r="AC6">
        <v>5</v>
      </c>
      <c r="AD6">
        <v>6</v>
      </c>
      <c r="AE6">
        <v>1</v>
      </c>
      <c r="AF6">
        <v>2</v>
      </c>
      <c r="AG6">
        <v>3</v>
      </c>
      <c r="AH6">
        <v>4</v>
      </c>
      <c r="AI6">
        <v>5</v>
      </c>
      <c r="AJ6">
        <v>6</v>
      </c>
      <c r="AK6">
        <v>1</v>
      </c>
      <c r="AL6">
        <v>2</v>
      </c>
      <c r="AM6">
        <v>3</v>
      </c>
      <c r="AN6">
        <v>4</v>
      </c>
      <c r="AO6">
        <v>5</v>
      </c>
      <c r="AP6">
        <v>6</v>
      </c>
      <c r="AQ6">
        <v>1</v>
      </c>
      <c r="AR6">
        <v>2</v>
      </c>
      <c r="AS6">
        <v>3</v>
      </c>
      <c r="AT6">
        <v>4</v>
      </c>
      <c r="AU6">
        <v>5</v>
      </c>
      <c r="AV6">
        <v>6</v>
      </c>
      <c r="AW6">
        <v>1</v>
      </c>
      <c r="AX6">
        <v>2</v>
      </c>
      <c r="AY6">
        <v>3</v>
      </c>
      <c r="AZ6">
        <v>4</v>
      </c>
      <c r="BA6">
        <v>5</v>
      </c>
      <c r="BB6">
        <v>6</v>
      </c>
      <c r="BC6">
        <v>1</v>
      </c>
      <c r="BD6">
        <v>2</v>
      </c>
      <c r="BE6">
        <v>3</v>
      </c>
      <c r="BF6">
        <v>4</v>
      </c>
      <c r="BG6">
        <v>5</v>
      </c>
      <c r="BH6">
        <v>6</v>
      </c>
      <c r="BI6">
        <v>1</v>
      </c>
      <c r="BJ6">
        <v>2</v>
      </c>
      <c r="BK6">
        <v>3</v>
      </c>
      <c r="BL6">
        <v>4</v>
      </c>
      <c r="BM6">
        <v>5</v>
      </c>
      <c r="BN6">
        <v>6</v>
      </c>
      <c r="BO6">
        <v>1</v>
      </c>
      <c r="BP6">
        <v>2</v>
      </c>
      <c r="BQ6">
        <v>3</v>
      </c>
      <c r="BR6">
        <v>4</v>
      </c>
      <c r="BS6">
        <v>5</v>
      </c>
      <c r="BT6">
        <v>6</v>
      </c>
      <c r="BU6">
        <v>1</v>
      </c>
      <c r="BV6">
        <v>2</v>
      </c>
      <c r="BW6">
        <v>3</v>
      </c>
      <c r="BX6">
        <v>4</v>
      </c>
      <c r="BY6">
        <v>5</v>
      </c>
      <c r="BZ6">
        <v>6</v>
      </c>
      <c r="CA6">
        <v>1</v>
      </c>
      <c r="CB6">
        <v>2</v>
      </c>
      <c r="CC6">
        <v>3</v>
      </c>
      <c r="CD6">
        <v>4</v>
      </c>
      <c r="CE6">
        <v>5</v>
      </c>
      <c r="CF6">
        <v>6</v>
      </c>
      <c r="CG6">
        <v>1</v>
      </c>
      <c r="CH6">
        <v>2</v>
      </c>
      <c r="CI6">
        <v>3</v>
      </c>
      <c r="CJ6">
        <v>4</v>
      </c>
      <c r="CK6">
        <v>5</v>
      </c>
      <c r="CL6">
        <v>6</v>
      </c>
      <c r="CM6">
        <v>1</v>
      </c>
      <c r="CN6">
        <v>2</v>
      </c>
      <c r="CO6">
        <v>3</v>
      </c>
      <c r="CP6">
        <v>4</v>
      </c>
      <c r="CQ6">
        <v>5</v>
      </c>
      <c r="CR6">
        <v>6</v>
      </c>
      <c r="CS6">
        <v>1</v>
      </c>
      <c r="CT6">
        <v>2</v>
      </c>
      <c r="CU6">
        <v>3</v>
      </c>
      <c r="CV6">
        <v>4</v>
      </c>
      <c r="CW6">
        <v>5</v>
      </c>
      <c r="CX6">
        <v>6</v>
      </c>
      <c r="CY6">
        <v>1</v>
      </c>
      <c r="CZ6">
        <v>2</v>
      </c>
      <c r="DA6">
        <v>3</v>
      </c>
      <c r="DB6">
        <v>4</v>
      </c>
      <c r="DC6">
        <v>5</v>
      </c>
      <c r="DD6">
        <v>6</v>
      </c>
      <c r="DE6">
        <v>1</v>
      </c>
      <c r="DF6">
        <v>2</v>
      </c>
      <c r="DG6">
        <v>3</v>
      </c>
      <c r="DH6">
        <v>4</v>
      </c>
      <c r="DI6">
        <v>5</v>
      </c>
      <c r="DJ6">
        <v>6</v>
      </c>
      <c r="DK6">
        <v>1</v>
      </c>
      <c r="DL6">
        <v>2</v>
      </c>
      <c r="DM6">
        <v>3</v>
      </c>
      <c r="DN6">
        <v>4</v>
      </c>
      <c r="DO6">
        <v>5</v>
      </c>
      <c r="DP6">
        <v>6</v>
      </c>
      <c r="DQ6" s="6"/>
      <c r="DR6" s="6"/>
      <c r="DS6" s="6"/>
      <c r="DT6" s="6"/>
      <c r="DU6" s="6"/>
      <c r="DV6" s="6"/>
      <c r="DW6" s="6"/>
      <c r="DX6" s="6"/>
      <c r="DY6" s="6"/>
      <c r="DZ6" s="6"/>
      <c r="EA6" s="6"/>
      <c r="EB6" s="6"/>
      <c r="EC6" s="6"/>
      <c r="EE6" s="6"/>
      <c r="EF6" s="6"/>
      <c r="EG6" s="6"/>
      <c r="EH6" s="6"/>
    </row>
    <row r="7" spans="1:139">
      <c r="A7" s="6" t="s">
        <v>4</v>
      </c>
      <c r="B7" s="6"/>
      <c r="C7" s="6"/>
      <c r="D7" s="6"/>
      <c r="E7" s="6"/>
      <c r="F7" s="6"/>
      <c r="G7" s="9">
        <v>4409992</v>
      </c>
      <c r="H7" s="9">
        <v>3267600</v>
      </c>
      <c r="I7" s="9">
        <v>6445446</v>
      </c>
      <c r="J7" s="9">
        <v>5677999.3675787989</v>
      </c>
      <c r="K7" s="9">
        <v>4677193.7233042</v>
      </c>
      <c r="L7" s="9">
        <v>4973467.6991741247</v>
      </c>
      <c r="M7" s="9">
        <v>123048296573.92299</v>
      </c>
      <c r="N7" s="9">
        <v>94050792932.000015</v>
      </c>
      <c r="O7" s="9">
        <v>168176603943.00027</v>
      </c>
      <c r="P7" s="9">
        <v>157636825396.61996</v>
      </c>
      <c r="Q7" s="9">
        <v>137720980698.24646</v>
      </c>
      <c r="R7" s="9">
        <v>151560227372.63177</v>
      </c>
      <c r="S7" s="9">
        <v>8296934614.0000191</v>
      </c>
      <c r="T7" s="9">
        <v>3904988895</v>
      </c>
      <c r="U7" s="9">
        <v>2878088827.9999733</v>
      </c>
      <c r="V7" s="9">
        <v>17109391460.319092</v>
      </c>
      <c r="W7" s="9">
        <v>21068619383.854301</v>
      </c>
      <c r="X7" s="9">
        <v>23389205900.782749</v>
      </c>
      <c r="Y7" s="10">
        <v>6.7428276904390294E-2</v>
      </c>
      <c r="Z7" s="10">
        <v>4.1519999707215219E-2</v>
      </c>
      <c r="AA7" s="10">
        <v>1.7113491178448563E-2</v>
      </c>
      <c r="AB7" s="10">
        <v>0.1085367674543765</v>
      </c>
      <c r="AC7" s="10">
        <v>0.15298046294062267</v>
      </c>
      <c r="AD7" s="10">
        <v>0.15432284779619096</v>
      </c>
      <c r="AE7" s="9">
        <v>126099036923</v>
      </c>
      <c r="AF7" s="9">
        <v>96566805360</v>
      </c>
      <c r="AG7" s="9">
        <v>173305822529.00003</v>
      </c>
      <c r="AH7" s="9">
        <v>157636825396.61996</v>
      </c>
      <c r="AI7" s="9">
        <v>137720980698.24646</v>
      </c>
      <c r="AJ7" s="9">
        <v>151560227372.63177</v>
      </c>
      <c r="AK7" s="9">
        <v>11018924052.000088</v>
      </c>
      <c r="AL7" s="9">
        <v>6155334899.0000601</v>
      </c>
      <c r="AM7" s="9">
        <v>7461082663.9999409</v>
      </c>
      <c r="AN7" s="9">
        <v>17109391460.319092</v>
      </c>
      <c r="AO7" s="9">
        <v>21068619383.854294</v>
      </c>
      <c r="AP7" s="9">
        <v>23389205900.782745</v>
      </c>
      <c r="AQ7" s="11">
        <v>8.7383094438132677E-2</v>
      </c>
      <c r="AR7" s="11">
        <v>6.3741726528624809E-2</v>
      </c>
      <c r="AS7" s="11">
        <v>4.3051540652948604E-2</v>
      </c>
      <c r="AT7" s="11">
        <v>0.1085367674543765</v>
      </c>
      <c r="AU7" s="11">
        <v>0.15298046294062262</v>
      </c>
      <c r="AV7" s="11">
        <v>0.15432284779619093</v>
      </c>
      <c r="AW7" s="9">
        <v>114751361959.92299</v>
      </c>
      <c r="AX7" s="9">
        <v>90145804036.999939</v>
      </c>
      <c r="AY7" s="9">
        <v>165298515115.00009</v>
      </c>
      <c r="AZ7" s="9">
        <v>140527433936.30087</v>
      </c>
      <c r="BA7" s="9">
        <v>116652361314.39217</v>
      </c>
      <c r="BB7" s="9">
        <v>128171021471.84903</v>
      </c>
      <c r="BC7" s="9">
        <v>328750911.07692266</v>
      </c>
      <c r="BD7" s="9">
        <v>265666424.00000083</v>
      </c>
      <c r="BE7" s="9">
        <v>546224749.99999833</v>
      </c>
      <c r="BF7" s="9">
        <v>0</v>
      </c>
      <c r="BG7" s="9">
        <v>0</v>
      </c>
      <c r="BH7" s="9">
        <v>0</v>
      </c>
      <c r="BI7" s="9">
        <v>1437765336.000001</v>
      </c>
      <c r="BJ7" s="9">
        <v>1433133580.9999993</v>
      </c>
      <c r="BK7" s="9">
        <v>2361723036.9999967</v>
      </c>
      <c r="BL7" s="9">
        <v>0</v>
      </c>
      <c r="BM7" s="9">
        <v>0</v>
      </c>
      <c r="BN7" s="9">
        <v>0</v>
      </c>
      <c r="BO7" s="9">
        <v>982995182.00000012</v>
      </c>
      <c r="BP7" s="9">
        <v>634976276</v>
      </c>
      <c r="BQ7" s="9">
        <v>823452110.00000024</v>
      </c>
      <c r="BR7" s="9">
        <v>0</v>
      </c>
      <c r="BS7" s="9">
        <v>0</v>
      </c>
      <c r="BT7" s="9">
        <v>0</v>
      </c>
      <c r="BU7" s="9">
        <v>4810077.9081928283</v>
      </c>
      <c r="BV7" s="9">
        <v>3716600.5270116394</v>
      </c>
      <c r="BW7" s="9">
        <v>6612410.5508379648</v>
      </c>
      <c r="BX7" s="9">
        <v>6005212.396061711</v>
      </c>
      <c r="BY7" s="9">
        <v>5236539.1900473954</v>
      </c>
      <c r="BZ7" s="9">
        <v>5751811.2854888728</v>
      </c>
      <c r="CA7" s="9">
        <v>4693687.8346758038</v>
      </c>
      <c r="CB7" s="9">
        <v>3619749.0396804735</v>
      </c>
      <c r="CC7" s="9">
        <v>6416710.3996524643</v>
      </c>
      <c r="CD7" s="9">
        <v>6005212.396061711</v>
      </c>
      <c r="CE7" s="9">
        <v>5236539.1900473954</v>
      </c>
      <c r="CF7" s="9">
        <v>5751811.2854888728</v>
      </c>
      <c r="CG7" s="9">
        <v>1064.3302379405234</v>
      </c>
      <c r="CH7" s="9">
        <v>1107.7699350227915</v>
      </c>
      <c r="CI7" s="9">
        <v>995.54172041042068</v>
      </c>
      <c r="CJ7" s="9">
        <v>1057.6282255949673</v>
      </c>
      <c r="CK7" s="9">
        <v>1119.5899720715536</v>
      </c>
      <c r="CL7" s="9">
        <v>1156.4991738951067</v>
      </c>
      <c r="CM7" s="9">
        <v>37513.111152693295</v>
      </c>
      <c r="CN7" s="9">
        <v>24457.565815196711</v>
      </c>
      <c r="CO7" s="9">
        <v>31410.244027087814</v>
      </c>
      <c r="CP7" s="9">
        <v>0</v>
      </c>
      <c r="CQ7" s="9">
        <v>0</v>
      </c>
      <c r="CR7" s="9">
        <v>0</v>
      </c>
      <c r="CS7" s="9">
        <v>301228920</v>
      </c>
      <c r="CT7" s="9">
        <v>182236147.00000003</v>
      </c>
      <c r="CU7" s="9">
        <v>1397818689</v>
      </c>
      <c r="CV7" s="9">
        <v>0</v>
      </c>
      <c r="CW7" s="9">
        <v>0</v>
      </c>
      <c r="CX7" s="9">
        <v>0</v>
      </c>
      <c r="CY7" s="9">
        <v>54854.680118853285</v>
      </c>
      <c r="CZ7" s="9">
        <v>55154.997240828066</v>
      </c>
      <c r="DA7" s="9">
        <v>90115.706641521247</v>
      </c>
      <c r="DB7" s="9">
        <v>0</v>
      </c>
      <c r="DC7" s="9">
        <v>0</v>
      </c>
      <c r="DD7" s="9">
        <v>0</v>
      </c>
      <c r="DE7" s="9">
        <v>12539.54598605538</v>
      </c>
      <c r="DF7" s="9">
        <v>10225.137731664918</v>
      </c>
      <c r="DG7" s="9">
        <v>20840.989164925937</v>
      </c>
      <c r="DH7" s="9">
        <v>0</v>
      </c>
      <c r="DI7" s="9">
        <v>0</v>
      </c>
      <c r="DJ7" s="9">
        <v>0</v>
      </c>
      <c r="DK7" s="9">
        <v>26020.764200915328</v>
      </c>
      <c r="DL7" s="9">
        <v>27587.772076447527</v>
      </c>
      <c r="DM7" s="9">
        <v>25645.783878260729</v>
      </c>
      <c r="DN7" s="9">
        <v>24749.46276653502</v>
      </c>
      <c r="DO7" s="9">
        <v>24940.673449801689</v>
      </c>
      <c r="DP7" s="9">
        <v>25770.956850314444</v>
      </c>
      <c r="DQ7" s="9">
        <v>29451698.790057126</v>
      </c>
      <c r="DR7" s="9">
        <v>832193726916.42065</v>
      </c>
      <c r="DS7" s="9">
        <v>76647229081.956619</v>
      </c>
      <c r="DT7" s="10">
        <v>9.2102627793125016E-2</v>
      </c>
      <c r="DU7" s="9">
        <v>842889698279.49805</v>
      </c>
      <c r="DV7" s="9">
        <v>86202558359.959091</v>
      </c>
      <c r="DW7" s="11">
        <v>0.1022702715858496</v>
      </c>
      <c r="DX7" s="9">
        <v>755546497834.46204</v>
      </c>
      <c r="DY7" s="9">
        <v>1140642085.0769255</v>
      </c>
      <c r="DZ7" s="9">
        <v>5232621953.9999914</v>
      </c>
      <c r="EA7" s="9">
        <v>2441423567.9999967</v>
      </c>
      <c r="EB7" s="9">
        <v>32132651.857640397</v>
      </c>
      <c r="EC7" s="9">
        <v>31723710.14560676</v>
      </c>
      <c r="ED7" s="9">
        <v>1077.143643622916</v>
      </c>
      <c r="EE7" s="9">
        <v>93380.9209949777</v>
      </c>
      <c r="EF7" s="9">
        <v>1881283755.9999995</v>
      </c>
      <c r="EG7" s="9">
        <v>200125.38400120236</v>
      </c>
      <c r="EH7" s="9">
        <v>43605.672882646351</v>
      </c>
      <c r="EI7" s="9">
        <v>25653.749320889227</v>
      </c>
    </row>
    <row r="8" spans="1:139">
      <c r="B8" s="6" t="s">
        <v>131</v>
      </c>
      <c r="C8" s="6"/>
      <c r="D8" s="6"/>
      <c r="E8" s="6"/>
      <c r="F8" s="6"/>
      <c r="G8" s="9">
        <v>4106850</v>
      </c>
      <c r="H8" s="9">
        <v>3166750</v>
      </c>
      <c r="I8" s="9">
        <v>5734125</v>
      </c>
      <c r="J8" s="9">
        <v>5193319.3675787989</v>
      </c>
      <c r="K8" s="9">
        <v>4427193.7233042</v>
      </c>
      <c r="L8" s="9">
        <v>4973467.6991741247</v>
      </c>
      <c r="M8" s="9">
        <v>119468733208.98149</v>
      </c>
      <c r="N8" s="9">
        <v>91890037973.564362</v>
      </c>
      <c r="O8" s="9">
        <v>160516572758.18027</v>
      </c>
      <c r="P8" s="9">
        <v>151333826996.61993</v>
      </c>
      <c r="Q8" s="9">
        <v>134854330698.24648</v>
      </c>
      <c r="R8" s="9">
        <v>151560227372.63177</v>
      </c>
      <c r="S8" s="9">
        <v>9567891075.9177494</v>
      </c>
      <c r="T8" s="9">
        <v>3829479743.564362</v>
      </c>
      <c r="U8" s="9">
        <v>5953400083.1800308</v>
      </c>
      <c r="V8" s="9">
        <v>18736825173.33971</v>
      </c>
      <c r="W8" s="9">
        <v>22133863383.959969</v>
      </c>
      <c r="X8" s="9">
        <v>24539353864.782749</v>
      </c>
      <c r="Y8" s="10">
        <v>8.008698861133022E-2</v>
      </c>
      <c r="Z8" s="10">
        <v>4.1674590935157262E-2</v>
      </c>
      <c r="AA8" s="10">
        <v>3.7089005707522077E-2</v>
      </c>
      <c r="AB8" s="10">
        <v>0.12381121620454494</v>
      </c>
      <c r="AC8" s="10">
        <v>0.16413164686188145</v>
      </c>
      <c r="AD8" s="10">
        <v>0.16191156670971044</v>
      </c>
      <c r="AE8" s="9">
        <v>123529817997</v>
      </c>
      <c r="AF8" s="9">
        <v>94849110135</v>
      </c>
      <c r="AG8" s="9">
        <v>165161981561.00003</v>
      </c>
      <c r="AH8" s="9">
        <v>151333826996.61993</v>
      </c>
      <c r="AI8" s="9">
        <v>134854330698.24648</v>
      </c>
      <c r="AJ8" s="9">
        <v>151560227372.63177</v>
      </c>
      <c r="AK8" s="9">
        <v>13301147473.217819</v>
      </c>
      <c r="AL8" s="9">
        <v>6531270432.5644436</v>
      </c>
      <c r="AM8" s="9">
        <v>10084538696.744698</v>
      </c>
      <c r="AN8" s="9">
        <v>18736825173.339676</v>
      </c>
      <c r="AO8" s="9">
        <v>22133863383.959961</v>
      </c>
      <c r="AP8" s="9">
        <v>24539353864.782745</v>
      </c>
      <c r="AQ8" s="11">
        <v>0.10767560163928069</v>
      </c>
      <c r="AR8" s="11">
        <v>6.8859585749074498E-2</v>
      </c>
      <c r="AS8" s="11">
        <v>6.1058474846525913E-2</v>
      </c>
      <c r="AT8" s="11">
        <v>0.12381121620454472</v>
      </c>
      <c r="AU8" s="11">
        <v>0.16413164686188139</v>
      </c>
      <c r="AV8" s="11">
        <v>0.16191156670971041</v>
      </c>
      <c r="AW8" s="9">
        <v>109900842133.0638</v>
      </c>
      <c r="AX8" s="9">
        <v>88060558229.999939</v>
      </c>
      <c r="AY8" s="9">
        <v>154563172675.0004</v>
      </c>
      <c r="AZ8" s="9">
        <v>132597001823.28026</v>
      </c>
      <c r="BA8" s="9">
        <v>112720467314.28651</v>
      </c>
      <c r="BB8" s="9">
        <v>127020873507.84903</v>
      </c>
      <c r="BC8" s="9">
        <v>327828390.71838397</v>
      </c>
      <c r="BD8" s="9">
        <v>257281472.43561718</v>
      </c>
      <c r="BE8" s="9">
        <v>514270189.25493646</v>
      </c>
      <c r="BF8" s="9">
        <v>0</v>
      </c>
      <c r="BG8" s="9">
        <v>0</v>
      </c>
      <c r="BH8" s="9">
        <v>0</v>
      </c>
      <c r="BI8" s="9">
        <v>1452646342.0000002</v>
      </c>
      <c r="BJ8" s="9">
        <v>1386517617.0000002</v>
      </c>
      <c r="BK8" s="9">
        <v>2379174601.000001</v>
      </c>
      <c r="BL8" s="9">
        <v>0</v>
      </c>
      <c r="BM8" s="9">
        <v>0</v>
      </c>
      <c r="BN8" s="9">
        <v>0</v>
      </c>
      <c r="BO8" s="9">
        <v>982995181.29999995</v>
      </c>
      <c r="BP8" s="9">
        <v>634976276</v>
      </c>
      <c r="BQ8" s="9">
        <v>632152044.56499994</v>
      </c>
      <c r="BR8" s="9">
        <v>0</v>
      </c>
      <c r="BS8" s="9">
        <v>0</v>
      </c>
      <c r="BT8" s="9">
        <v>0</v>
      </c>
      <c r="BU8" s="9">
        <v>4712140.2223956408</v>
      </c>
      <c r="BV8" s="9">
        <v>3650490.9880796955</v>
      </c>
      <c r="BW8" s="9">
        <v>6301685.5655584233</v>
      </c>
      <c r="BX8" s="9">
        <v>5765098.1712998068</v>
      </c>
      <c r="BY8" s="9">
        <v>5127541.0911880787</v>
      </c>
      <c r="BZ8" s="9">
        <v>5751811.2854888728</v>
      </c>
      <c r="CA8" s="9">
        <v>4557236.1883878913</v>
      </c>
      <c r="CB8" s="9">
        <v>3536587.3053005631</v>
      </c>
      <c r="CC8" s="9">
        <v>6124444.9825726831</v>
      </c>
      <c r="CD8" s="9">
        <v>5765098.1712998068</v>
      </c>
      <c r="CE8" s="9">
        <v>5127541.0911880787</v>
      </c>
      <c r="CF8" s="9">
        <v>5751811.2854888728</v>
      </c>
      <c r="CG8" s="9">
        <v>1109.6670656069471</v>
      </c>
      <c r="CH8" s="9">
        <v>1116.7876546303191</v>
      </c>
      <c r="CI8" s="9">
        <v>1068.069667573114</v>
      </c>
      <c r="CJ8" s="9">
        <v>1110.0989103983372</v>
      </c>
      <c r="CK8" s="9">
        <v>1158.1921667889383</v>
      </c>
      <c r="CL8" s="9">
        <v>1156.4991738951067</v>
      </c>
      <c r="CM8" s="9">
        <v>37513.111126009542</v>
      </c>
      <c r="CN8" s="9">
        <v>24457.565815196711</v>
      </c>
      <c r="CO8" s="9">
        <v>24111.266769325437</v>
      </c>
      <c r="CP8" s="9">
        <v>0</v>
      </c>
      <c r="CQ8" s="9">
        <v>0</v>
      </c>
      <c r="CR8" s="9">
        <v>0</v>
      </c>
      <c r="CS8" s="9">
        <v>1297614873.9999995</v>
      </c>
      <c r="CT8" s="9">
        <v>680296795.99999976</v>
      </c>
      <c r="CU8" s="9">
        <v>1119811968</v>
      </c>
      <c r="CV8" s="9">
        <v>0</v>
      </c>
      <c r="CW8" s="9">
        <v>0</v>
      </c>
      <c r="CX8" s="9">
        <v>0</v>
      </c>
      <c r="CY8" s="9">
        <v>55421.938625018454</v>
      </c>
      <c r="CZ8" s="9">
        <v>53360.872274969726</v>
      </c>
      <c r="DA8" s="9">
        <v>90781.564065347702</v>
      </c>
      <c r="DB8" s="9">
        <v>0</v>
      </c>
      <c r="DC8" s="9">
        <v>0</v>
      </c>
      <c r="DD8" s="9">
        <v>0</v>
      </c>
      <c r="DE8" s="9">
        <v>12504.379847388978</v>
      </c>
      <c r="DF8" s="9">
        <v>9902.4231581944823</v>
      </c>
      <c r="DG8" s="9">
        <v>19621.775718084511</v>
      </c>
      <c r="DH8" s="9">
        <v>0</v>
      </c>
      <c r="DI8" s="9">
        <v>0</v>
      </c>
      <c r="DJ8" s="9">
        <v>0</v>
      </c>
      <c r="DK8" s="9">
        <v>26760.374041677635</v>
      </c>
      <c r="DL8" s="9">
        <v>27807.86554985393</v>
      </c>
      <c r="DM8" s="9">
        <v>26954.970928432915</v>
      </c>
      <c r="DN8" s="9">
        <v>25532.225622607708</v>
      </c>
      <c r="DO8" s="9">
        <v>25460.929509576217</v>
      </c>
      <c r="DP8" s="9">
        <v>25539.70010279581</v>
      </c>
      <c r="DQ8" s="9">
        <v>27601705.790057126</v>
      </c>
      <c r="DR8" s="9">
        <v>809623729008.22314</v>
      </c>
      <c r="DS8" s="9">
        <v>84760813324.744843</v>
      </c>
      <c r="DT8" s="10">
        <v>0.1046916120264602</v>
      </c>
      <c r="DU8" s="9">
        <v>821289294760.49805</v>
      </c>
      <c r="DV8" s="9">
        <v>95326999024.610352</v>
      </c>
      <c r="DW8" s="11">
        <v>0.11606993982846121</v>
      </c>
      <c r="DX8" s="9">
        <v>724862915683.47876</v>
      </c>
      <c r="DY8" s="9">
        <v>1099380052.408942</v>
      </c>
      <c r="DZ8" s="9">
        <v>5218338559.9999924</v>
      </c>
      <c r="EA8" s="9">
        <v>2250123501.864996</v>
      </c>
      <c r="EB8" s="9">
        <v>31308767.324010495</v>
      </c>
      <c r="EC8" s="9">
        <v>30862719.024237934</v>
      </c>
      <c r="ED8" s="9">
        <v>1118.1453515585081</v>
      </c>
      <c r="EE8" s="9">
        <v>86081.943710531603</v>
      </c>
      <c r="EF8" s="9">
        <v>3097723637.9999981</v>
      </c>
      <c r="EG8" s="9">
        <v>199564.37496533571</v>
      </c>
      <c r="EH8" s="9">
        <v>42028.578723668121</v>
      </c>
      <c r="EI8" s="9">
        <v>26261.526051936755</v>
      </c>
    </row>
    <row r="9" spans="1:139">
      <c r="C9" s="12" t="s">
        <v>14</v>
      </c>
      <c r="D9" s="12"/>
      <c r="E9" s="12"/>
      <c r="F9" s="12"/>
      <c r="G9" s="13">
        <v>3566200</v>
      </c>
      <c r="H9" s="13">
        <v>2765400</v>
      </c>
      <c r="I9" s="13">
        <v>4560800</v>
      </c>
      <c r="J9" s="13">
        <v>4431596.7675908133</v>
      </c>
      <c r="K9" s="13">
        <v>3971317.9654291244</v>
      </c>
      <c r="L9" s="13">
        <v>4021696.8254005057</v>
      </c>
      <c r="M9" s="13">
        <v>104196059260.77557</v>
      </c>
      <c r="N9" s="13">
        <v>80528903820.601028</v>
      </c>
      <c r="O9" s="13">
        <v>132774248070.02408</v>
      </c>
      <c r="P9" s="13">
        <v>131914851529.49524</v>
      </c>
      <c r="Q9" s="13">
        <v>120240676533.18907</v>
      </c>
      <c r="R9" s="13">
        <v>123416830178.826</v>
      </c>
      <c r="S9" s="13">
        <v>9385183945.7117176</v>
      </c>
      <c r="T9" s="13">
        <v>4286488742.6010032</v>
      </c>
      <c r="U9" s="13">
        <v>11354647357.024057</v>
      </c>
      <c r="V9" s="13">
        <v>20241999623.962631</v>
      </c>
      <c r="W9" s="13">
        <v>20661328549.874504</v>
      </c>
      <c r="X9" s="13">
        <v>21883057564.370338</v>
      </c>
      <c r="Y9" s="14">
        <v>9.0072350262528147E-2</v>
      </c>
      <c r="Z9" s="14">
        <v>5.3229195223497221E-2</v>
      </c>
      <c r="AA9" s="14">
        <v>8.5518445949215302E-2</v>
      </c>
      <c r="AB9" s="14">
        <v>0.15344746546173887</v>
      </c>
      <c r="AC9" s="14">
        <v>0.17183310295307197</v>
      </c>
      <c r="AD9" s="14">
        <v>0.17731015723433077</v>
      </c>
      <c r="AE9" s="13">
        <v>108059068942</v>
      </c>
      <c r="AF9" s="13">
        <v>83406750444</v>
      </c>
      <c r="AG9" s="13">
        <v>136800489195</v>
      </c>
      <c r="AH9" s="13">
        <v>131914851529.49524</v>
      </c>
      <c r="AI9" s="13">
        <v>120240676533.18907</v>
      </c>
      <c r="AJ9" s="13">
        <v>123416830178.826</v>
      </c>
      <c r="AK9" s="13">
        <v>12936885722.011732</v>
      </c>
      <c r="AL9" s="13">
        <v>6929577016.6011162</v>
      </c>
      <c r="AM9" s="13">
        <v>14946750591.588531</v>
      </c>
      <c r="AN9" s="13">
        <v>20241999623.962616</v>
      </c>
      <c r="AO9" s="13">
        <v>20661328549.874496</v>
      </c>
      <c r="AP9" s="13">
        <v>21883057564.3703</v>
      </c>
      <c r="AQ9" s="15">
        <v>0.11972049961818125</v>
      </c>
      <c r="AR9" s="15">
        <v>8.3081728753522086E-2</v>
      </c>
      <c r="AS9" s="15">
        <v>0.10925948203506007</v>
      </c>
      <c r="AT9" s="15">
        <v>0.15344746546173876</v>
      </c>
      <c r="AU9" s="15">
        <v>0.17183310295307191</v>
      </c>
      <c r="AV9" s="15">
        <v>0.17731015723433047</v>
      </c>
      <c r="AW9" s="13">
        <v>94810875315.063858</v>
      </c>
      <c r="AX9" s="13">
        <v>76242415077.999908</v>
      </c>
      <c r="AY9" s="13">
        <v>121419600713.00055</v>
      </c>
      <c r="AZ9" s="13">
        <v>111672851905.53262</v>
      </c>
      <c r="BA9" s="13">
        <v>99579347983.314575</v>
      </c>
      <c r="BB9" s="13">
        <v>101533772614.4557</v>
      </c>
      <c r="BC9" s="13">
        <v>311307904.92440933</v>
      </c>
      <c r="BD9" s="13">
        <v>234758349.3989757</v>
      </c>
      <c r="BE9" s="13">
        <v>434137890.41091925</v>
      </c>
      <c r="BF9" s="13">
        <v>0</v>
      </c>
      <c r="BG9" s="13">
        <v>0</v>
      </c>
      <c r="BH9" s="13">
        <v>0</v>
      </c>
      <c r="BI9" s="13">
        <v>1304641721.0000007</v>
      </c>
      <c r="BJ9" s="13">
        <v>1335515202.0000002</v>
      </c>
      <c r="BK9" s="13">
        <v>1882489222.0000014</v>
      </c>
      <c r="BL9" s="13">
        <v>0</v>
      </c>
      <c r="BM9" s="13">
        <v>0</v>
      </c>
      <c r="BN9" s="13">
        <v>0</v>
      </c>
      <c r="BO9" s="13">
        <v>949445181.29999983</v>
      </c>
      <c r="BP9" s="13">
        <v>627276276</v>
      </c>
      <c r="BQ9" s="13">
        <v>589802044.56499994</v>
      </c>
      <c r="BR9" s="13">
        <v>0</v>
      </c>
      <c r="BS9" s="13">
        <v>0</v>
      </c>
      <c r="BT9" s="13">
        <v>0</v>
      </c>
      <c r="BU9" s="13">
        <v>4122182.094519163</v>
      </c>
      <c r="BV9" s="13">
        <v>3210104.1045580558</v>
      </c>
      <c r="BW9" s="13">
        <v>5219563.442820969</v>
      </c>
      <c r="BX9" s="13">
        <v>5025327.6773141045</v>
      </c>
      <c r="BY9" s="13">
        <v>4571888.8415661249</v>
      </c>
      <c r="BZ9" s="13">
        <v>4683750.6709231883</v>
      </c>
      <c r="CA9" s="13">
        <v>3974833.755391493</v>
      </c>
      <c r="CB9" s="13">
        <v>3099326.7959513073</v>
      </c>
      <c r="CC9" s="13">
        <v>5065947.6048960621</v>
      </c>
      <c r="CD9" s="13">
        <v>5025327.6773141045</v>
      </c>
      <c r="CE9" s="13">
        <v>4571888.8415661249</v>
      </c>
      <c r="CF9" s="13">
        <v>4683750.6709231883</v>
      </c>
      <c r="CG9" s="13">
        <v>1114.5852042486379</v>
      </c>
      <c r="CH9" s="13">
        <v>1120.7517161898124</v>
      </c>
      <c r="CI9" s="13">
        <v>1110.7585522048898</v>
      </c>
      <c r="CJ9" s="13">
        <v>1133.9767449207854</v>
      </c>
      <c r="CK9" s="13">
        <v>1151.2270942203706</v>
      </c>
      <c r="CL9" s="13">
        <v>1164.6205256799165</v>
      </c>
      <c r="CM9" s="13">
        <v>36234.197396531737</v>
      </c>
      <c r="CN9" s="13">
        <v>24161.213212961371</v>
      </c>
      <c r="CO9" s="13">
        <v>22495.419507781942</v>
      </c>
      <c r="CP9" s="13">
        <v>0</v>
      </c>
      <c r="CQ9" s="13">
        <v>0</v>
      </c>
      <c r="CR9" s="13">
        <v>0</v>
      </c>
      <c r="CS9" s="13">
        <v>1297614873.9999995</v>
      </c>
      <c r="CT9" s="13">
        <v>680296795.99999976</v>
      </c>
      <c r="CU9" s="13">
        <v>1119811968</v>
      </c>
      <c r="CV9" s="13">
        <v>0</v>
      </c>
      <c r="CW9" s="13">
        <v>0</v>
      </c>
      <c r="CX9" s="13">
        <v>0</v>
      </c>
      <c r="CY9" s="13">
        <v>49774.905769484743</v>
      </c>
      <c r="CZ9" s="13">
        <v>51397.721210862277</v>
      </c>
      <c r="DA9" s="13">
        <v>71830.163745175174</v>
      </c>
      <c r="DB9" s="13">
        <v>0</v>
      </c>
      <c r="DC9" s="13">
        <v>0</v>
      </c>
      <c r="DD9" s="13">
        <v>0</v>
      </c>
      <c r="DE9" s="13">
        <v>11874.631552314357</v>
      </c>
      <c r="DF9" s="13">
        <v>9035.5526521543015</v>
      </c>
      <c r="DG9" s="13">
        <v>16564.278238975523</v>
      </c>
      <c r="DH9" s="13">
        <v>0</v>
      </c>
      <c r="DI9" s="13">
        <v>0</v>
      </c>
      <c r="DJ9" s="13">
        <v>0</v>
      </c>
      <c r="DK9" s="13">
        <v>26585.966943823638</v>
      </c>
      <c r="DL9" s="13">
        <v>27570.121891227274</v>
      </c>
      <c r="DM9" s="13">
        <v>26622.434816918205</v>
      </c>
      <c r="DN9" s="13">
        <v>25199.235797403628</v>
      </c>
      <c r="DO9" s="13">
        <v>25074.634881962778</v>
      </c>
      <c r="DP9" s="13">
        <v>25246.500922988977</v>
      </c>
      <c r="DQ9" s="13">
        <v>23317011.558420442</v>
      </c>
      <c r="DR9" s="13">
        <v>693071569392.91162</v>
      </c>
      <c r="DS9" s="13">
        <v>87812705783.544876</v>
      </c>
      <c r="DT9" s="14">
        <v>0.12670077617014855</v>
      </c>
      <c r="DU9" s="13">
        <v>703838666822.51025</v>
      </c>
      <c r="DV9" s="13">
        <v>97599599068.409851</v>
      </c>
      <c r="DW9" s="15">
        <v>0.13866757208583699</v>
      </c>
      <c r="DX9" s="13">
        <v>605258863609.36609</v>
      </c>
      <c r="DY9" s="13">
        <v>980204144.7343086</v>
      </c>
      <c r="DZ9" s="13">
        <v>4522646144.9999924</v>
      </c>
      <c r="EA9" s="13">
        <v>2166523501.864996</v>
      </c>
      <c r="EB9" s="13">
        <v>26832816.831701528</v>
      </c>
      <c r="EC9" s="13">
        <v>26421075.346042298</v>
      </c>
      <c r="ED9" s="13">
        <v>1133.1244263375977</v>
      </c>
      <c r="EE9" s="13">
        <v>82890.83011727492</v>
      </c>
      <c r="EF9" s="13">
        <v>3097723637.9999981</v>
      </c>
      <c r="EG9" s="13">
        <v>173002.79072552227</v>
      </c>
      <c r="EH9" s="13">
        <v>37474.462443444398</v>
      </c>
      <c r="EI9" s="13">
        <v>25957.823201009211</v>
      </c>
    </row>
    <row r="10" spans="1:139">
      <c r="D10" t="s">
        <v>133</v>
      </c>
      <c r="G10" s="3">
        <v>3566200</v>
      </c>
      <c r="H10" s="3">
        <v>2765400</v>
      </c>
      <c r="I10" s="3">
        <v>4560800</v>
      </c>
      <c r="J10" s="3">
        <v>3931596.7675908129</v>
      </c>
      <c r="K10" s="3">
        <v>3471317.9654291244</v>
      </c>
      <c r="L10" s="3">
        <v>3691696.8254005057</v>
      </c>
      <c r="M10" s="3">
        <v>104196059260.77557</v>
      </c>
      <c r="N10" s="3">
        <v>80528903820.601028</v>
      </c>
      <c r="O10" s="3">
        <v>132774248070.02408</v>
      </c>
      <c r="P10" s="3">
        <v>117608601529.49524</v>
      </c>
      <c r="Q10" s="3">
        <v>105907176533.18907</v>
      </c>
      <c r="R10" s="3">
        <v>113938735178.82599</v>
      </c>
      <c r="S10" s="3">
        <v>9385183945.7117176</v>
      </c>
      <c r="T10" s="3">
        <v>4286488742.6010032</v>
      </c>
      <c r="U10" s="3">
        <v>11354647357.024057</v>
      </c>
      <c r="V10" s="3">
        <v>17045098504.663462</v>
      </c>
      <c r="W10" s="3">
        <v>17433769967.968853</v>
      </c>
      <c r="X10" s="3">
        <v>19733770682.279068</v>
      </c>
      <c r="Y10" s="7">
        <v>9.0072350262528147E-2</v>
      </c>
      <c r="Z10" s="7">
        <v>5.3229195223497221E-2</v>
      </c>
      <c r="AA10" s="7">
        <v>8.5518445949215302E-2</v>
      </c>
      <c r="AB10" s="7">
        <v>0.14493071325560059</v>
      </c>
      <c r="AC10" s="7">
        <v>0.16461367905984611</v>
      </c>
      <c r="AD10" s="7">
        <v>0.17319632916151881</v>
      </c>
      <c r="AE10" s="3">
        <v>108059068942</v>
      </c>
      <c r="AF10" s="3">
        <v>83406750444</v>
      </c>
      <c r="AG10" s="3">
        <v>136800489195</v>
      </c>
      <c r="AH10" s="3">
        <v>117608601529.49524</v>
      </c>
      <c r="AI10" s="3">
        <v>105907176533.18907</v>
      </c>
      <c r="AJ10" s="3">
        <v>113938735178.82599</v>
      </c>
      <c r="AK10" s="3">
        <v>12936885722.011732</v>
      </c>
      <c r="AL10" s="3">
        <v>6929577016.6011162</v>
      </c>
      <c r="AM10" s="3">
        <v>14946750591.588531</v>
      </c>
      <c r="AN10" s="3">
        <v>17045098504.663437</v>
      </c>
      <c r="AO10" s="3">
        <v>17433769967.968842</v>
      </c>
      <c r="AP10" s="3">
        <v>19733770682.279022</v>
      </c>
      <c r="AQ10" s="8">
        <v>0.11972049961818125</v>
      </c>
      <c r="AR10" s="8">
        <v>8.3081728753522086E-2</v>
      </c>
      <c r="AS10" s="8">
        <v>0.10925948203506007</v>
      </c>
      <c r="AT10" s="8">
        <v>0.14493071325560036</v>
      </c>
      <c r="AU10" s="8">
        <v>0.16461367905984603</v>
      </c>
      <c r="AV10" s="8">
        <v>0.17319632916151839</v>
      </c>
      <c r="AW10" s="3">
        <v>94810875315.063858</v>
      </c>
      <c r="AX10" s="3">
        <v>76242415077.999908</v>
      </c>
      <c r="AY10" s="3">
        <v>121419600713.00055</v>
      </c>
      <c r="AZ10" s="3">
        <v>100563503024.8318</v>
      </c>
      <c r="BA10" s="3">
        <v>88473406565.22023</v>
      </c>
      <c r="BB10" s="3">
        <v>94204964496.546967</v>
      </c>
      <c r="BC10" s="3">
        <v>311307904.92440933</v>
      </c>
      <c r="BD10" s="3">
        <v>234758349.3989757</v>
      </c>
      <c r="BE10" s="3">
        <v>434137890.41091925</v>
      </c>
      <c r="BF10" s="3">
        <v>0</v>
      </c>
      <c r="BG10" s="3">
        <v>0</v>
      </c>
      <c r="BH10" s="3">
        <v>0</v>
      </c>
      <c r="BI10" s="3">
        <v>1304641721.0000007</v>
      </c>
      <c r="BJ10" s="3">
        <v>1335515202.0000002</v>
      </c>
      <c r="BK10" s="3">
        <v>1882489222.0000014</v>
      </c>
      <c r="BL10" s="3">
        <v>0</v>
      </c>
      <c r="BM10" s="3">
        <v>0</v>
      </c>
      <c r="BN10" s="3">
        <v>0</v>
      </c>
      <c r="BO10" s="3">
        <v>949445181.29999983</v>
      </c>
      <c r="BP10" s="3">
        <v>627276276</v>
      </c>
      <c r="BQ10" s="3">
        <v>589802044.56499994</v>
      </c>
      <c r="BR10" s="3">
        <v>0</v>
      </c>
      <c r="BS10" s="3">
        <v>0</v>
      </c>
      <c r="BT10" s="3">
        <v>0</v>
      </c>
      <c r="BU10" s="3">
        <v>4122182.094519163</v>
      </c>
      <c r="BV10" s="3">
        <v>3210104.1045580558</v>
      </c>
      <c r="BW10" s="3">
        <v>5219563.442820969</v>
      </c>
      <c r="BX10" s="3">
        <v>4480327.6773141045</v>
      </c>
      <c r="BY10" s="3">
        <v>4026888.8415661254</v>
      </c>
      <c r="BZ10" s="3">
        <v>4324050.6709231883</v>
      </c>
      <c r="CA10" s="3">
        <v>3974833.755391493</v>
      </c>
      <c r="CB10" s="3">
        <v>3099326.7959513073</v>
      </c>
      <c r="CC10" s="3">
        <v>5065947.6048960621</v>
      </c>
      <c r="CD10" s="3">
        <v>4480327.6773141045</v>
      </c>
      <c r="CE10" s="3">
        <v>4026888.8415661254</v>
      </c>
      <c r="CF10" s="3">
        <v>4324050.6709231883</v>
      </c>
      <c r="CG10" s="3">
        <v>1114.5852042486379</v>
      </c>
      <c r="CH10" s="3">
        <v>1120.7517161898124</v>
      </c>
      <c r="CI10" s="3">
        <v>1110.7585522048898</v>
      </c>
      <c r="CJ10" s="3">
        <v>1139.5694782961023</v>
      </c>
      <c r="CK10" s="3">
        <v>1160.0460924841616</v>
      </c>
      <c r="CL10" s="3">
        <v>1171.2908387199643</v>
      </c>
      <c r="CM10" s="3">
        <v>36234.197396531737</v>
      </c>
      <c r="CN10" s="3">
        <v>24161.213212961371</v>
      </c>
      <c r="CO10" s="3">
        <v>22495.419507781942</v>
      </c>
      <c r="CP10" s="3">
        <v>0</v>
      </c>
      <c r="CQ10" s="3">
        <v>0</v>
      </c>
      <c r="CR10" s="3">
        <v>0</v>
      </c>
      <c r="CS10" s="3">
        <v>1297614873.9999995</v>
      </c>
      <c r="CT10" s="3">
        <v>680296795.99999976</v>
      </c>
      <c r="CU10" s="3">
        <v>1119811968</v>
      </c>
      <c r="CV10" s="3">
        <v>0</v>
      </c>
      <c r="CW10" s="3">
        <v>0</v>
      </c>
      <c r="CX10" s="3">
        <v>0</v>
      </c>
      <c r="CY10" s="3">
        <v>49774.905769484743</v>
      </c>
      <c r="CZ10" s="3">
        <v>51397.721210862277</v>
      </c>
      <c r="DA10" s="3">
        <v>71830.163745175174</v>
      </c>
      <c r="DB10" s="3">
        <v>0</v>
      </c>
      <c r="DC10" s="3">
        <v>0</v>
      </c>
      <c r="DD10" s="3">
        <v>0</v>
      </c>
      <c r="DE10" s="3">
        <v>11874.631552314357</v>
      </c>
      <c r="DF10" s="3">
        <v>9035.5526521543015</v>
      </c>
      <c r="DG10" s="3">
        <v>16564.278238975523</v>
      </c>
      <c r="DH10" s="3">
        <v>0</v>
      </c>
      <c r="DI10" s="3">
        <v>0</v>
      </c>
      <c r="DJ10" s="3">
        <v>0</v>
      </c>
      <c r="DK10" s="3">
        <v>26585.966943823638</v>
      </c>
      <c r="DL10" s="3">
        <v>27570.121891227274</v>
      </c>
      <c r="DM10" s="3">
        <v>26622.434816918205</v>
      </c>
      <c r="DN10" s="3">
        <v>25578.28510131131</v>
      </c>
      <c r="DO10" s="3">
        <v>25486.978561551376</v>
      </c>
      <c r="DP10" s="3">
        <v>25518.066339677509</v>
      </c>
      <c r="DQ10" s="3">
        <v>21987011.558420442</v>
      </c>
      <c r="DR10" s="3">
        <v>654953724392.91016</v>
      </c>
      <c r="DS10" s="3">
        <v>79238959200.248642</v>
      </c>
      <c r="DT10" s="7">
        <v>0.12098405772666891</v>
      </c>
      <c r="DU10" s="3">
        <v>665720821822.51038</v>
      </c>
      <c r="DV10" s="3">
        <v>89025852485.113953</v>
      </c>
      <c r="DW10" s="8">
        <v>0.13372850835789146</v>
      </c>
      <c r="DX10" s="3">
        <v>575714765192.66211</v>
      </c>
      <c r="DY10" s="3">
        <v>980204144.7343086</v>
      </c>
      <c r="DZ10" s="3">
        <v>4522646144.9999924</v>
      </c>
      <c r="EA10" s="3">
        <v>2166523501.864996</v>
      </c>
      <c r="EB10" s="3">
        <v>25383116.831701551</v>
      </c>
      <c r="EC10" s="3">
        <v>24971375.346042294</v>
      </c>
      <c r="ED10" s="3">
        <v>1135.7330340092954</v>
      </c>
      <c r="EE10" s="3">
        <v>82890.83011727492</v>
      </c>
      <c r="EF10" s="3">
        <v>3097723637.9999981</v>
      </c>
      <c r="EG10" s="3">
        <v>173002.79072552227</v>
      </c>
      <c r="EH10" s="3">
        <v>37474.462443444398</v>
      </c>
      <c r="EI10" s="3">
        <v>26184.311754372033</v>
      </c>
    </row>
    <row r="11" spans="1:139">
      <c r="E11" s="6" t="s">
        <v>144</v>
      </c>
      <c r="F11" s="6"/>
      <c r="G11" s="9">
        <v>2663100</v>
      </c>
      <c r="H11" s="9">
        <v>1824900</v>
      </c>
      <c r="I11" s="9">
        <v>1980000</v>
      </c>
      <c r="J11" s="9">
        <v>2010996.7675908129</v>
      </c>
      <c r="K11" s="9">
        <v>1908517.9654291244</v>
      </c>
      <c r="L11" s="9">
        <v>1886896.8254005054</v>
      </c>
      <c r="M11" s="9">
        <v>76840327288.843491</v>
      </c>
      <c r="N11" s="9">
        <v>51294327896.933914</v>
      </c>
      <c r="O11" s="9">
        <v>56723870211.44062</v>
      </c>
      <c r="P11" s="9">
        <v>60517061391.051308</v>
      </c>
      <c r="Q11" s="9">
        <v>57106816433.189072</v>
      </c>
      <c r="R11" s="9">
        <v>56699367978.826012</v>
      </c>
      <c r="S11" s="9">
        <v>7193284577.7796736</v>
      </c>
      <c r="T11" s="9">
        <v>1063904961.9339499</v>
      </c>
      <c r="U11" s="9">
        <v>6305797173.4406519</v>
      </c>
      <c r="V11" s="9">
        <v>10867815208.436707</v>
      </c>
      <c r="W11" s="9">
        <v>10122076604.838831</v>
      </c>
      <c r="X11" s="9">
        <v>10312070404.855688</v>
      </c>
      <c r="Y11" s="10">
        <v>9.3613403685021426E-2</v>
      </c>
      <c r="Z11" s="10">
        <v>2.0741181443524562E-2</v>
      </c>
      <c r="AA11" s="10">
        <v>0.11116655386763151</v>
      </c>
      <c r="AB11" s="10">
        <v>0.17958266575785414</v>
      </c>
      <c r="AC11" s="10">
        <v>0.17724813318355687</v>
      </c>
      <c r="AD11" s="10">
        <v>0.18187275753596865</v>
      </c>
      <c r="AE11" s="9">
        <v>78936663058</v>
      </c>
      <c r="AF11" s="9">
        <v>52772496700</v>
      </c>
      <c r="AG11" s="9">
        <v>58237970331</v>
      </c>
      <c r="AH11" s="9">
        <v>60517061391.051308</v>
      </c>
      <c r="AI11" s="9">
        <v>57106816433.189072</v>
      </c>
      <c r="AJ11" s="9">
        <v>56699367978.826012</v>
      </c>
      <c r="AK11" s="9">
        <v>9062894699.0797386</v>
      </c>
      <c r="AL11" s="9">
        <v>2386107498.4340334</v>
      </c>
      <c r="AM11" s="9">
        <v>7635609628.0057096</v>
      </c>
      <c r="AN11" s="9">
        <v>10867815208.436699</v>
      </c>
      <c r="AO11" s="9">
        <v>10122076604.838829</v>
      </c>
      <c r="AP11" s="9">
        <v>10312070404.855698</v>
      </c>
      <c r="AQ11" s="11">
        <v>0.11481223487266784</v>
      </c>
      <c r="AR11" s="11">
        <v>4.5214982190411195E-2</v>
      </c>
      <c r="AS11" s="11">
        <v>0.1311105037591134</v>
      </c>
      <c r="AT11" s="11">
        <v>0.179582665757854</v>
      </c>
      <c r="AU11" s="11">
        <v>0.17724813318355684</v>
      </c>
      <c r="AV11" s="11">
        <v>0.18187275753596882</v>
      </c>
      <c r="AW11" s="9">
        <v>69647042711.063812</v>
      </c>
      <c r="AX11" s="9">
        <v>50230422934.999931</v>
      </c>
      <c r="AY11" s="9">
        <v>50418073037.999969</v>
      </c>
      <c r="AZ11" s="9">
        <v>49649246182.614609</v>
      </c>
      <c r="BA11" s="9">
        <v>46984739828.350243</v>
      </c>
      <c r="BB11" s="9">
        <v>46387297573.970314</v>
      </c>
      <c r="BC11" s="9">
        <v>226725647.85644841</v>
      </c>
      <c r="BD11" s="9">
        <v>155966266.56603533</v>
      </c>
      <c r="BE11" s="9">
        <v>184287664.9943212</v>
      </c>
      <c r="BF11" s="9">
        <v>0</v>
      </c>
      <c r="BG11" s="9">
        <v>0</v>
      </c>
      <c r="BH11" s="9">
        <v>0</v>
      </c>
      <c r="BI11" s="9">
        <v>921814940.00000191</v>
      </c>
      <c r="BJ11" s="9">
        <v>700206260.50000024</v>
      </c>
      <c r="BK11" s="9">
        <v>777410409.99999976</v>
      </c>
      <c r="BL11" s="9">
        <v>0</v>
      </c>
      <c r="BM11" s="9">
        <v>0</v>
      </c>
      <c r="BN11" s="9">
        <v>0</v>
      </c>
      <c r="BO11" s="9">
        <v>947795181.29999983</v>
      </c>
      <c r="BP11" s="9">
        <v>621996276</v>
      </c>
      <c r="BQ11" s="9">
        <v>552402044.56499994</v>
      </c>
      <c r="BR11" s="9">
        <v>0</v>
      </c>
      <c r="BS11" s="9">
        <v>0</v>
      </c>
      <c r="BT11" s="9">
        <v>0</v>
      </c>
      <c r="BU11" s="9">
        <v>3011816.3478651145</v>
      </c>
      <c r="BV11" s="9">
        <v>2032227.0680770704</v>
      </c>
      <c r="BW11" s="9">
        <v>2221434.5875746845</v>
      </c>
      <c r="BX11" s="9">
        <v>2305411.8625162402</v>
      </c>
      <c r="BY11" s="9">
        <v>2171361.8415661245</v>
      </c>
      <c r="BZ11" s="9">
        <v>2151778.6709231883</v>
      </c>
      <c r="CA11" s="9">
        <v>2931819.3101129504</v>
      </c>
      <c r="CB11" s="9">
        <v>1975301.7243204766</v>
      </c>
      <c r="CC11" s="9">
        <v>2163686.8348721773</v>
      </c>
      <c r="CD11" s="9">
        <v>2305411.8625162402</v>
      </c>
      <c r="CE11" s="9">
        <v>2171361.8415661245</v>
      </c>
      <c r="CF11" s="9">
        <v>2151778.6709231883</v>
      </c>
      <c r="CG11" s="9">
        <v>1100.9047013303859</v>
      </c>
      <c r="CH11" s="9">
        <v>1082.4164197054504</v>
      </c>
      <c r="CI11" s="9">
        <v>1092.7711287233219</v>
      </c>
      <c r="CJ11" s="9">
        <v>1146.4025699445249</v>
      </c>
      <c r="CK11" s="9">
        <v>1137.72145764313</v>
      </c>
      <c r="CL11" s="9">
        <v>1140.3796126830941</v>
      </c>
      <c r="CM11" s="9">
        <v>36171.300000000039</v>
      </c>
      <c r="CN11" s="9">
        <v>23957.999999999993</v>
      </c>
      <c r="CO11" s="9">
        <v>21068.437510574699</v>
      </c>
      <c r="CP11" s="9">
        <v>0</v>
      </c>
      <c r="CQ11" s="9">
        <v>0</v>
      </c>
      <c r="CR11" s="9">
        <v>0</v>
      </c>
      <c r="CS11" s="9">
        <v>0</v>
      </c>
      <c r="CT11" s="9">
        <v>0</v>
      </c>
      <c r="CU11" s="9">
        <v>0</v>
      </c>
      <c r="CV11" s="9">
        <v>0</v>
      </c>
      <c r="CW11" s="9">
        <v>0</v>
      </c>
      <c r="CX11" s="9">
        <v>0</v>
      </c>
      <c r="CY11" s="9">
        <v>35176.070733728564</v>
      </c>
      <c r="CZ11" s="9">
        <v>26961.446410197637</v>
      </c>
      <c r="DA11" s="9">
        <v>29649.485581983488</v>
      </c>
      <c r="DB11" s="9">
        <v>0</v>
      </c>
      <c r="DC11" s="9">
        <v>0</v>
      </c>
      <c r="DD11" s="9">
        <v>0</v>
      </c>
      <c r="DE11" s="9">
        <v>8649.6670184297873</v>
      </c>
      <c r="DF11" s="9">
        <v>6005.8973463967777</v>
      </c>
      <c r="DG11" s="9">
        <v>7029.8296099487916</v>
      </c>
      <c r="DH11" s="9">
        <v>0</v>
      </c>
      <c r="DI11" s="9">
        <v>0</v>
      </c>
      <c r="DJ11" s="9">
        <v>0</v>
      </c>
      <c r="DK11" s="9">
        <v>26152.62014609433</v>
      </c>
      <c r="DL11" s="9">
        <v>27525.027637130763</v>
      </c>
      <c r="DM11" s="9">
        <v>25463.673251515134</v>
      </c>
      <c r="DN11" s="9">
        <v>24688.874185558601</v>
      </c>
      <c r="DO11" s="9">
        <v>24618.442518976168</v>
      </c>
      <c r="DP11" s="9">
        <v>24583.907794812429</v>
      </c>
      <c r="DQ11" s="9">
        <v>12274411.558420442</v>
      </c>
      <c r="DR11" s="9">
        <v>359181771200.28534</v>
      </c>
      <c r="DS11" s="9">
        <v>45864948931.285538</v>
      </c>
      <c r="DT11" s="10">
        <v>0.12769286363842369</v>
      </c>
      <c r="DU11" s="9">
        <v>364270375892.06641</v>
      </c>
      <c r="DV11" s="9">
        <v>50386574043.650826</v>
      </c>
      <c r="DW11" s="11">
        <v>0.13832190970857428</v>
      </c>
      <c r="DX11" s="9">
        <v>313316822268.99878</v>
      </c>
      <c r="DY11" s="9">
        <v>566979579.41680348</v>
      </c>
      <c r="DZ11" s="9">
        <v>2399431610.5000019</v>
      </c>
      <c r="EA11" s="9">
        <v>2122193501.8649955</v>
      </c>
      <c r="EB11" s="9">
        <v>13894030.37852243</v>
      </c>
      <c r="EC11" s="9">
        <v>13699360.24431112</v>
      </c>
      <c r="ED11" s="9">
        <v>1116.0909978542427</v>
      </c>
      <c r="EE11" s="9">
        <v>81197.737510574632</v>
      </c>
      <c r="EF11" s="9">
        <v>0</v>
      </c>
      <c r="EG11" s="9">
        <v>91787.002725909842</v>
      </c>
      <c r="EH11" s="9">
        <v>21685.39397477535</v>
      </c>
      <c r="EI11" s="9">
        <v>25526.015709816937</v>
      </c>
    </row>
    <row r="12" spans="1:139">
      <c r="E12" s="6" t="s">
        <v>141</v>
      </c>
      <c r="F12" s="6"/>
      <c r="G12" s="9">
        <v>616000</v>
      </c>
      <c r="H12" s="9">
        <v>398200</v>
      </c>
      <c r="I12" s="9">
        <v>772200</v>
      </c>
      <c r="J12" s="9">
        <v>748000</v>
      </c>
      <c r="K12" s="9">
        <v>814000</v>
      </c>
      <c r="L12" s="9">
        <v>924000</v>
      </c>
      <c r="M12" s="9">
        <v>20334425445.418484</v>
      </c>
      <c r="N12" s="9">
        <v>12936879540.339754</v>
      </c>
      <c r="O12" s="9">
        <v>23406748559.266945</v>
      </c>
      <c r="P12" s="9">
        <v>23329845000</v>
      </c>
      <c r="Q12" s="9">
        <v>25588585000</v>
      </c>
      <c r="R12" s="9">
        <v>29594264700</v>
      </c>
      <c r="S12" s="9">
        <v>2901608133.4184847</v>
      </c>
      <c r="T12" s="9">
        <v>1497063896.3397574</v>
      </c>
      <c r="U12" s="9">
        <v>1194909485.2669444</v>
      </c>
      <c r="V12" s="9">
        <v>3189357091.477828</v>
      </c>
      <c r="W12" s="9">
        <v>3792318599.6662464</v>
      </c>
      <c r="X12" s="9">
        <v>4920098876.725996</v>
      </c>
      <c r="Y12" s="10">
        <v>0.14269437517214145</v>
      </c>
      <c r="Z12" s="10">
        <v>0.11572063353234568</v>
      </c>
      <c r="AA12" s="10">
        <v>5.1049785160949615E-2</v>
      </c>
      <c r="AB12" s="10">
        <v>0.1367071702138539</v>
      </c>
      <c r="AC12" s="10">
        <v>0.14820352902148543</v>
      </c>
      <c r="AD12" s="10">
        <v>0.1662517696114949</v>
      </c>
      <c r="AE12" s="9">
        <v>21942813200</v>
      </c>
      <c r="AF12" s="9">
        <v>13893002426</v>
      </c>
      <c r="AG12" s="9">
        <v>24928829200</v>
      </c>
      <c r="AH12" s="9">
        <v>23329845000</v>
      </c>
      <c r="AI12" s="9">
        <v>25588585000</v>
      </c>
      <c r="AJ12" s="9">
        <v>29594264700</v>
      </c>
      <c r="AK12" s="9">
        <v>4447783007.4184723</v>
      </c>
      <c r="AL12" s="9">
        <v>2417066841.8397551</v>
      </c>
      <c r="AM12" s="9">
        <v>2635991453.2669611</v>
      </c>
      <c r="AN12" s="9">
        <v>3189357091.4778252</v>
      </c>
      <c r="AO12" s="9">
        <v>3792318599.6662445</v>
      </c>
      <c r="AP12" s="9">
        <v>4920098876.7259941</v>
      </c>
      <c r="AQ12" s="11">
        <v>0.20269885027406023</v>
      </c>
      <c r="AR12" s="11">
        <v>0.1739772849471577</v>
      </c>
      <c r="AS12" s="11">
        <v>0.10574068409385873</v>
      </c>
      <c r="AT12" s="11">
        <v>0.13670717021385376</v>
      </c>
      <c r="AU12" s="11">
        <v>0.14820352902148534</v>
      </c>
      <c r="AV12" s="11">
        <v>0.16625176961149482</v>
      </c>
      <c r="AW12" s="9">
        <v>17432817312.000011</v>
      </c>
      <c r="AX12" s="9">
        <v>11439815644.000002</v>
      </c>
      <c r="AY12" s="9">
        <v>22211839073.999989</v>
      </c>
      <c r="AZ12" s="9">
        <v>20140487908.522175</v>
      </c>
      <c r="BA12" s="9">
        <v>21796266400.333755</v>
      </c>
      <c r="BB12" s="9">
        <v>24674165823.274006</v>
      </c>
      <c r="BC12" s="9">
        <v>62212880.581516072</v>
      </c>
      <c r="BD12" s="9">
        <v>36119940.160243146</v>
      </c>
      <c r="BE12" s="9">
        <v>80998672.733050227</v>
      </c>
      <c r="BF12" s="9">
        <v>0</v>
      </c>
      <c r="BG12" s="9">
        <v>0</v>
      </c>
      <c r="BH12" s="9">
        <v>0</v>
      </c>
      <c r="BI12" s="9">
        <v>248560000</v>
      </c>
      <c r="BJ12" s="9">
        <v>239706149.5</v>
      </c>
      <c r="BK12" s="9">
        <v>321270000</v>
      </c>
      <c r="BL12" s="9">
        <v>0</v>
      </c>
      <c r="BM12" s="9">
        <v>0</v>
      </c>
      <c r="BN12" s="9">
        <v>0</v>
      </c>
      <c r="BO12" s="9">
        <v>0</v>
      </c>
      <c r="BP12" s="9">
        <v>0</v>
      </c>
      <c r="BQ12" s="9">
        <v>0</v>
      </c>
      <c r="BR12" s="9">
        <v>0</v>
      </c>
      <c r="BS12" s="9">
        <v>0</v>
      </c>
      <c r="BT12" s="9">
        <v>0</v>
      </c>
      <c r="BU12" s="9">
        <v>836452.0138553431</v>
      </c>
      <c r="BV12" s="9">
        <v>534504.67418325995</v>
      </c>
      <c r="BW12" s="9">
        <v>951149.47807097144</v>
      </c>
      <c r="BX12" s="9">
        <v>888756</v>
      </c>
      <c r="BY12" s="9">
        <v>972950</v>
      </c>
      <c r="BZ12" s="9">
        <v>1123122</v>
      </c>
      <c r="CA12" s="9">
        <v>775140.86089980579</v>
      </c>
      <c r="CB12" s="9">
        <v>497715.55233226257</v>
      </c>
      <c r="CC12" s="9">
        <v>893075.10179760982</v>
      </c>
      <c r="CD12" s="9">
        <v>888756</v>
      </c>
      <c r="CE12" s="9">
        <v>972950</v>
      </c>
      <c r="CF12" s="9">
        <v>1123122</v>
      </c>
      <c r="CG12" s="9">
        <v>1258.3455534087757</v>
      </c>
      <c r="CH12" s="9">
        <v>1249.913491542598</v>
      </c>
      <c r="CI12" s="9">
        <v>1156.533413361318</v>
      </c>
      <c r="CJ12" s="9">
        <v>1188.1764705882354</v>
      </c>
      <c r="CK12" s="9">
        <v>1195.2702702702702</v>
      </c>
      <c r="CL12" s="9">
        <v>1215.5</v>
      </c>
      <c r="CM12" s="9">
        <v>0</v>
      </c>
      <c r="CN12" s="9">
        <v>0</v>
      </c>
      <c r="CO12" s="9">
        <v>0</v>
      </c>
      <c r="CP12" s="9">
        <v>0</v>
      </c>
      <c r="CQ12" s="9">
        <v>0</v>
      </c>
      <c r="CR12" s="9">
        <v>0</v>
      </c>
      <c r="CS12" s="9">
        <v>1297614873.9999995</v>
      </c>
      <c r="CT12" s="9">
        <v>680296795.99999976</v>
      </c>
      <c r="CU12" s="9">
        <v>1119811968</v>
      </c>
      <c r="CV12" s="9">
        <v>0</v>
      </c>
      <c r="CW12" s="9">
        <v>0</v>
      </c>
      <c r="CX12" s="9">
        <v>0</v>
      </c>
      <c r="CY12" s="9">
        <v>9475.0162920716139</v>
      </c>
      <c r="CZ12" s="9">
        <v>9216.5644398107779</v>
      </c>
      <c r="DA12" s="9">
        <v>12257.927974405669</v>
      </c>
      <c r="DB12" s="9">
        <v>0</v>
      </c>
      <c r="DC12" s="9">
        <v>0</v>
      </c>
      <c r="DD12" s="9">
        <v>0</v>
      </c>
      <c r="DE12" s="9">
        <v>2371.5322541300711</v>
      </c>
      <c r="DF12" s="9">
        <v>1389.7358804119365</v>
      </c>
      <c r="DG12" s="9">
        <v>3090.4718659824671</v>
      </c>
      <c r="DH12" s="9">
        <v>0</v>
      </c>
      <c r="DI12" s="9">
        <v>0</v>
      </c>
      <c r="DJ12" s="9">
        <v>0</v>
      </c>
      <c r="DK12" s="9">
        <v>28300.028103896122</v>
      </c>
      <c r="DL12" s="9">
        <v>28728.818794575596</v>
      </c>
      <c r="DM12" s="9">
        <v>28764.36036519035</v>
      </c>
      <c r="DN12" s="9">
        <v>26925.785973960126</v>
      </c>
      <c r="DO12" s="9">
        <v>26776.74004955007</v>
      </c>
      <c r="DP12" s="9">
        <v>26703.642665880958</v>
      </c>
      <c r="DQ12" s="9">
        <v>4272400</v>
      </c>
      <c r="DR12" s="9">
        <v>135190748245.02489</v>
      </c>
      <c r="DS12" s="9">
        <v>17495356082.895245</v>
      </c>
      <c r="DT12" s="10">
        <v>0.12941237703031269</v>
      </c>
      <c r="DU12" s="9">
        <v>139277339526</v>
      </c>
      <c r="DV12" s="9">
        <v>21402615870.394775</v>
      </c>
      <c r="DW12" s="11">
        <v>0.15366904582779872</v>
      </c>
      <c r="DX12" s="9">
        <v>117695392162.13042</v>
      </c>
      <c r="DY12" s="9">
        <v>179331493.47480938</v>
      </c>
      <c r="DZ12" s="9">
        <v>809536149.5</v>
      </c>
      <c r="EA12" s="9">
        <v>0</v>
      </c>
      <c r="EB12" s="9">
        <v>5306934.1661095759</v>
      </c>
      <c r="EC12" s="9">
        <v>5150759.5150296725</v>
      </c>
      <c r="ED12" s="9">
        <v>1205.5892507793446</v>
      </c>
      <c r="EE12" s="9">
        <v>0</v>
      </c>
      <c r="EF12" s="9">
        <v>3097723637.9999981</v>
      </c>
      <c r="EG12" s="9">
        <v>30949.508706288085</v>
      </c>
      <c r="EH12" s="9">
        <v>6851.7400005244708</v>
      </c>
      <c r="EI12" s="9">
        <v>27547.840127827549</v>
      </c>
    </row>
    <row r="13" spans="1:139">
      <c r="E13" s="6" t="s">
        <v>146</v>
      </c>
      <c r="F13" s="6"/>
      <c r="G13" s="9">
        <v>244200</v>
      </c>
      <c r="H13" s="9">
        <v>5500</v>
      </c>
      <c r="I13" s="9">
        <v>660150</v>
      </c>
      <c r="J13" s="9">
        <v>990000</v>
      </c>
      <c r="K13" s="9">
        <v>550000</v>
      </c>
      <c r="L13" s="9">
        <v>616000</v>
      </c>
      <c r="M13" s="9">
        <v>5650575874.7294121</v>
      </c>
      <c r="N13" s="9">
        <v>158723615.5958904</v>
      </c>
      <c r="O13" s="9">
        <v>18463046247.996662</v>
      </c>
      <c r="P13" s="9">
        <v>28118475000</v>
      </c>
      <c r="Q13" s="9">
        <v>16490100000</v>
      </c>
      <c r="R13" s="9">
        <v>18625761000</v>
      </c>
      <c r="S13" s="9">
        <v>-931669337.27058816</v>
      </c>
      <c r="T13" s="9">
        <v>10188285.595890414</v>
      </c>
      <c r="U13" s="9">
        <v>499237111.99666673</v>
      </c>
      <c r="V13" s="9">
        <v>2276333861.781764</v>
      </c>
      <c r="W13" s="9">
        <v>2174194660.1535149</v>
      </c>
      <c r="X13" s="9">
        <v>2614387305.5414534</v>
      </c>
      <c r="Y13" s="10">
        <v>-0.16488042244281922</v>
      </c>
      <c r="Z13" s="10">
        <v>6.4188845230376698E-2</v>
      </c>
      <c r="AA13" s="10">
        <v>2.703980184477069E-2</v>
      </c>
      <c r="AB13" s="10">
        <v>8.0955096668000812E-2</v>
      </c>
      <c r="AC13" s="10">
        <v>0.13184848243209651</v>
      </c>
      <c r="AD13" s="10">
        <v>0.14036405307366789</v>
      </c>
      <c r="AE13" s="9">
        <v>5769346000</v>
      </c>
      <c r="AF13" s="9">
        <v>159500000</v>
      </c>
      <c r="AG13" s="9">
        <v>18724387990</v>
      </c>
      <c r="AH13" s="9">
        <v>28118475000</v>
      </c>
      <c r="AI13" s="9">
        <v>16490100000</v>
      </c>
      <c r="AJ13" s="9">
        <v>18625761000</v>
      </c>
      <c r="AK13" s="9">
        <v>-830695621.27058828</v>
      </c>
      <c r="AL13" s="9">
        <v>10188285.59589041</v>
      </c>
      <c r="AM13" s="9">
        <v>682111462.99666119</v>
      </c>
      <c r="AN13" s="9">
        <v>2276333861.781765</v>
      </c>
      <c r="AO13" s="9">
        <v>2174194660.1535149</v>
      </c>
      <c r="AP13" s="9">
        <v>2614387305.5414543</v>
      </c>
      <c r="AQ13" s="11">
        <v>-0.14398436517251492</v>
      </c>
      <c r="AR13" s="11">
        <v>6.3876398720316058E-2</v>
      </c>
      <c r="AS13" s="11">
        <v>3.6429039141944272E-2</v>
      </c>
      <c r="AT13" s="11">
        <v>8.0955096668000839E-2</v>
      </c>
      <c r="AU13" s="11">
        <v>0.13184848243209651</v>
      </c>
      <c r="AV13" s="11">
        <v>0.14036405307366792</v>
      </c>
      <c r="AW13" s="9">
        <v>6582245212</v>
      </c>
      <c r="AX13" s="9">
        <v>148535330</v>
      </c>
      <c r="AY13" s="9">
        <v>17963809136.000008</v>
      </c>
      <c r="AZ13" s="9">
        <v>25842141138.218235</v>
      </c>
      <c r="BA13" s="9">
        <v>14315905339.846485</v>
      </c>
      <c r="BB13" s="9">
        <v>16011373694.458546</v>
      </c>
      <c r="BC13" s="9">
        <v>17796409.27058823</v>
      </c>
      <c r="BD13" s="9">
        <v>776384.40410958906</v>
      </c>
      <c r="BE13" s="9">
        <v>78467391.003331184</v>
      </c>
      <c r="BF13" s="9">
        <v>0</v>
      </c>
      <c r="BG13" s="9">
        <v>0</v>
      </c>
      <c r="BH13" s="9">
        <v>0</v>
      </c>
      <c r="BI13" s="9">
        <v>100973716.00000001</v>
      </c>
      <c r="BJ13" s="9">
        <v>0</v>
      </c>
      <c r="BK13" s="9">
        <v>182874350.99999994</v>
      </c>
      <c r="BL13" s="9">
        <v>0</v>
      </c>
      <c r="BM13" s="9">
        <v>0</v>
      </c>
      <c r="BN13" s="9">
        <v>0</v>
      </c>
      <c r="BO13" s="9">
        <v>0</v>
      </c>
      <c r="BP13" s="9">
        <v>0</v>
      </c>
      <c r="BQ13" s="9">
        <v>0</v>
      </c>
      <c r="BR13" s="9">
        <v>0</v>
      </c>
      <c r="BS13" s="9">
        <v>0</v>
      </c>
      <c r="BT13" s="9">
        <v>0</v>
      </c>
      <c r="BU13" s="9">
        <v>220148.16947051662</v>
      </c>
      <c r="BV13" s="9">
        <v>6138.7324748749143</v>
      </c>
      <c r="BW13" s="9">
        <v>714464.27372544026</v>
      </c>
      <c r="BX13" s="9">
        <v>1071180</v>
      </c>
      <c r="BY13" s="9">
        <v>627000</v>
      </c>
      <c r="BZ13" s="9">
        <v>706860</v>
      </c>
      <c r="CA13" s="9">
        <v>215614.72311118327</v>
      </c>
      <c r="CB13" s="9">
        <v>6108.8514958498745</v>
      </c>
      <c r="CC13" s="9">
        <v>704492.05222038983</v>
      </c>
      <c r="CD13" s="9">
        <v>1071180</v>
      </c>
      <c r="CE13" s="9">
        <v>627000</v>
      </c>
      <c r="CF13" s="9">
        <v>706860</v>
      </c>
      <c r="CG13" s="9">
        <v>882.94317408346956</v>
      </c>
      <c r="CH13" s="9">
        <v>1110.7002719727043</v>
      </c>
      <c r="CI13" s="9">
        <v>1067.1696617744296</v>
      </c>
      <c r="CJ13" s="9">
        <v>1082</v>
      </c>
      <c r="CK13" s="9">
        <v>1140</v>
      </c>
      <c r="CL13" s="9">
        <v>1147.5</v>
      </c>
      <c r="CM13" s="9">
        <v>0</v>
      </c>
      <c r="CN13" s="9">
        <v>0</v>
      </c>
      <c r="CO13" s="9">
        <v>0</v>
      </c>
      <c r="CP13" s="9">
        <v>0</v>
      </c>
      <c r="CQ13" s="9">
        <v>0</v>
      </c>
      <c r="CR13" s="9">
        <v>0</v>
      </c>
      <c r="CS13" s="9">
        <v>0</v>
      </c>
      <c r="CT13" s="9">
        <v>0</v>
      </c>
      <c r="CU13" s="9">
        <v>0</v>
      </c>
      <c r="CV13" s="9">
        <v>0</v>
      </c>
      <c r="CW13" s="9">
        <v>0</v>
      </c>
      <c r="CX13" s="9">
        <v>0</v>
      </c>
      <c r="CY13" s="9">
        <v>3854.350849228661</v>
      </c>
      <c r="CZ13" s="9">
        <v>0</v>
      </c>
      <c r="DA13" s="9">
        <v>6978.2063037332255</v>
      </c>
      <c r="DB13" s="9">
        <v>0</v>
      </c>
      <c r="DC13" s="9">
        <v>0</v>
      </c>
      <c r="DD13" s="9">
        <v>0</v>
      </c>
      <c r="DE13" s="9">
        <v>679.09551010474706</v>
      </c>
      <c r="DF13" s="9">
        <v>29.880979025040396</v>
      </c>
      <c r="DG13" s="9">
        <v>2994.0152013170728</v>
      </c>
      <c r="DH13" s="9">
        <v>0</v>
      </c>
      <c r="DI13" s="9">
        <v>0</v>
      </c>
      <c r="DJ13" s="9">
        <v>0</v>
      </c>
      <c r="DK13" s="104">
        <v>26954.321097461099</v>
      </c>
      <c r="DL13" s="104">
        <v>27006.423636363637</v>
      </c>
      <c r="DM13" s="104">
        <v>27211.708151177772</v>
      </c>
      <c r="DN13" s="104">
        <v>26103.172866887107</v>
      </c>
      <c r="DO13" s="104">
        <v>26028.918799720883</v>
      </c>
      <c r="DP13" s="104">
        <v>25992.489763731406</v>
      </c>
      <c r="DQ13" s="104">
        <v>3065850</v>
      </c>
      <c r="DR13" s="9">
        <v>87506681738.321823</v>
      </c>
      <c r="DS13" s="9">
        <v>6642671887.7987022</v>
      </c>
      <c r="DT13" s="10">
        <v>7.5910453417292315E-2</v>
      </c>
      <c r="DU13" s="9">
        <v>87887569990</v>
      </c>
      <c r="DV13" s="9">
        <v>6926519954.7986708</v>
      </c>
      <c r="DW13" s="11">
        <v>7.8811144233328814E-2</v>
      </c>
      <c r="DX13" s="9">
        <v>80864009850.5233</v>
      </c>
      <c r="DY13" s="9">
        <v>97040184.678029075</v>
      </c>
      <c r="DZ13" s="9">
        <v>283848066.99999982</v>
      </c>
      <c r="EA13" s="9">
        <v>0</v>
      </c>
      <c r="EB13" s="9">
        <v>3345791.1756708287</v>
      </c>
      <c r="EC13" s="9">
        <v>3331255.626827429</v>
      </c>
      <c r="ED13" s="9">
        <v>1086.568366628318</v>
      </c>
      <c r="EE13" s="9">
        <v>0</v>
      </c>
      <c r="EF13" s="9">
        <v>0</v>
      </c>
      <c r="EG13" s="9">
        <v>10832.557152961886</v>
      </c>
      <c r="EH13" s="9">
        <v>3702.9916904468614</v>
      </c>
      <c r="EI13" s="9">
        <v>26375.722833968819</v>
      </c>
    </row>
    <row r="14" spans="1:139">
      <c r="E14" s="6" t="s">
        <v>145</v>
      </c>
      <c r="F14" s="6"/>
      <c r="G14" s="9">
        <v>25300</v>
      </c>
      <c r="H14" s="9">
        <v>492800</v>
      </c>
      <c r="I14" s="9">
        <v>1065950</v>
      </c>
      <c r="J14" s="9">
        <v>66000</v>
      </c>
      <c r="K14" s="9">
        <v>146000</v>
      </c>
      <c r="L14" s="9">
        <v>201000</v>
      </c>
      <c r="M14" s="9">
        <v>789218167.00740325</v>
      </c>
      <c r="N14" s="9">
        <v>14661576437.330698</v>
      </c>
      <c r="O14" s="9">
        <v>31449418254.309166</v>
      </c>
      <c r="P14" s="9">
        <v>2195077500</v>
      </c>
      <c r="Q14" s="9">
        <v>4992818300</v>
      </c>
      <c r="R14" s="9">
        <v>6913291400</v>
      </c>
      <c r="S14" s="9">
        <v>107892256.00740327</v>
      </c>
      <c r="T14" s="9">
        <v>1592854036.3307014</v>
      </c>
      <c r="U14" s="9">
        <v>3331221525.3091464</v>
      </c>
      <c r="V14" s="9">
        <v>482536547.19067192</v>
      </c>
      <c r="W14" s="9">
        <v>1209742722.6573246</v>
      </c>
      <c r="X14" s="9">
        <v>1708643769.0448751</v>
      </c>
      <c r="Y14" s="10">
        <v>0.1367077704464337</v>
      </c>
      <c r="Z14" s="10">
        <v>0.10864138949445043</v>
      </c>
      <c r="AA14" s="10">
        <v>0.10592315248479059</v>
      </c>
      <c r="AB14" s="10">
        <v>0.2198266563210966</v>
      </c>
      <c r="AC14" s="10">
        <v>0.24229656477932004</v>
      </c>
      <c r="AD14" s="10">
        <v>0.24715344257655264</v>
      </c>
      <c r="AE14" s="9">
        <v>826245684</v>
      </c>
      <c r="AF14" s="9">
        <v>15099616928</v>
      </c>
      <c r="AG14" s="9">
        <v>32163923764</v>
      </c>
      <c r="AH14" s="9">
        <v>2195077500</v>
      </c>
      <c r="AI14" s="9">
        <v>4992818300</v>
      </c>
      <c r="AJ14" s="9">
        <v>6913291400</v>
      </c>
      <c r="AK14" s="9">
        <v>142835321.00740334</v>
      </c>
      <c r="AL14" s="9">
        <v>1993736828.3307023</v>
      </c>
      <c r="AM14" s="9">
        <v>3964055986.3091407</v>
      </c>
      <c r="AN14" s="9">
        <v>482536547.19067192</v>
      </c>
      <c r="AO14" s="9">
        <v>1209742722.6573248</v>
      </c>
      <c r="AP14" s="9">
        <v>1708643769.0448742</v>
      </c>
      <c r="AQ14" s="11">
        <v>0.17287269848831469</v>
      </c>
      <c r="AR14" s="11">
        <v>0.13203890124083964</v>
      </c>
      <c r="AS14" s="11">
        <v>0.12324541046033617</v>
      </c>
      <c r="AT14" s="11">
        <v>0.2198266563210966</v>
      </c>
      <c r="AU14" s="11">
        <v>0.2422965647793201</v>
      </c>
      <c r="AV14" s="11">
        <v>0.2471534425765525</v>
      </c>
      <c r="AW14" s="9">
        <v>681325911</v>
      </c>
      <c r="AX14" s="9">
        <v>13068722401</v>
      </c>
      <c r="AY14" s="9">
        <v>28118196729.000008</v>
      </c>
      <c r="AZ14" s="9">
        <v>1712540952.8093281</v>
      </c>
      <c r="BA14" s="9">
        <v>3783075577.3426752</v>
      </c>
      <c r="BB14" s="9">
        <v>5204647630.9551258</v>
      </c>
      <c r="BC14" s="9">
        <v>2084451.9925966649</v>
      </c>
      <c r="BD14" s="9">
        <v>37157698.66929774</v>
      </c>
      <c r="BE14" s="9">
        <v>81671048.690851852</v>
      </c>
      <c r="BF14" s="9">
        <v>0</v>
      </c>
      <c r="BG14" s="9">
        <v>0</v>
      </c>
      <c r="BH14" s="9">
        <v>0</v>
      </c>
      <c r="BI14" s="9">
        <v>33293065</v>
      </c>
      <c r="BJ14" s="9">
        <v>395602792</v>
      </c>
      <c r="BK14" s="9">
        <v>600934460.99999952</v>
      </c>
      <c r="BL14" s="9">
        <v>0</v>
      </c>
      <c r="BM14" s="9">
        <v>0</v>
      </c>
      <c r="BN14" s="9">
        <v>0</v>
      </c>
      <c r="BO14" s="9">
        <v>1650000</v>
      </c>
      <c r="BP14" s="9">
        <v>5280000</v>
      </c>
      <c r="BQ14" s="9">
        <v>31900000</v>
      </c>
      <c r="BR14" s="9">
        <v>0</v>
      </c>
      <c r="BS14" s="9">
        <v>0</v>
      </c>
      <c r="BT14" s="9">
        <v>0</v>
      </c>
      <c r="BU14" s="9">
        <v>31503.658799759636</v>
      </c>
      <c r="BV14" s="9">
        <v>580190.20341518987</v>
      </c>
      <c r="BW14" s="9">
        <v>1227766.3105862164</v>
      </c>
      <c r="BX14" s="9">
        <v>83622</v>
      </c>
      <c r="BY14" s="9">
        <v>189841</v>
      </c>
      <c r="BZ14" s="9">
        <v>262364</v>
      </c>
      <c r="CA14" s="9">
        <v>30091.818029287522</v>
      </c>
      <c r="CB14" s="9">
        <v>563339.596757625</v>
      </c>
      <c r="CC14" s="9">
        <v>1200487.1187668296</v>
      </c>
      <c r="CD14" s="9">
        <v>83622</v>
      </c>
      <c r="CE14" s="9">
        <v>189841</v>
      </c>
      <c r="CF14" s="9">
        <v>262364</v>
      </c>
      <c r="CG14" s="9">
        <v>1189.3999221062261</v>
      </c>
      <c r="CH14" s="9">
        <v>1143.1404154984273</v>
      </c>
      <c r="CI14" s="9">
        <v>1126.2133484373842</v>
      </c>
      <c r="CJ14" s="9">
        <v>1267</v>
      </c>
      <c r="CK14" s="9">
        <v>1300.2808219178082</v>
      </c>
      <c r="CL14" s="9">
        <v>1305.2935323383083</v>
      </c>
      <c r="CM14" s="9">
        <v>62.897396531695222</v>
      </c>
      <c r="CN14" s="9">
        <v>203.21321296137648</v>
      </c>
      <c r="CO14" s="9">
        <v>1217.131703500299</v>
      </c>
      <c r="CP14" s="9">
        <v>0</v>
      </c>
      <c r="CQ14" s="9">
        <v>0</v>
      </c>
      <c r="CR14" s="9">
        <v>0</v>
      </c>
      <c r="CS14" s="9">
        <v>0</v>
      </c>
      <c r="CT14" s="9">
        <v>0</v>
      </c>
      <c r="CU14" s="9">
        <v>0</v>
      </c>
      <c r="CV14" s="9">
        <v>0</v>
      </c>
      <c r="CW14" s="9">
        <v>0</v>
      </c>
      <c r="CX14" s="9">
        <v>0</v>
      </c>
      <c r="CY14" s="9">
        <v>1269.4678944558834</v>
      </c>
      <c r="CZ14" s="9">
        <v>15219.710360853875</v>
      </c>
      <c r="DA14" s="9">
        <v>22944.543885052815</v>
      </c>
      <c r="DB14" s="9">
        <v>0</v>
      </c>
      <c r="DC14" s="9">
        <v>0</v>
      </c>
      <c r="DD14" s="9">
        <v>0</v>
      </c>
      <c r="DE14" s="9">
        <v>79.475479484534759</v>
      </c>
      <c r="DF14" s="9">
        <v>1427.6830837496943</v>
      </c>
      <c r="DG14" s="9">
        <v>3117.5162308325953</v>
      </c>
      <c r="DH14" s="9">
        <v>0</v>
      </c>
      <c r="DI14" s="9">
        <v>0</v>
      </c>
      <c r="DJ14" s="9">
        <v>0</v>
      </c>
      <c r="DK14" s="9">
        <v>26929.877905138339</v>
      </c>
      <c r="DL14" s="9">
        <v>26519.323053977274</v>
      </c>
      <c r="DM14" s="9">
        <v>26378.532509967641</v>
      </c>
      <c r="DN14" s="9">
        <v>25947.590194080727</v>
      </c>
      <c r="DO14" s="9">
        <v>25911.47655714161</v>
      </c>
      <c r="DP14" s="9">
        <v>25893.769308234456</v>
      </c>
      <c r="DQ14" s="9">
        <v>1997050</v>
      </c>
      <c r="DR14" s="9">
        <v>61001400058.647232</v>
      </c>
      <c r="DS14" s="9">
        <v>8432890856.5401325</v>
      </c>
      <c r="DT14" s="10">
        <v>0.1382409395265139</v>
      </c>
      <c r="DU14" s="9">
        <v>62190973576</v>
      </c>
      <c r="DV14" s="9">
        <v>9501551174.540144</v>
      </c>
      <c r="DW14" s="11">
        <v>0.15278022883704895</v>
      </c>
      <c r="DX14" s="9">
        <v>52568509202.107109</v>
      </c>
      <c r="DY14" s="9">
        <v>120913199.35274616</v>
      </c>
      <c r="DZ14" s="9">
        <v>1029830317.9999992</v>
      </c>
      <c r="EA14" s="9">
        <v>38830000</v>
      </c>
      <c r="EB14" s="9">
        <v>2375287.1728011658</v>
      </c>
      <c r="EC14" s="9">
        <v>2329745.5335537428</v>
      </c>
      <c r="ED14" s="9">
        <v>1166.5934921778339</v>
      </c>
      <c r="EE14" s="9">
        <v>1483.2423129933707</v>
      </c>
      <c r="EF14" s="9">
        <v>0</v>
      </c>
      <c r="EG14" s="9">
        <v>39433.722140362595</v>
      </c>
      <c r="EH14" s="9">
        <v>4624.6747940668283</v>
      </c>
      <c r="EI14" s="9">
        <v>26323.081145743527</v>
      </c>
    </row>
    <row r="15" spans="1:139">
      <c r="E15" s="6" t="s">
        <v>140</v>
      </c>
      <c r="F15" s="6"/>
      <c r="G15" s="9"/>
      <c r="H15" s="9">
        <v>33000</v>
      </c>
      <c r="I15" s="9">
        <v>77000</v>
      </c>
      <c r="J15" s="9">
        <v>33000</v>
      </c>
      <c r="K15" s="9">
        <v>30800</v>
      </c>
      <c r="L15" s="9">
        <v>41800</v>
      </c>
      <c r="M15" s="9"/>
      <c r="N15" s="9">
        <v>1113298099.2089298</v>
      </c>
      <c r="O15" s="9">
        <v>2597190393.1452227</v>
      </c>
      <c r="P15" s="9">
        <v>1117462500</v>
      </c>
      <c r="Q15" s="9">
        <v>1044951600</v>
      </c>
      <c r="R15" s="9">
        <v>1420844700</v>
      </c>
      <c r="S15" s="9"/>
      <c r="T15" s="9">
        <v>30428120.208929896</v>
      </c>
      <c r="U15" s="9">
        <v>36215886.145222962</v>
      </c>
      <c r="V15" s="9">
        <v>99605371.12283361</v>
      </c>
      <c r="W15" s="9">
        <v>99967559.897866726</v>
      </c>
      <c r="X15" s="9">
        <v>141704927.58352137</v>
      </c>
      <c r="Y15" s="10"/>
      <c r="Z15" s="10">
        <v>2.7331511866005197E-2</v>
      </c>
      <c r="AA15" s="10">
        <v>1.3944255392599528E-2</v>
      </c>
      <c r="AB15" s="10">
        <v>8.9135314270352345E-2</v>
      </c>
      <c r="AC15" s="10">
        <v>9.5667167644766252E-2</v>
      </c>
      <c r="AD15" s="10">
        <v>9.973287550956228E-2</v>
      </c>
      <c r="AE15" s="9"/>
      <c r="AF15" s="9">
        <v>1116483390</v>
      </c>
      <c r="AG15" s="9">
        <v>2605127910</v>
      </c>
      <c r="AH15" s="9">
        <v>1117462500</v>
      </c>
      <c r="AI15" s="9">
        <v>1044951600</v>
      </c>
      <c r="AJ15" s="9">
        <v>1420844700</v>
      </c>
      <c r="AK15" s="9"/>
      <c r="AL15" s="9">
        <v>30428120.208929803</v>
      </c>
      <c r="AM15" s="9">
        <v>36215886.145223081</v>
      </c>
      <c r="AN15" s="9">
        <v>99605371.12283361</v>
      </c>
      <c r="AO15" s="9">
        <v>99967559.897866726</v>
      </c>
      <c r="AP15" s="9">
        <v>141704927.58352137</v>
      </c>
      <c r="AQ15" s="11"/>
      <c r="AR15" s="11">
        <v>2.7253535951779633E-2</v>
      </c>
      <c r="AS15" s="11">
        <v>1.3901768894419884E-2</v>
      </c>
      <c r="AT15" s="11">
        <v>8.9135314270352345E-2</v>
      </c>
      <c r="AU15" s="11">
        <v>9.5667167644766252E-2</v>
      </c>
      <c r="AV15" s="11">
        <v>9.973287550956228E-2</v>
      </c>
      <c r="AW15" s="9"/>
      <c r="AX15" s="9">
        <v>1082869979</v>
      </c>
      <c r="AY15" s="9">
        <v>2560974506.9999995</v>
      </c>
      <c r="AZ15" s="9">
        <v>1017857128.8771664</v>
      </c>
      <c r="BA15" s="9">
        <v>944984040.10213327</v>
      </c>
      <c r="BB15" s="9">
        <v>1279139772.4164786</v>
      </c>
      <c r="BC15" s="9"/>
      <c r="BD15" s="9">
        <v>3185290.7910701963</v>
      </c>
      <c r="BE15" s="9">
        <v>7937516.8547773967</v>
      </c>
      <c r="BF15" s="9">
        <v>0</v>
      </c>
      <c r="BG15" s="9">
        <v>0</v>
      </c>
      <c r="BH15" s="9">
        <v>0</v>
      </c>
      <c r="BI15" s="9"/>
      <c r="BJ15" s="9">
        <v>0</v>
      </c>
      <c r="BK15" s="9">
        <v>0</v>
      </c>
      <c r="BL15" s="9">
        <v>0</v>
      </c>
      <c r="BM15" s="9">
        <v>0</v>
      </c>
      <c r="BN15" s="9">
        <v>0</v>
      </c>
      <c r="BO15" s="9"/>
      <c r="BP15" s="9">
        <v>0</v>
      </c>
      <c r="BQ15" s="9">
        <v>0</v>
      </c>
      <c r="BR15" s="9">
        <v>0</v>
      </c>
      <c r="BS15" s="9">
        <v>0</v>
      </c>
      <c r="BT15" s="9">
        <v>0</v>
      </c>
      <c r="BU15" s="9"/>
      <c r="BV15" s="9">
        <v>42970.488049225292</v>
      </c>
      <c r="BW15" s="9">
        <v>99397.610374121432</v>
      </c>
      <c r="BX15" s="9">
        <v>42570</v>
      </c>
      <c r="BY15" s="9">
        <v>39732</v>
      </c>
      <c r="BZ15" s="9">
        <v>53922</v>
      </c>
      <c r="CA15" s="9"/>
      <c r="CB15" s="9">
        <v>42847.894644704524</v>
      </c>
      <c r="CC15" s="9">
        <v>99094.75760261617</v>
      </c>
      <c r="CD15" s="9">
        <v>42570</v>
      </c>
      <c r="CE15" s="9">
        <v>39732</v>
      </c>
      <c r="CF15" s="9">
        <v>53922</v>
      </c>
      <c r="CG15" s="9"/>
      <c r="CH15" s="9">
        <v>1298.421049839531</v>
      </c>
      <c r="CI15" s="9">
        <v>1286.9449039300803</v>
      </c>
      <c r="CJ15" s="9">
        <v>1290</v>
      </c>
      <c r="CK15" s="9">
        <v>1290</v>
      </c>
      <c r="CL15" s="9">
        <v>1290</v>
      </c>
      <c r="CM15" s="9"/>
      <c r="CN15" s="9">
        <v>0</v>
      </c>
      <c r="CO15" s="9">
        <v>0</v>
      </c>
      <c r="CP15" s="9">
        <v>0</v>
      </c>
      <c r="CQ15" s="9">
        <v>0</v>
      </c>
      <c r="CR15" s="9">
        <v>0</v>
      </c>
      <c r="CS15" s="9"/>
      <c r="CT15" s="9">
        <v>0</v>
      </c>
      <c r="CU15" s="9">
        <v>0</v>
      </c>
      <c r="CV15" s="9">
        <v>0</v>
      </c>
      <c r="CW15" s="9">
        <v>0</v>
      </c>
      <c r="CX15" s="9">
        <v>0</v>
      </c>
      <c r="CY15" s="9"/>
      <c r="CZ15" s="9">
        <v>0</v>
      </c>
      <c r="DA15" s="9">
        <v>0</v>
      </c>
      <c r="DB15" s="9">
        <v>0</v>
      </c>
      <c r="DC15" s="9">
        <v>0</v>
      </c>
      <c r="DD15" s="9">
        <v>0</v>
      </c>
      <c r="DE15" s="9"/>
      <c r="DF15" s="9">
        <v>122.59340452076879</v>
      </c>
      <c r="DG15" s="9">
        <v>302.85277150525229</v>
      </c>
      <c r="DH15" s="9">
        <v>0</v>
      </c>
      <c r="DI15" s="9">
        <v>0</v>
      </c>
      <c r="DJ15" s="9">
        <v>0</v>
      </c>
      <c r="DK15" s="104"/>
      <c r="DL15" s="104">
        <v>32814.241787878789</v>
      </c>
      <c r="DM15" s="104">
        <v>33259.409181818177</v>
      </c>
      <c r="DN15" s="104">
        <v>30844.155420520194</v>
      </c>
      <c r="DO15" s="104">
        <v>30681.300003316017</v>
      </c>
      <c r="DP15" s="104">
        <v>30601.429962116712</v>
      </c>
      <c r="DQ15" s="104">
        <v>215600</v>
      </c>
      <c r="DR15" s="9">
        <v>7293747292.3541527</v>
      </c>
      <c r="DS15" s="9">
        <v>407921864.95837456</v>
      </c>
      <c r="DT15" s="10">
        <v>5.5927611501702085E-2</v>
      </c>
      <c r="DU15" s="9">
        <v>7304870100</v>
      </c>
      <c r="DV15" s="9">
        <v>407921864.95837373</v>
      </c>
      <c r="DW15" s="11">
        <v>5.5842452962767089E-2</v>
      </c>
      <c r="DX15" s="9">
        <v>6885825427.3957787</v>
      </c>
      <c r="DY15" s="9">
        <v>11122807.645847593</v>
      </c>
      <c r="DZ15" s="9">
        <v>0</v>
      </c>
      <c r="EA15" s="9">
        <v>0</v>
      </c>
      <c r="EB15" s="9">
        <v>278592.0984233467</v>
      </c>
      <c r="EC15" s="9">
        <v>278166.65224732069</v>
      </c>
      <c r="ED15" s="9">
        <v>1290.1978304606712</v>
      </c>
      <c r="EE15" s="9">
        <v>0</v>
      </c>
      <c r="EF15" s="9">
        <v>0</v>
      </c>
      <c r="EG15" s="9">
        <v>0</v>
      </c>
      <c r="EH15" s="9">
        <v>425.44617602602108</v>
      </c>
      <c r="EI15" s="9">
        <v>31937.965804247582</v>
      </c>
    </row>
    <row r="16" spans="1:139">
      <c r="E16" s="6" t="s">
        <v>586</v>
      </c>
      <c r="F16" s="6"/>
      <c r="G16" s="9"/>
      <c r="H16" s="9"/>
      <c r="I16" s="9"/>
      <c r="J16" s="9">
        <v>55000</v>
      </c>
      <c r="K16" s="9"/>
      <c r="L16" s="9"/>
      <c r="M16" s="9"/>
      <c r="N16" s="9"/>
      <c r="O16" s="9"/>
      <c r="P16" s="9">
        <v>1660312500</v>
      </c>
      <c r="Q16" s="9"/>
      <c r="R16" s="9"/>
      <c r="S16" s="9"/>
      <c r="T16" s="9"/>
      <c r="U16" s="9"/>
      <c r="V16" s="9">
        <v>218864505.84423566</v>
      </c>
      <c r="W16" s="9"/>
      <c r="X16" s="9"/>
      <c r="Y16" s="10"/>
      <c r="Z16" s="10"/>
      <c r="AA16" s="10"/>
      <c r="AB16" s="10">
        <v>0.13182127210644723</v>
      </c>
      <c r="AC16" s="10"/>
      <c r="AD16" s="10"/>
      <c r="AE16" s="9"/>
      <c r="AF16" s="9"/>
      <c r="AG16" s="9"/>
      <c r="AH16" s="9">
        <v>1660312500</v>
      </c>
      <c r="AI16" s="9"/>
      <c r="AJ16" s="9"/>
      <c r="AK16" s="9"/>
      <c r="AL16" s="9"/>
      <c r="AM16" s="9"/>
      <c r="AN16" s="9">
        <v>218864505.84423566</v>
      </c>
      <c r="AO16" s="9"/>
      <c r="AP16" s="9"/>
      <c r="AQ16" s="11"/>
      <c r="AR16" s="11"/>
      <c r="AS16" s="11"/>
      <c r="AT16" s="11">
        <v>0.13182127210644723</v>
      </c>
      <c r="AU16" s="11"/>
      <c r="AV16" s="11"/>
      <c r="AW16" s="9"/>
      <c r="AX16" s="9"/>
      <c r="AY16" s="9"/>
      <c r="AZ16" s="9">
        <v>1441447994.1557643</v>
      </c>
      <c r="BA16" s="9"/>
      <c r="BB16" s="9"/>
      <c r="BC16" s="9"/>
      <c r="BD16" s="9"/>
      <c r="BE16" s="9"/>
      <c r="BF16" s="9">
        <v>0</v>
      </c>
      <c r="BG16" s="9"/>
      <c r="BH16" s="9"/>
      <c r="BI16" s="9"/>
      <c r="BJ16" s="9"/>
      <c r="BK16" s="9"/>
      <c r="BL16" s="9">
        <v>0</v>
      </c>
      <c r="BM16" s="9"/>
      <c r="BN16" s="9"/>
      <c r="BO16" s="9"/>
      <c r="BP16" s="9"/>
      <c r="BQ16" s="9"/>
      <c r="BR16" s="9">
        <v>0</v>
      </c>
      <c r="BS16" s="9"/>
      <c r="BT16" s="9"/>
      <c r="BU16" s="9"/>
      <c r="BV16" s="9"/>
      <c r="BW16" s="9"/>
      <c r="BX16" s="9">
        <v>63250</v>
      </c>
      <c r="BY16" s="9"/>
      <c r="BZ16" s="9"/>
      <c r="CA16" s="9"/>
      <c r="CB16" s="9"/>
      <c r="CC16" s="9"/>
      <c r="CD16" s="9">
        <v>63250</v>
      </c>
      <c r="CE16" s="9"/>
      <c r="CF16" s="9"/>
      <c r="CG16" s="9"/>
      <c r="CH16" s="9"/>
      <c r="CI16" s="9"/>
      <c r="CJ16" s="9">
        <v>1150</v>
      </c>
      <c r="CK16" s="9"/>
      <c r="CL16" s="9"/>
      <c r="CM16" s="9"/>
      <c r="CN16" s="9"/>
      <c r="CO16" s="9"/>
      <c r="CP16" s="9">
        <v>0</v>
      </c>
      <c r="CQ16" s="9"/>
      <c r="CR16" s="9"/>
      <c r="CS16" s="9"/>
      <c r="CT16" s="9"/>
      <c r="CU16" s="9"/>
      <c r="CV16" s="9">
        <v>0</v>
      </c>
      <c r="CW16" s="9"/>
      <c r="CX16" s="9"/>
      <c r="CY16" s="9"/>
      <c r="CZ16" s="9"/>
      <c r="DA16" s="9"/>
      <c r="DB16" s="9">
        <v>0</v>
      </c>
      <c r="DC16" s="9"/>
      <c r="DD16" s="9"/>
      <c r="DE16" s="9"/>
      <c r="DF16" s="9"/>
      <c r="DG16" s="9"/>
      <c r="DH16" s="9">
        <v>0</v>
      </c>
      <c r="DI16" s="9"/>
      <c r="DJ16" s="9"/>
      <c r="DK16" s="9"/>
      <c r="DL16" s="9"/>
      <c r="DM16" s="9"/>
      <c r="DN16" s="9">
        <v>26208.145348286624</v>
      </c>
      <c r="DO16" s="9"/>
      <c r="DP16" s="9"/>
      <c r="DQ16" s="9">
        <v>55000</v>
      </c>
      <c r="DR16" s="9">
        <v>1660312500</v>
      </c>
      <c r="DS16" s="9">
        <v>218864505.84423566</v>
      </c>
      <c r="DT16" s="10">
        <v>0.13182127210644723</v>
      </c>
      <c r="DU16" s="9">
        <v>1660312500</v>
      </c>
      <c r="DV16" s="9">
        <v>218864505.84423566</v>
      </c>
      <c r="DW16" s="11">
        <v>0.13182127210644723</v>
      </c>
      <c r="DX16" s="9">
        <v>1441447994.1557643</v>
      </c>
      <c r="DY16" s="9">
        <v>0</v>
      </c>
      <c r="DZ16" s="9">
        <v>0</v>
      </c>
      <c r="EA16" s="9">
        <v>0</v>
      </c>
      <c r="EB16" s="9">
        <v>63250</v>
      </c>
      <c r="EC16" s="9">
        <v>63250</v>
      </c>
      <c r="ED16" s="9">
        <v>1150</v>
      </c>
      <c r="EE16" s="9">
        <v>0</v>
      </c>
      <c r="EF16" s="9">
        <v>0</v>
      </c>
      <c r="EG16" s="9">
        <v>0</v>
      </c>
      <c r="EH16" s="9">
        <v>0</v>
      </c>
      <c r="EI16" s="9">
        <v>26208.145348286624</v>
      </c>
    </row>
    <row r="17" spans="3:139">
      <c r="E17" s="6" t="s">
        <v>579</v>
      </c>
      <c r="F17" s="6"/>
      <c r="G17" s="9">
        <v>6600</v>
      </c>
      <c r="H17" s="9"/>
      <c r="I17" s="9"/>
      <c r="J17" s="9"/>
      <c r="K17" s="9">
        <v>22000</v>
      </c>
      <c r="L17" s="9">
        <v>22000</v>
      </c>
      <c r="M17" s="9">
        <v>217416806.79127723</v>
      </c>
      <c r="N17" s="9"/>
      <c r="O17" s="9"/>
      <c r="P17" s="9"/>
      <c r="Q17" s="9">
        <v>683905200</v>
      </c>
      <c r="R17" s="9">
        <v>685205400</v>
      </c>
      <c r="S17" s="9">
        <v>22021427.791277211</v>
      </c>
      <c r="T17" s="9"/>
      <c r="U17" s="9"/>
      <c r="V17" s="9"/>
      <c r="W17" s="9">
        <v>35469820.755066752</v>
      </c>
      <c r="X17" s="9">
        <v>36865398.527532935</v>
      </c>
      <c r="Y17" s="10">
        <v>0.10128668577318427</v>
      </c>
      <c r="Z17" s="10"/>
      <c r="AA17" s="10"/>
      <c r="AB17" s="10"/>
      <c r="AC17" s="10">
        <v>5.1863651212283153E-2</v>
      </c>
      <c r="AD17" s="10">
        <v>5.3801967304304574E-2</v>
      </c>
      <c r="AE17" s="9">
        <v>218350000</v>
      </c>
      <c r="AF17" s="9"/>
      <c r="AG17" s="9"/>
      <c r="AH17" s="9"/>
      <c r="AI17" s="9">
        <v>683905200</v>
      </c>
      <c r="AJ17" s="9">
        <v>685205400</v>
      </c>
      <c r="AK17" s="9">
        <v>22021427.79127723</v>
      </c>
      <c r="AL17" s="9"/>
      <c r="AM17" s="9"/>
      <c r="AN17" s="9"/>
      <c r="AO17" s="9">
        <v>35469820.755066752</v>
      </c>
      <c r="AP17" s="9">
        <v>36865398.527532935</v>
      </c>
      <c r="AQ17" s="11">
        <v>0.10085380257053918</v>
      </c>
      <c r="AR17" s="11"/>
      <c r="AS17" s="11"/>
      <c r="AT17" s="11"/>
      <c r="AU17" s="11">
        <v>5.1863651212283153E-2</v>
      </c>
      <c r="AV17" s="11">
        <v>5.3801967304304574E-2</v>
      </c>
      <c r="AW17" s="9">
        <v>195395379.00000003</v>
      </c>
      <c r="AX17" s="9"/>
      <c r="AY17" s="9"/>
      <c r="AZ17" s="9"/>
      <c r="BA17" s="9">
        <v>648435379.24493325</v>
      </c>
      <c r="BB17" s="9">
        <v>648340001.47246706</v>
      </c>
      <c r="BC17" s="9">
        <v>933193.20872274158</v>
      </c>
      <c r="BD17" s="9"/>
      <c r="BE17" s="9"/>
      <c r="BF17" s="9"/>
      <c r="BG17" s="9">
        <v>0</v>
      </c>
      <c r="BH17" s="9">
        <v>0</v>
      </c>
      <c r="BI17" s="9">
        <v>0</v>
      </c>
      <c r="BJ17" s="9"/>
      <c r="BK17" s="9"/>
      <c r="BL17" s="9"/>
      <c r="BM17" s="9">
        <v>0</v>
      </c>
      <c r="BN17" s="9">
        <v>0</v>
      </c>
      <c r="BO17" s="9">
        <v>0</v>
      </c>
      <c r="BP17" s="9"/>
      <c r="BQ17" s="9"/>
      <c r="BR17" s="9"/>
      <c r="BS17" s="9">
        <v>0</v>
      </c>
      <c r="BT17" s="9">
        <v>0</v>
      </c>
      <c r="BU17" s="9">
        <v>8323.4221410276677</v>
      </c>
      <c r="BV17" s="9"/>
      <c r="BW17" s="9"/>
      <c r="BX17" s="9"/>
      <c r="BY17" s="9">
        <v>26004</v>
      </c>
      <c r="BZ17" s="9">
        <v>26004</v>
      </c>
      <c r="CA17" s="9">
        <v>8287.8491572157163</v>
      </c>
      <c r="CB17" s="9"/>
      <c r="CC17" s="9"/>
      <c r="CD17" s="9"/>
      <c r="CE17" s="9">
        <v>26004</v>
      </c>
      <c r="CF17" s="9">
        <v>26004</v>
      </c>
      <c r="CG17" s="9">
        <v>1255.7347207902601</v>
      </c>
      <c r="CH17" s="9"/>
      <c r="CI17" s="9"/>
      <c r="CJ17" s="9"/>
      <c r="CK17" s="9">
        <v>1182</v>
      </c>
      <c r="CL17" s="9">
        <v>1182</v>
      </c>
      <c r="CM17" s="9">
        <v>0</v>
      </c>
      <c r="CN17" s="9"/>
      <c r="CO17" s="9"/>
      <c r="CP17" s="9"/>
      <c r="CQ17" s="9">
        <v>0</v>
      </c>
      <c r="CR17" s="9">
        <v>0</v>
      </c>
      <c r="CS17" s="9">
        <v>0</v>
      </c>
      <c r="CT17" s="9"/>
      <c r="CU17" s="9"/>
      <c r="CV17" s="9"/>
      <c r="CW17" s="9">
        <v>0</v>
      </c>
      <c r="CX17" s="9">
        <v>0</v>
      </c>
      <c r="CY17" s="9">
        <v>0</v>
      </c>
      <c r="CZ17" s="9"/>
      <c r="DA17" s="9"/>
      <c r="DB17" s="9"/>
      <c r="DC17" s="9">
        <v>0</v>
      </c>
      <c r="DD17" s="9">
        <v>0</v>
      </c>
      <c r="DE17" s="9">
        <v>35.57298381195109</v>
      </c>
      <c r="DF17" s="9"/>
      <c r="DG17" s="9"/>
      <c r="DH17" s="9"/>
      <c r="DI17" s="9">
        <v>0</v>
      </c>
      <c r="DJ17" s="9">
        <v>0</v>
      </c>
      <c r="DK17" s="9">
        <v>29605.360454545458</v>
      </c>
      <c r="DL17" s="9"/>
      <c r="DM17" s="9"/>
      <c r="DN17" s="9"/>
      <c r="DO17" s="9">
        <v>29474.335420224237</v>
      </c>
      <c r="DP17" s="9">
        <v>29470.000066930323</v>
      </c>
      <c r="DQ17" s="9">
        <v>50600</v>
      </c>
      <c r="DR17" s="9">
        <v>1586527406.7912774</v>
      </c>
      <c r="DS17" s="9">
        <v>94356647.073876902</v>
      </c>
      <c r="DT17" s="10">
        <v>5.9473694983127642E-2</v>
      </c>
      <c r="DU17" s="9">
        <v>1587460600</v>
      </c>
      <c r="DV17" s="9">
        <v>94356647.073876947</v>
      </c>
      <c r="DW17" s="11">
        <v>5.9438733203127654E-2</v>
      </c>
      <c r="DX17" s="9">
        <v>1492170759.7174003</v>
      </c>
      <c r="DY17" s="9">
        <v>933193.20872274158</v>
      </c>
      <c r="DZ17" s="9">
        <v>0</v>
      </c>
      <c r="EA17" s="9">
        <v>0</v>
      </c>
      <c r="EB17" s="9">
        <v>60331.422141027666</v>
      </c>
      <c r="EC17" s="9">
        <v>60295.849157215715</v>
      </c>
      <c r="ED17" s="9">
        <v>1191.6175722769904</v>
      </c>
      <c r="EE17" s="9">
        <v>0</v>
      </c>
      <c r="EF17" s="9">
        <v>0</v>
      </c>
      <c r="EG17" s="9">
        <v>0</v>
      </c>
      <c r="EH17" s="9">
        <v>35.57298381195109</v>
      </c>
      <c r="EI17" s="9">
        <v>29489.540705877476</v>
      </c>
    </row>
    <row r="18" spans="3:139">
      <c r="E18" s="6" t="s">
        <v>551</v>
      </c>
      <c r="F18" s="6"/>
      <c r="G18" s="9"/>
      <c r="H18" s="9"/>
      <c r="I18" s="9">
        <v>5500</v>
      </c>
      <c r="J18" s="9">
        <v>28600</v>
      </c>
      <c r="K18" s="9"/>
      <c r="L18" s="9"/>
      <c r="M18" s="9"/>
      <c r="N18" s="9"/>
      <c r="O18" s="9">
        <v>133974403.86541112</v>
      </c>
      <c r="P18" s="9">
        <v>670367638.44393599</v>
      </c>
      <c r="Q18" s="9"/>
      <c r="R18" s="9"/>
      <c r="S18" s="9"/>
      <c r="T18" s="9"/>
      <c r="U18" s="9">
        <v>-12733825.134588882</v>
      </c>
      <c r="V18" s="9">
        <v>-89414081.190577626</v>
      </c>
      <c r="W18" s="9"/>
      <c r="X18" s="9"/>
      <c r="Y18" s="10"/>
      <c r="Z18" s="10"/>
      <c r="AA18" s="10">
        <v>-9.5046701214517901E-2</v>
      </c>
      <c r="AB18" s="10">
        <v>-0.13338066467248699</v>
      </c>
      <c r="AC18" s="10"/>
      <c r="AD18" s="10"/>
      <c r="AE18" s="9"/>
      <c r="AF18" s="9"/>
      <c r="AG18" s="9">
        <v>140250000</v>
      </c>
      <c r="AH18" s="9">
        <v>670367638.44393599</v>
      </c>
      <c r="AI18" s="9"/>
      <c r="AJ18" s="9"/>
      <c r="AK18" s="9"/>
      <c r="AL18" s="9"/>
      <c r="AM18" s="9">
        <v>-7233825.1345888842</v>
      </c>
      <c r="AN18" s="9">
        <v>-89414081.190577626</v>
      </c>
      <c r="AO18" s="9"/>
      <c r="AP18" s="9"/>
      <c r="AQ18" s="11"/>
      <c r="AR18" s="11"/>
      <c r="AS18" s="11">
        <v>-5.1578075825945702E-2</v>
      </c>
      <c r="AT18" s="11">
        <v>-0.13338066467248699</v>
      </c>
      <c r="AU18" s="11"/>
      <c r="AV18" s="11"/>
      <c r="AW18" s="9"/>
      <c r="AX18" s="9"/>
      <c r="AY18" s="9">
        <v>146708229</v>
      </c>
      <c r="AZ18" s="9">
        <v>759781719.63451362</v>
      </c>
      <c r="BA18" s="9"/>
      <c r="BB18" s="9"/>
      <c r="BC18" s="9"/>
      <c r="BD18" s="9"/>
      <c r="BE18" s="9">
        <v>775596.13458888372</v>
      </c>
      <c r="BF18" s="9">
        <v>0</v>
      </c>
      <c r="BG18" s="9"/>
      <c r="BH18" s="9"/>
      <c r="BI18" s="9"/>
      <c r="BJ18" s="9"/>
      <c r="BK18" s="9">
        <v>0</v>
      </c>
      <c r="BL18" s="9">
        <v>0</v>
      </c>
      <c r="BM18" s="9"/>
      <c r="BN18" s="9"/>
      <c r="BO18" s="9"/>
      <c r="BP18" s="9"/>
      <c r="BQ18" s="9">
        <v>5500000</v>
      </c>
      <c r="BR18" s="9">
        <v>0</v>
      </c>
      <c r="BS18" s="9"/>
      <c r="BT18" s="9"/>
      <c r="BU18" s="9"/>
      <c r="BV18" s="9"/>
      <c r="BW18" s="9">
        <v>5351.1824895271766</v>
      </c>
      <c r="BX18" s="9">
        <v>25537.814797864226</v>
      </c>
      <c r="BY18" s="9"/>
      <c r="BZ18" s="9"/>
      <c r="CA18" s="9"/>
      <c r="CB18" s="9"/>
      <c r="CC18" s="9">
        <v>5111.7396364308743</v>
      </c>
      <c r="CD18" s="9">
        <v>25537.814797864226</v>
      </c>
      <c r="CE18" s="9"/>
      <c r="CF18" s="9"/>
      <c r="CG18" s="9"/>
      <c r="CH18" s="9"/>
      <c r="CI18" s="9">
        <v>929.40720662379533</v>
      </c>
      <c r="CJ18" s="9">
        <v>892.93058733790997</v>
      </c>
      <c r="CK18" s="9"/>
      <c r="CL18" s="9"/>
      <c r="CM18" s="9"/>
      <c r="CN18" s="9"/>
      <c r="CO18" s="9">
        <v>209.85029370694809</v>
      </c>
      <c r="CP18" s="9">
        <v>0</v>
      </c>
      <c r="CQ18" s="9"/>
      <c r="CR18" s="9"/>
      <c r="CS18" s="9"/>
      <c r="CT18" s="9"/>
      <c r="CU18" s="9">
        <v>0</v>
      </c>
      <c r="CV18" s="9">
        <v>0</v>
      </c>
      <c r="CW18" s="9"/>
      <c r="CX18" s="9"/>
      <c r="CY18" s="9"/>
      <c r="CZ18" s="9"/>
      <c r="DA18" s="9">
        <v>0</v>
      </c>
      <c r="DB18" s="9">
        <v>0</v>
      </c>
      <c r="DC18" s="9"/>
      <c r="DD18" s="9"/>
      <c r="DE18" s="9"/>
      <c r="DF18" s="9"/>
      <c r="DG18" s="9">
        <v>29.592559389354708</v>
      </c>
      <c r="DH18" s="9">
        <v>0</v>
      </c>
      <c r="DI18" s="9"/>
      <c r="DJ18" s="9"/>
      <c r="DK18" s="9"/>
      <c r="DL18" s="9"/>
      <c r="DM18" s="9">
        <v>26674.223454545456</v>
      </c>
      <c r="DN18" s="9">
        <v>26565.794392815162</v>
      </c>
      <c r="DO18" s="9"/>
      <c r="DP18" s="9"/>
      <c r="DQ18" s="9">
        <v>34100</v>
      </c>
      <c r="DR18" s="9">
        <v>804342042.30934715</v>
      </c>
      <c r="DS18" s="9">
        <v>-102147906.32516651</v>
      </c>
      <c r="DT18" s="10">
        <v>-0.12699560753021136</v>
      </c>
      <c r="DU18" s="9">
        <v>810617638.44393599</v>
      </c>
      <c r="DV18" s="9">
        <v>-96647906.325166509</v>
      </c>
      <c r="DW18" s="11">
        <v>-0.11922748993063131</v>
      </c>
      <c r="DX18" s="9">
        <v>906489948.63451362</v>
      </c>
      <c r="DY18" s="9">
        <v>775596.13458888372</v>
      </c>
      <c r="DZ18" s="9">
        <v>0</v>
      </c>
      <c r="EA18" s="9">
        <v>5500000</v>
      </c>
      <c r="EB18" s="9">
        <v>30888.997287391401</v>
      </c>
      <c r="EC18" s="9">
        <v>30649.5544342951</v>
      </c>
      <c r="ED18" s="9">
        <v>898.81391302918178</v>
      </c>
      <c r="EE18" s="9">
        <v>209.85029370694809</v>
      </c>
      <c r="EF18" s="9">
        <v>0</v>
      </c>
      <c r="EG18" s="9">
        <v>0</v>
      </c>
      <c r="EH18" s="9">
        <v>29.592559389354708</v>
      </c>
      <c r="EI18" s="9">
        <v>26583.282951158759</v>
      </c>
    </row>
    <row r="19" spans="3:139">
      <c r="E19" s="6" t="s">
        <v>153</v>
      </c>
      <c r="F19" s="6"/>
      <c r="G19" s="9">
        <v>11000</v>
      </c>
      <c r="H19" s="9">
        <v>11000</v>
      </c>
      <c r="I19" s="9"/>
      <c r="J19" s="9"/>
      <c r="K19" s="9"/>
      <c r="L19" s="9"/>
      <c r="M19" s="9">
        <v>364095677.98546207</v>
      </c>
      <c r="N19" s="9">
        <v>364098231.19178081</v>
      </c>
      <c r="O19" s="9"/>
      <c r="P19" s="9"/>
      <c r="Q19" s="9"/>
      <c r="R19" s="9"/>
      <c r="S19" s="9">
        <v>92046887.98546207</v>
      </c>
      <c r="T19" s="9">
        <v>92049442.191780806</v>
      </c>
      <c r="U19" s="9"/>
      <c r="V19" s="9"/>
      <c r="W19" s="9"/>
      <c r="X19" s="9"/>
      <c r="Y19" s="10">
        <v>0.25280961448033834</v>
      </c>
      <c r="Z19" s="10">
        <v>0.25281485683267646</v>
      </c>
      <c r="AA19" s="10"/>
      <c r="AB19" s="10"/>
      <c r="AC19" s="10"/>
      <c r="AD19" s="10"/>
      <c r="AE19" s="9">
        <v>365651000</v>
      </c>
      <c r="AF19" s="9">
        <v>365651000</v>
      </c>
      <c r="AG19" s="9"/>
      <c r="AH19" s="9"/>
      <c r="AI19" s="9"/>
      <c r="AJ19" s="9"/>
      <c r="AK19" s="9">
        <v>92046887.985462099</v>
      </c>
      <c r="AL19" s="9">
        <v>92049442.19178082</v>
      </c>
      <c r="AM19" s="9"/>
      <c r="AN19" s="9"/>
      <c r="AO19" s="9"/>
      <c r="AP19" s="9"/>
      <c r="AQ19" s="11">
        <v>0.25173427116420327</v>
      </c>
      <c r="AR19" s="11">
        <v>0.2517412565309019</v>
      </c>
      <c r="AS19" s="11"/>
      <c r="AT19" s="11"/>
      <c r="AU19" s="11"/>
      <c r="AV19" s="11"/>
      <c r="AW19" s="9">
        <v>272048790</v>
      </c>
      <c r="AX19" s="9">
        <v>272048789</v>
      </c>
      <c r="AY19" s="9"/>
      <c r="AZ19" s="9"/>
      <c r="BA19" s="9"/>
      <c r="BB19" s="9"/>
      <c r="BC19" s="9">
        <v>1555322.0145379025</v>
      </c>
      <c r="BD19" s="9">
        <v>1552768.8082191781</v>
      </c>
      <c r="BE19" s="9"/>
      <c r="BF19" s="9"/>
      <c r="BG19" s="9"/>
      <c r="BH19" s="9"/>
      <c r="BI19" s="9">
        <v>0</v>
      </c>
      <c r="BJ19" s="9">
        <v>0</v>
      </c>
      <c r="BK19" s="9"/>
      <c r="BL19" s="9"/>
      <c r="BM19" s="9"/>
      <c r="BN19" s="9"/>
      <c r="BO19" s="9">
        <v>0</v>
      </c>
      <c r="BP19" s="9">
        <v>0</v>
      </c>
      <c r="BQ19" s="9"/>
      <c r="BR19" s="9"/>
      <c r="BS19" s="9"/>
      <c r="BT19" s="9"/>
      <c r="BU19" s="9">
        <v>13938.482387400538</v>
      </c>
      <c r="BV19" s="9">
        <v>14072.938358435656</v>
      </c>
      <c r="BW19" s="9"/>
      <c r="BX19" s="9"/>
      <c r="BY19" s="9"/>
      <c r="BZ19" s="9"/>
      <c r="CA19" s="9">
        <v>13879.194081047286</v>
      </c>
      <c r="CB19" s="9">
        <v>14013.176400385575</v>
      </c>
      <c r="CC19" s="9"/>
      <c r="CD19" s="9"/>
      <c r="CE19" s="9"/>
      <c r="CF19" s="9"/>
      <c r="CG19" s="9">
        <v>1261.744916458844</v>
      </c>
      <c r="CH19" s="9">
        <v>1273.9251273077796</v>
      </c>
      <c r="CI19" s="9"/>
      <c r="CJ19" s="9"/>
      <c r="CK19" s="9"/>
      <c r="CL19" s="9"/>
      <c r="CM19" s="9">
        <v>0</v>
      </c>
      <c r="CN19" s="9">
        <v>0</v>
      </c>
      <c r="CO19" s="9"/>
      <c r="CP19" s="9"/>
      <c r="CQ19" s="9"/>
      <c r="CR19" s="9"/>
      <c r="CS19" s="9">
        <v>0</v>
      </c>
      <c r="CT19" s="9">
        <v>0</v>
      </c>
      <c r="CU19" s="9"/>
      <c r="CV19" s="9"/>
      <c r="CW19" s="9"/>
      <c r="CX19" s="9"/>
      <c r="CY19" s="9">
        <v>0</v>
      </c>
      <c r="CZ19" s="9">
        <v>0</v>
      </c>
      <c r="DA19" s="9"/>
      <c r="DB19" s="9"/>
      <c r="DC19" s="9"/>
      <c r="DD19" s="9"/>
      <c r="DE19" s="9">
        <v>59.288306353251812</v>
      </c>
      <c r="DF19" s="9">
        <v>59.761958050080793</v>
      </c>
      <c r="DG19" s="9"/>
      <c r="DH19" s="9"/>
      <c r="DI19" s="9"/>
      <c r="DJ19" s="9"/>
      <c r="DK19" s="9">
        <v>24731.708181818183</v>
      </c>
      <c r="DL19" s="9">
        <v>24731.708090909091</v>
      </c>
      <c r="DM19" s="9"/>
      <c r="DN19" s="9"/>
      <c r="DO19" s="9"/>
      <c r="DP19" s="9"/>
      <c r="DQ19" s="9">
        <v>22000</v>
      </c>
      <c r="DR19" s="9">
        <v>728193909.17724288</v>
      </c>
      <c r="DS19" s="9">
        <v>184096330.17724288</v>
      </c>
      <c r="DT19" s="10">
        <v>0.25281223566569783</v>
      </c>
      <c r="DU19" s="9">
        <v>731302000</v>
      </c>
      <c r="DV19" s="9">
        <v>184096330.1772429</v>
      </c>
      <c r="DW19" s="11">
        <v>0.25173776384755259</v>
      </c>
      <c r="DX19" s="9">
        <v>544097579</v>
      </c>
      <c r="DY19" s="9">
        <v>3108090.8227570807</v>
      </c>
      <c r="DZ19" s="9">
        <v>0</v>
      </c>
      <c r="EA19" s="9">
        <v>0</v>
      </c>
      <c r="EB19" s="9">
        <v>28011.420745836193</v>
      </c>
      <c r="EC19" s="9">
        <v>27892.370481432859</v>
      </c>
      <c r="ED19" s="9">
        <v>1267.8350218833118</v>
      </c>
      <c r="EE19" s="9">
        <v>0</v>
      </c>
      <c r="EF19" s="9">
        <v>0</v>
      </c>
      <c r="EG19" s="9">
        <v>0</v>
      </c>
      <c r="EH19" s="9">
        <v>119.0502644033326</v>
      </c>
      <c r="EI19" s="9">
        <v>24731.708136363635</v>
      </c>
    </row>
    <row r="20" spans="3:139">
      <c r="D20" t="s">
        <v>558</v>
      </c>
      <c r="G20" s="3"/>
      <c r="H20" s="3"/>
      <c r="I20" s="3"/>
      <c r="J20" s="3">
        <v>500000</v>
      </c>
      <c r="K20" s="3">
        <v>500000</v>
      </c>
      <c r="L20" s="3">
        <v>330000</v>
      </c>
      <c r="M20" s="3"/>
      <c r="N20" s="3"/>
      <c r="O20" s="3"/>
      <c r="P20" s="3">
        <v>14306250000.000002</v>
      </c>
      <c r="Q20" s="3">
        <v>14333500000.000002</v>
      </c>
      <c r="R20" s="3">
        <v>9478095000.0000019</v>
      </c>
      <c r="S20" s="3"/>
      <c r="T20" s="3"/>
      <c r="U20" s="3"/>
      <c r="V20" s="3">
        <v>3196901119.2991791</v>
      </c>
      <c r="W20" s="3">
        <v>3227558581.905653</v>
      </c>
      <c r="X20" s="3">
        <v>2149286882.0912685</v>
      </c>
      <c r="Y20" s="7"/>
      <c r="Z20" s="7"/>
      <c r="AA20" s="7"/>
      <c r="AB20" s="7">
        <v>0.22346185193878051</v>
      </c>
      <c r="AC20" s="7">
        <v>0.22517588739007588</v>
      </c>
      <c r="AD20" s="7">
        <v>0.22676359353765374</v>
      </c>
      <c r="AE20" s="3"/>
      <c r="AF20" s="3"/>
      <c r="AG20" s="3"/>
      <c r="AH20" s="3">
        <v>14306250000.000002</v>
      </c>
      <c r="AI20" s="3">
        <v>14333500000.000002</v>
      </c>
      <c r="AJ20" s="3">
        <v>9478095000.0000019</v>
      </c>
      <c r="AK20" s="3"/>
      <c r="AL20" s="3"/>
      <c r="AM20" s="3"/>
      <c r="AN20" s="3">
        <v>3196901119.2991791</v>
      </c>
      <c r="AO20" s="3">
        <v>3227558581.905653</v>
      </c>
      <c r="AP20" s="3">
        <v>2149286882.0912685</v>
      </c>
      <c r="AQ20" s="8"/>
      <c r="AR20" s="8"/>
      <c r="AS20" s="8"/>
      <c r="AT20" s="8">
        <v>0.22346185193878051</v>
      </c>
      <c r="AU20" s="8">
        <v>0.22517588739007588</v>
      </c>
      <c r="AV20" s="8">
        <v>0.22676359353765374</v>
      </c>
      <c r="AW20" s="3"/>
      <c r="AX20" s="3"/>
      <c r="AY20" s="3"/>
      <c r="AZ20" s="3">
        <v>11109348880.700823</v>
      </c>
      <c r="BA20" s="3">
        <v>11105941418.094349</v>
      </c>
      <c r="BB20" s="3">
        <v>7328808117.9087334</v>
      </c>
      <c r="BC20" s="3"/>
      <c r="BD20" s="3"/>
      <c r="BE20" s="3"/>
      <c r="BF20" s="3">
        <v>0</v>
      </c>
      <c r="BG20" s="3">
        <v>0</v>
      </c>
      <c r="BH20" s="3">
        <v>0</v>
      </c>
      <c r="BI20" s="3"/>
      <c r="BJ20" s="3"/>
      <c r="BK20" s="3"/>
      <c r="BL20" s="3">
        <v>0</v>
      </c>
      <c r="BM20" s="3">
        <v>0</v>
      </c>
      <c r="BN20" s="3">
        <v>0</v>
      </c>
      <c r="BO20" s="3"/>
      <c r="BP20" s="3"/>
      <c r="BQ20" s="3"/>
      <c r="BR20" s="3">
        <v>0</v>
      </c>
      <c r="BS20" s="3">
        <v>0</v>
      </c>
      <c r="BT20" s="3">
        <v>0</v>
      </c>
      <c r="BU20" s="3"/>
      <c r="BV20" s="3"/>
      <c r="BW20" s="3"/>
      <c r="BX20" s="3">
        <v>545000.00000000012</v>
      </c>
      <c r="BY20" s="3">
        <v>545000.00000000012</v>
      </c>
      <c r="BZ20" s="3">
        <v>359700.00000000006</v>
      </c>
      <c r="CA20" s="3"/>
      <c r="CB20" s="3"/>
      <c r="CC20" s="3"/>
      <c r="CD20" s="3">
        <v>545000.00000000012</v>
      </c>
      <c r="CE20" s="3">
        <v>545000.00000000012</v>
      </c>
      <c r="CF20" s="3">
        <v>359700.00000000006</v>
      </c>
      <c r="CG20" s="3"/>
      <c r="CH20" s="3"/>
      <c r="CI20" s="3"/>
      <c r="CJ20" s="3">
        <v>1090.0000000000002</v>
      </c>
      <c r="CK20" s="3">
        <v>1090.0000000000002</v>
      </c>
      <c r="CL20" s="3">
        <v>1090</v>
      </c>
      <c r="CM20" s="3"/>
      <c r="CN20" s="3"/>
      <c r="CO20" s="3"/>
      <c r="CP20" s="3">
        <v>0</v>
      </c>
      <c r="CQ20" s="3">
        <v>0</v>
      </c>
      <c r="CR20" s="3">
        <v>0</v>
      </c>
      <c r="CS20" s="3"/>
      <c r="CT20" s="3"/>
      <c r="CU20" s="3"/>
      <c r="CV20" s="3">
        <v>0</v>
      </c>
      <c r="CW20" s="3">
        <v>0</v>
      </c>
      <c r="CX20" s="3">
        <v>0</v>
      </c>
      <c r="CY20" s="3"/>
      <c r="CZ20" s="3"/>
      <c r="DA20" s="3"/>
      <c r="DB20" s="3">
        <v>0</v>
      </c>
      <c r="DC20" s="3">
        <v>0</v>
      </c>
      <c r="DD20" s="3">
        <v>0</v>
      </c>
      <c r="DE20" s="3"/>
      <c r="DF20" s="3"/>
      <c r="DG20" s="3"/>
      <c r="DH20" s="3">
        <v>0</v>
      </c>
      <c r="DI20" s="3">
        <v>0</v>
      </c>
      <c r="DJ20" s="3">
        <v>0</v>
      </c>
      <c r="DK20" s="3"/>
      <c r="DL20" s="3"/>
      <c r="DM20" s="3"/>
      <c r="DN20" s="3">
        <v>22218.697761401647</v>
      </c>
      <c r="DO20" s="3">
        <v>22211.882836188699</v>
      </c>
      <c r="DP20" s="3">
        <v>22208.509448208282</v>
      </c>
      <c r="DQ20" s="3">
        <v>1330000</v>
      </c>
      <c r="DR20" s="3">
        <v>38117845000.000008</v>
      </c>
      <c r="DS20" s="3">
        <v>8573746583.2961006</v>
      </c>
      <c r="DT20" s="7">
        <v>0.22492736888184783</v>
      </c>
      <c r="DU20" s="3">
        <v>38117845000.000008</v>
      </c>
      <c r="DV20" s="3">
        <v>8573746583.2961006</v>
      </c>
      <c r="DW20" s="8">
        <v>0.22492736888184783</v>
      </c>
      <c r="DX20" s="3">
        <v>29544098416.703907</v>
      </c>
      <c r="DY20" s="3">
        <v>0</v>
      </c>
      <c r="DZ20" s="3">
        <v>0</v>
      </c>
      <c r="EA20" s="3">
        <v>0</v>
      </c>
      <c r="EB20" s="3">
        <v>1449700.0000000005</v>
      </c>
      <c r="EC20" s="3">
        <v>1449700.0000000005</v>
      </c>
      <c r="ED20" s="3">
        <v>1090.0000000000002</v>
      </c>
      <c r="EE20" s="3">
        <v>0</v>
      </c>
      <c r="EF20" s="3">
        <v>0</v>
      </c>
      <c r="EG20" s="3">
        <v>0</v>
      </c>
      <c r="EH20" s="3">
        <v>0</v>
      </c>
      <c r="EI20" s="3">
        <v>22213.607832108202</v>
      </c>
    </row>
    <row r="21" spans="3:139">
      <c r="E21" s="6" t="s">
        <v>580</v>
      </c>
      <c r="F21" s="6"/>
      <c r="G21" s="9"/>
      <c r="H21" s="9"/>
      <c r="I21" s="9"/>
      <c r="J21" s="9">
        <v>500000</v>
      </c>
      <c r="K21" s="9">
        <v>500000</v>
      </c>
      <c r="L21" s="9">
        <v>330000</v>
      </c>
      <c r="M21" s="9"/>
      <c r="N21" s="9"/>
      <c r="O21" s="9"/>
      <c r="P21" s="9">
        <v>14306250000.000002</v>
      </c>
      <c r="Q21" s="9">
        <v>14333500000.000002</v>
      </c>
      <c r="R21" s="9">
        <v>9478095000.0000019</v>
      </c>
      <c r="S21" s="9"/>
      <c r="T21" s="9"/>
      <c r="U21" s="9"/>
      <c r="V21" s="9">
        <v>3196901119.2991791</v>
      </c>
      <c r="W21" s="9">
        <v>3227558581.905653</v>
      </c>
      <c r="X21" s="9">
        <v>2149286882.0912685</v>
      </c>
      <c r="Y21" s="10"/>
      <c r="Z21" s="10"/>
      <c r="AA21" s="10"/>
      <c r="AB21" s="10">
        <v>0.22346185193878051</v>
      </c>
      <c r="AC21" s="10">
        <v>0.22517588739007588</v>
      </c>
      <c r="AD21" s="10">
        <v>0.22676359353765374</v>
      </c>
      <c r="AE21" s="9"/>
      <c r="AF21" s="9"/>
      <c r="AG21" s="9"/>
      <c r="AH21" s="9">
        <v>14306250000.000002</v>
      </c>
      <c r="AI21" s="9">
        <v>14333500000.000002</v>
      </c>
      <c r="AJ21" s="9">
        <v>9478095000.0000019</v>
      </c>
      <c r="AK21" s="9"/>
      <c r="AL21" s="9"/>
      <c r="AM21" s="9"/>
      <c r="AN21" s="9">
        <v>3196901119.2991791</v>
      </c>
      <c r="AO21" s="9">
        <v>3227558581.905653</v>
      </c>
      <c r="AP21" s="9">
        <v>2149286882.0912685</v>
      </c>
      <c r="AQ21" s="11"/>
      <c r="AR21" s="11"/>
      <c r="AS21" s="11"/>
      <c r="AT21" s="11">
        <v>0.22346185193878051</v>
      </c>
      <c r="AU21" s="11">
        <v>0.22517588739007588</v>
      </c>
      <c r="AV21" s="11">
        <v>0.22676359353765374</v>
      </c>
      <c r="AW21" s="9"/>
      <c r="AX21" s="9"/>
      <c r="AY21" s="9"/>
      <c r="AZ21" s="9">
        <v>11109348880.700823</v>
      </c>
      <c r="BA21" s="9">
        <v>11105941418.094349</v>
      </c>
      <c r="BB21" s="9">
        <v>7328808117.9087334</v>
      </c>
      <c r="BC21" s="9"/>
      <c r="BD21" s="9"/>
      <c r="BE21" s="9"/>
      <c r="BF21" s="9">
        <v>0</v>
      </c>
      <c r="BG21" s="9">
        <v>0</v>
      </c>
      <c r="BH21" s="9">
        <v>0</v>
      </c>
      <c r="BI21" s="9"/>
      <c r="BJ21" s="9"/>
      <c r="BK21" s="9"/>
      <c r="BL21" s="9">
        <v>0</v>
      </c>
      <c r="BM21" s="9">
        <v>0</v>
      </c>
      <c r="BN21" s="9">
        <v>0</v>
      </c>
      <c r="BO21" s="9"/>
      <c r="BP21" s="9"/>
      <c r="BQ21" s="9"/>
      <c r="BR21" s="9">
        <v>0</v>
      </c>
      <c r="BS21" s="9">
        <v>0</v>
      </c>
      <c r="BT21" s="9">
        <v>0</v>
      </c>
      <c r="BU21" s="9"/>
      <c r="BV21" s="9"/>
      <c r="BW21" s="9"/>
      <c r="BX21" s="9">
        <v>545000.00000000012</v>
      </c>
      <c r="BY21" s="9">
        <v>545000.00000000012</v>
      </c>
      <c r="BZ21" s="9">
        <v>359700.00000000006</v>
      </c>
      <c r="CA21" s="9"/>
      <c r="CB21" s="9"/>
      <c r="CC21" s="9"/>
      <c r="CD21" s="9">
        <v>545000.00000000012</v>
      </c>
      <c r="CE21" s="9">
        <v>545000.00000000012</v>
      </c>
      <c r="CF21" s="9">
        <v>359700.00000000006</v>
      </c>
      <c r="CG21" s="9"/>
      <c r="CH21" s="9"/>
      <c r="CI21" s="9"/>
      <c r="CJ21" s="9">
        <v>1090.0000000000002</v>
      </c>
      <c r="CK21" s="9">
        <v>1090.0000000000002</v>
      </c>
      <c r="CL21" s="9">
        <v>1090</v>
      </c>
      <c r="CM21" s="9"/>
      <c r="CN21" s="9"/>
      <c r="CO21" s="9"/>
      <c r="CP21" s="9">
        <v>0</v>
      </c>
      <c r="CQ21" s="9">
        <v>0</v>
      </c>
      <c r="CR21" s="9">
        <v>0</v>
      </c>
      <c r="CS21" s="9"/>
      <c r="CT21" s="9"/>
      <c r="CU21" s="9"/>
      <c r="CV21" s="9">
        <v>0</v>
      </c>
      <c r="CW21" s="9">
        <v>0</v>
      </c>
      <c r="CX21" s="9">
        <v>0</v>
      </c>
      <c r="CY21" s="9"/>
      <c r="CZ21" s="9"/>
      <c r="DA21" s="9"/>
      <c r="DB21" s="9">
        <v>0</v>
      </c>
      <c r="DC21" s="9">
        <v>0</v>
      </c>
      <c r="DD21" s="9">
        <v>0</v>
      </c>
      <c r="DE21" s="9"/>
      <c r="DF21" s="9"/>
      <c r="DG21" s="9"/>
      <c r="DH21" s="9">
        <v>0</v>
      </c>
      <c r="DI21" s="9">
        <v>0</v>
      </c>
      <c r="DJ21" s="9">
        <v>0</v>
      </c>
      <c r="DK21" s="9"/>
      <c r="DL21" s="9"/>
      <c r="DM21" s="9"/>
      <c r="DN21" s="9">
        <v>22218.697761401647</v>
      </c>
      <c r="DO21" s="9">
        <v>22211.882836188699</v>
      </c>
      <c r="DP21" s="9">
        <v>22208.509448208282</v>
      </c>
      <c r="DQ21" s="9">
        <v>1330000</v>
      </c>
      <c r="DR21" s="9">
        <v>38117845000.000008</v>
      </c>
      <c r="DS21" s="9">
        <v>8573746583.2961006</v>
      </c>
      <c r="DT21" s="10">
        <v>0.22492736888184783</v>
      </c>
      <c r="DU21" s="9">
        <v>38117845000.000008</v>
      </c>
      <c r="DV21" s="9">
        <v>8573746583.2961006</v>
      </c>
      <c r="DW21" s="11">
        <v>0.22492736888184783</v>
      </c>
      <c r="DX21" s="9">
        <v>29544098416.703907</v>
      </c>
      <c r="DY21" s="9">
        <v>0</v>
      </c>
      <c r="DZ21" s="9">
        <v>0</v>
      </c>
      <c r="EA21" s="9">
        <v>0</v>
      </c>
      <c r="EB21" s="9">
        <v>1449700.0000000005</v>
      </c>
      <c r="EC21" s="9">
        <v>1449700.0000000005</v>
      </c>
      <c r="ED21" s="9">
        <v>1090.0000000000002</v>
      </c>
      <c r="EE21" s="9">
        <v>0</v>
      </c>
      <c r="EF21" s="9">
        <v>0</v>
      </c>
      <c r="EG21" s="9">
        <v>0</v>
      </c>
      <c r="EH21" s="9">
        <v>0</v>
      </c>
      <c r="EI21" s="9">
        <v>22213.607832108202</v>
      </c>
    </row>
    <row r="22" spans="3:139">
      <c r="F22" t="s">
        <v>443</v>
      </c>
      <c r="G22" s="3"/>
      <c r="H22" s="3"/>
      <c r="I22" s="3"/>
      <c r="J22" s="3">
        <v>500000</v>
      </c>
      <c r="K22" s="3"/>
      <c r="L22" s="3">
        <v>330000</v>
      </c>
      <c r="M22" s="3"/>
      <c r="N22" s="3"/>
      <c r="O22" s="3"/>
      <c r="P22" s="3">
        <v>14306250000.000002</v>
      </c>
      <c r="Q22" s="3"/>
      <c r="R22" s="3">
        <v>9478095000.0000019</v>
      </c>
      <c r="S22" s="3"/>
      <c r="T22" s="3"/>
      <c r="U22" s="3"/>
      <c r="V22" s="3">
        <v>3196901119.2991791</v>
      </c>
      <c r="W22" s="3"/>
      <c r="X22" s="3">
        <v>2149286882.0912685</v>
      </c>
      <c r="Y22" s="7"/>
      <c r="Z22" s="7"/>
      <c r="AA22" s="7"/>
      <c r="AB22" s="7">
        <v>0.22346185193878051</v>
      </c>
      <c r="AC22" s="7"/>
      <c r="AD22" s="7">
        <v>0.22676359353765374</v>
      </c>
      <c r="AE22" s="3"/>
      <c r="AF22" s="3"/>
      <c r="AG22" s="3"/>
      <c r="AH22" s="3">
        <v>14306250000.000002</v>
      </c>
      <c r="AI22" s="3"/>
      <c r="AJ22" s="3">
        <v>9478095000.0000019</v>
      </c>
      <c r="AK22" s="3"/>
      <c r="AL22" s="3"/>
      <c r="AM22" s="3"/>
      <c r="AN22" s="3">
        <v>3196901119.2991791</v>
      </c>
      <c r="AO22" s="3"/>
      <c r="AP22" s="3">
        <v>2149286882.0912685</v>
      </c>
      <c r="AQ22" s="8"/>
      <c r="AR22" s="8"/>
      <c r="AS22" s="8"/>
      <c r="AT22" s="8">
        <v>0.22346185193878051</v>
      </c>
      <c r="AU22" s="8"/>
      <c r="AV22" s="8">
        <v>0.22676359353765374</v>
      </c>
      <c r="AW22" s="3"/>
      <c r="AX22" s="3"/>
      <c r="AY22" s="3"/>
      <c r="AZ22" s="3">
        <v>11109348880.700823</v>
      </c>
      <c r="BA22" s="3"/>
      <c r="BB22" s="3">
        <v>7328808117.9087334</v>
      </c>
      <c r="BC22" s="3"/>
      <c r="BD22" s="3"/>
      <c r="BE22" s="3"/>
      <c r="BF22" s="3">
        <v>0</v>
      </c>
      <c r="BG22" s="3"/>
      <c r="BH22" s="3">
        <v>0</v>
      </c>
      <c r="BI22" s="3"/>
      <c r="BJ22" s="3"/>
      <c r="BK22" s="3"/>
      <c r="BL22" s="3">
        <v>0</v>
      </c>
      <c r="BM22" s="3"/>
      <c r="BN22" s="3">
        <v>0</v>
      </c>
      <c r="BO22" s="3"/>
      <c r="BP22" s="3"/>
      <c r="BQ22" s="3"/>
      <c r="BR22" s="3">
        <v>0</v>
      </c>
      <c r="BS22" s="3"/>
      <c r="BT22" s="3">
        <v>0</v>
      </c>
      <c r="BU22" s="3"/>
      <c r="BV22" s="3"/>
      <c r="BW22" s="3"/>
      <c r="BX22" s="3">
        <v>545000.00000000012</v>
      </c>
      <c r="BY22" s="3"/>
      <c r="BZ22" s="3">
        <v>359700.00000000006</v>
      </c>
      <c r="CA22" s="3"/>
      <c r="CB22" s="3"/>
      <c r="CC22" s="3"/>
      <c r="CD22" s="3">
        <v>545000.00000000012</v>
      </c>
      <c r="CE22" s="3"/>
      <c r="CF22" s="3">
        <v>359700.00000000006</v>
      </c>
      <c r="CG22" s="3"/>
      <c r="CH22" s="3"/>
      <c r="CI22" s="3"/>
      <c r="CJ22" s="3">
        <v>1090.0000000000002</v>
      </c>
      <c r="CK22" s="3"/>
      <c r="CL22" s="3">
        <v>1090</v>
      </c>
      <c r="CM22" s="3"/>
      <c r="CN22" s="3"/>
      <c r="CO22" s="3"/>
      <c r="CP22" s="3">
        <v>0</v>
      </c>
      <c r="CQ22" s="3"/>
      <c r="CR22" s="3">
        <v>0</v>
      </c>
      <c r="CS22" s="3"/>
      <c r="CT22" s="3"/>
      <c r="CU22" s="3"/>
      <c r="CV22" s="3">
        <v>0</v>
      </c>
      <c r="CW22" s="3"/>
      <c r="CX22" s="3">
        <v>0</v>
      </c>
      <c r="CY22" s="3"/>
      <c r="CZ22" s="3"/>
      <c r="DA22" s="3"/>
      <c r="DB22" s="3">
        <v>0</v>
      </c>
      <c r="DC22" s="3"/>
      <c r="DD22" s="3">
        <v>0</v>
      </c>
      <c r="DE22" s="3"/>
      <c r="DF22" s="3"/>
      <c r="DG22" s="3"/>
      <c r="DH22" s="3">
        <v>0</v>
      </c>
      <c r="DI22" s="3"/>
      <c r="DJ22" s="3">
        <v>0</v>
      </c>
      <c r="DK22" s="3"/>
      <c r="DL22" s="3"/>
      <c r="DM22" s="3"/>
      <c r="DN22" s="3">
        <v>22218.697761401647</v>
      </c>
      <c r="DO22" s="3"/>
      <c r="DP22" s="3">
        <v>22208.509448208282</v>
      </c>
      <c r="DQ22" s="3">
        <v>830000</v>
      </c>
      <c r="DR22" s="3">
        <v>23784345000.000004</v>
      </c>
      <c r="DS22" s="3">
        <v>5346188001.3904476</v>
      </c>
      <c r="DT22" s="7">
        <v>0.22477760061882918</v>
      </c>
      <c r="DU22" s="3">
        <v>23784345000.000004</v>
      </c>
      <c r="DV22" s="3">
        <v>5346188001.3904457</v>
      </c>
      <c r="DW22" s="8">
        <v>0.22477760061882909</v>
      </c>
      <c r="DX22" s="3">
        <v>18438156998.609558</v>
      </c>
      <c r="DY22" s="3">
        <v>0</v>
      </c>
      <c r="DZ22" s="3">
        <v>0</v>
      </c>
      <c r="EA22" s="3">
        <v>0</v>
      </c>
      <c r="EB22" s="3">
        <v>904700.00000000023</v>
      </c>
      <c r="EC22" s="3">
        <v>904700.00000000023</v>
      </c>
      <c r="ED22" s="3">
        <v>1090.0000000000002</v>
      </c>
      <c r="EE22" s="3">
        <v>0</v>
      </c>
      <c r="EF22" s="3">
        <v>0</v>
      </c>
      <c r="EG22" s="3">
        <v>0</v>
      </c>
      <c r="EH22" s="3">
        <v>0</v>
      </c>
      <c r="EI22" s="3">
        <v>22214.646986276577</v>
      </c>
    </row>
    <row r="23" spans="3:139">
      <c r="F23" t="s">
        <v>82</v>
      </c>
      <c r="G23" s="3"/>
      <c r="H23" s="3"/>
      <c r="I23" s="3"/>
      <c r="J23" s="3"/>
      <c r="K23" s="3">
        <v>500000</v>
      </c>
      <c r="L23" s="3"/>
      <c r="M23" s="3"/>
      <c r="N23" s="3"/>
      <c r="O23" s="3"/>
      <c r="P23" s="3"/>
      <c r="Q23" s="3">
        <v>14333500000.000002</v>
      </c>
      <c r="R23" s="3"/>
      <c r="S23" s="3"/>
      <c r="T23" s="3"/>
      <c r="U23" s="3"/>
      <c r="V23" s="3"/>
      <c r="W23" s="3">
        <v>3227558581.905653</v>
      </c>
      <c r="X23" s="3"/>
      <c r="Y23" s="7"/>
      <c r="Z23" s="7"/>
      <c r="AA23" s="7"/>
      <c r="AB23" s="7"/>
      <c r="AC23" s="7">
        <v>0.22517588739007588</v>
      </c>
      <c r="AD23" s="7"/>
      <c r="AE23" s="3"/>
      <c r="AF23" s="3"/>
      <c r="AG23" s="3"/>
      <c r="AH23" s="3"/>
      <c r="AI23" s="3">
        <v>14333500000.000002</v>
      </c>
      <c r="AJ23" s="3"/>
      <c r="AK23" s="3"/>
      <c r="AL23" s="3"/>
      <c r="AM23" s="3"/>
      <c r="AN23" s="3"/>
      <c r="AO23" s="3">
        <v>3227558581.905653</v>
      </c>
      <c r="AP23" s="3"/>
      <c r="AQ23" s="8"/>
      <c r="AR23" s="8"/>
      <c r="AS23" s="8"/>
      <c r="AT23" s="8"/>
      <c r="AU23" s="8">
        <v>0.22517588739007588</v>
      </c>
      <c r="AV23" s="8"/>
      <c r="AW23" s="3"/>
      <c r="AX23" s="3"/>
      <c r="AY23" s="3"/>
      <c r="AZ23" s="3"/>
      <c r="BA23" s="3">
        <v>11105941418.094349</v>
      </c>
      <c r="BB23" s="3"/>
      <c r="BC23" s="3"/>
      <c r="BD23" s="3"/>
      <c r="BE23" s="3"/>
      <c r="BF23" s="3"/>
      <c r="BG23" s="3">
        <v>0</v>
      </c>
      <c r="BH23" s="3"/>
      <c r="BI23" s="3"/>
      <c r="BJ23" s="3"/>
      <c r="BK23" s="3"/>
      <c r="BL23" s="3"/>
      <c r="BM23" s="3">
        <v>0</v>
      </c>
      <c r="BN23" s="3"/>
      <c r="BO23" s="3"/>
      <c r="BP23" s="3"/>
      <c r="BQ23" s="3"/>
      <c r="BR23" s="3"/>
      <c r="BS23" s="3">
        <v>0</v>
      </c>
      <c r="BT23" s="3"/>
      <c r="BU23" s="3"/>
      <c r="BV23" s="3"/>
      <c r="BW23" s="3"/>
      <c r="BX23" s="3"/>
      <c r="BY23" s="3">
        <v>545000.00000000012</v>
      </c>
      <c r="BZ23" s="3"/>
      <c r="CA23" s="3"/>
      <c r="CB23" s="3"/>
      <c r="CC23" s="3"/>
      <c r="CD23" s="3"/>
      <c r="CE23" s="3">
        <v>545000.00000000012</v>
      </c>
      <c r="CF23" s="3"/>
      <c r="CG23" s="3"/>
      <c r="CH23" s="3"/>
      <c r="CI23" s="3"/>
      <c r="CJ23" s="3"/>
      <c r="CK23" s="3">
        <v>1090.0000000000002</v>
      </c>
      <c r="CL23" s="3"/>
      <c r="CM23" s="3"/>
      <c r="CN23" s="3"/>
      <c r="CO23" s="3"/>
      <c r="CP23" s="3"/>
      <c r="CQ23" s="3">
        <v>0</v>
      </c>
      <c r="CR23" s="3"/>
      <c r="CS23" s="3"/>
      <c r="CT23" s="3"/>
      <c r="CU23" s="3"/>
      <c r="CV23" s="3"/>
      <c r="CW23" s="3">
        <v>0</v>
      </c>
      <c r="CX23" s="3"/>
      <c r="CY23" s="3"/>
      <c r="CZ23" s="3"/>
      <c r="DA23" s="3"/>
      <c r="DB23" s="3"/>
      <c r="DC23" s="3">
        <v>0</v>
      </c>
      <c r="DD23" s="3"/>
      <c r="DE23" s="3"/>
      <c r="DF23" s="3"/>
      <c r="DG23" s="3"/>
      <c r="DH23" s="3"/>
      <c r="DI23" s="3">
        <v>0</v>
      </c>
      <c r="DJ23" s="3"/>
      <c r="DK23" s="3"/>
      <c r="DL23" s="3"/>
      <c r="DM23" s="3"/>
      <c r="DN23" s="3"/>
      <c r="DO23" s="3">
        <v>22211.882836188699</v>
      </c>
      <c r="DP23" s="3"/>
      <c r="DQ23" s="3">
        <v>500000</v>
      </c>
      <c r="DR23" s="3">
        <v>14333500000.000002</v>
      </c>
      <c r="DS23" s="3">
        <v>3227558581.905653</v>
      </c>
      <c r="DT23" s="7">
        <v>0.22517588739007588</v>
      </c>
      <c r="DU23" s="3">
        <v>14333500000.000002</v>
      </c>
      <c r="DV23" s="3">
        <v>3227558581.905653</v>
      </c>
      <c r="DW23" s="8">
        <v>0.22517588739007588</v>
      </c>
      <c r="DX23" s="3">
        <v>11105941418.094349</v>
      </c>
      <c r="DY23" s="3">
        <v>0</v>
      </c>
      <c r="DZ23" s="3">
        <v>0</v>
      </c>
      <c r="EA23" s="3">
        <v>0</v>
      </c>
      <c r="EB23" s="3">
        <v>545000.00000000012</v>
      </c>
      <c r="EC23" s="3">
        <v>545000.00000000012</v>
      </c>
      <c r="ED23" s="3">
        <v>1090.0000000000002</v>
      </c>
      <c r="EE23" s="3">
        <v>0</v>
      </c>
      <c r="EF23" s="3">
        <v>0</v>
      </c>
      <c r="EG23" s="3">
        <v>0</v>
      </c>
      <c r="EH23" s="3">
        <v>0</v>
      </c>
      <c r="EI23" s="3">
        <v>22211.882836188699</v>
      </c>
    </row>
    <row r="24" spans="3:139">
      <c r="C24" s="12" t="s">
        <v>13</v>
      </c>
      <c r="D24" s="12"/>
      <c r="E24" s="12"/>
      <c r="F24" s="12"/>
      <c r="G24" s="13">
        <v>343375</v>
      </c>
      <c r="H24" s="13">
        <v>254525</v>
      </c>
      <c r="I24" s="13">
        <v>562375</v>
      </c>
      <c r="J24" s="13">
        <v>330000</v>
      </c>
      <c r="K24" s="13">
        <v>383176.78276720003</v>
      </c>
      <c r="L24" s="13">
        <v>711410.07996720006</v>
      </c>
      <c r="M24" s="13">
        <v>11693732455</v>
      </c>
      <c r="N24" s="13">
        <v>8807758539.8017159</v>
      </c>
      <c r="O24" s="13">
        <v>17371347406</v>
      </c>
      <c r="P24" s="13">
        <v>10994550000</v>
      </c>
      <c r="Q24" s="13">
        <v>12568203741.106239</v>
      </c>
      <c r="R24" s="13">
        <v>21842022762.814774</v>
      </c>
      <c r="S24" s="13">
        <v>2109852973.999999</v>
      </c>
      <c r="T24" s="13">
        <v>1373279277.8017147</v>
      </c>
      <c r="U24" s="13">
        <v>2209876769.0000019</v>
      </c>
      <c r="V24" s="13">
        <v>1785920485.7875943</v>
      </c>
      <c r="W24" s="13">
        <v>1831025584.8548441</v>
      </c>
      <c r="X24" s="13">
        <v>3192441041.822093</v>
      </c>
      <c r="Y24" s="14">
        <v>0.18042596597101632</v>
      </c>
      <c r="Z24" s="14">
        <v>0.15591699881371074</v>
      </c>
      <c r="AA24" s="14">
        <v>0.12721389523513407</v>
      </c>
      <c r="AB24" s="14">
        <v>0.16243688789332844</v>
      </c>
      <c r="AC24" s="14">
        <v>0.14568713418180784</v>
      </c>
      <c r="AD24" s="14">
        <v>0.14616050337870284</v>
      </c>
      <c r="AE24" s="13">
        <v>11749032455</v>
      </c>
      <c r="AF24" s="13">
        <v>8855424207</v>
      </c>
      <c r="AG24" s="13">
        <v>17774255987</v>
      </c>
      <c r="AH24" s="13">
        <v>10994550000</v>
      </c>
      <c r="AI24" s="13">
        <v>12568203741.106239</v>
      </c>
      <c r="AJ24" s="13">
        <v>21842022762.814774</v>
      </c>
      <c r="AK24" s="13">
        <v>2165152973.9999981</v>
      </c>
      <c r="AL24" s="13">
        <v>1420781692.8017168</v>
      </c>
      <c r="AM24" s="13">
        <v>2612785350.0000114</v>
      </c>
      <c r="AN24" s="13">
        <v>1785920485.7875938</v>
      </c>
      <c r="AO24" s="13">
        <v>1831025584.854845</v>
      </c>
      <c r="AP24" s="13">
        <v>3192441041.822094</v>
      </c>
      <c r="AQ24" s="15">
        <v>0.18428351290140327</v>
      </c>
      <c r="AR24" s="15">
        <v>0.16044196862738919</v>
      </c>
      <c r="AS24" s="15">
        <v>0.14699829640751147</v>
      </c>
      <c r="AT24" s="15">
        <v>0.16243688789332841</v>
      </c>
      <c r="AU24" s="15">
        <v>0.14568713418180793</v>
      </c>
      <c r="AV24" s="15">
        <v>0.14616050337870287</v>
      </c>
      <c r="AW24" s="13">
        <v>9583879481.0000019</v>
      </c>
      <c r="AX24" s="13">
        <v>7434479261.9999981</v>
      </c>
      <c r="AY24" s="13">
        <v>15161470636.999989</v>
      </c>
      <c r="AZ24" s="13">
        <v>9208629514.2124062</v>
      </c>
      <c r="BA24" s="13">
        <v>10737178156.251394</v>
      </c>
      <c r="BB24" s="13">
        <v>18649581720.99268</v>
      </c>
      <c r="BC24" s="13">
        <v>0</v>
      </c>
      <c r="BD24" s="13">
        <v>163252.19828510183</v>
      </c>
      <c r="BE24" s="13">
        <v>0</v>
      </c>
      <c r="BF24" s="13">
        <v>0</v>
      </c>
      <c r="BG24" s="13">
        <v>0</v>
      </c>
      <c r="BH24" s="13">
        <v>0</v>
      </c>
      <c r="BI24" s="13">
        <v>55300000</v>
      </c>
      <c r="BJ24" s="13">
        <v>47502415</v>
      </c>
      <c r="BK24" s="13">
        <v>402908581</v>
      </c>
      <c r="BL24" s="13">
        <v>0</v>
      </c>
      <c r="BM24" s="13">
        <v>0</v>
      </c>
      <c r="BN24" s="13">
        <v>0</v>
      </c>
      <c r="BO24" s="13">
        <v>0</v>
      </c>
      <c r="BP24" s="13">
        <v>0</v>
      </c>
      <c r="BQ24" s="13">
        <v>0</v>
      </c>
      <c r="BR24" s="13">
        <v>0</v>
      </c>
      <c r="BS24" s="13">
        <v>0</v>
      </c>
      <c r="BT24" s="13">
        <v>0</v>
      </c>
      <c r="BU24" s="13">
        <v>447868.82011266157</v>
      </c>
      <c r="BV24" s="13">
        <v>340822.58969068807</v>
      </c>
      <c r="BW24" s="13">
        <v>678149.15327778016</v>
      </c>
      <c r="BX24" s="13">
        <v>418840</v>
      </c>
      <c r="BY24" s="13">
        <v>477878.46924358315</v>
      </c>
      <c r="BZ24" s="13">
        <v>828919.26993604447</v>
      </c>
      <c r="CA24" s="13">
        <v>445760.80433799326</v>
      </c>
      <c r="CB24" s="13">
        <v>338987.84604475036</v>
      </c>
      <c r="CC24" s="13">
        <v>662779.1887304663</v>
      </c>
      <c r="CD24" s="13">
        <v>418840</v>
      </c>
      <c r="CE24" s="13">
        <v>477878.46924358315</v>
      </c>
      <c r="CF24" s="13">
        <v>828919.26993604447</v>
      </c>
      <c r="CG24" s="13">
        <v>1298.1748943225141</v>
      </c>
      <c r="CH24" s="13">
        <v>1331.8449898624904</v>
      </c>
      <c r="CI24" s="13">
        <v>1178.53601018976</v>
      </c>
      <c r="CJ24" s="13">
        <v>1269.2121212121212</v>
      </c>
      <c r="CK24" s="13">
        <v>1247.148811555003</v>
      </c>
      <c r="CL24" s="13">
        <v>1165.1778535022477</v>
      </c>
      <c r="CM24" s="13">
        <v>0</v>
      </c>
      <c r="CN24" s="13">
        <v>0</v>
      </c>
      <c r="CO24" s="13">
        <v>0</v>
      </c>
      <c r="CP24" s="13">
        <v>0</v>
      </c>
      <c r="CQ24" s="13">
        <v>0</v>
      </c>
      <c r="CR24" s="13">
        <v>0</v>
      </c>
      <c r="CS24" s="13">
        <v>0</v>
      </c>
      <c r="CT24" s="13">
        <v>0</v>
      </c>
      <c r="CU24" s="13">
        <v>0</v>
      </c>
      <c r="CV24" s="13">
        <v>0</v>
      </c>
      <c r="CW24" s="13">
        <v>0</v>
      </c>
      <c r="CX24" s="13">
        <v>0</v>
      </c>
      <c r="CY24" s="13">
        <v>2108.0157746683308</v>
      </c>
      <c r="CZ24" s="13">
        <v>1828.4453358186743</v>
      </c>
      <c r="DA24" s="13">
        <v>15369.964547314104</v>
      </c>
      <c r="DB24" s="13">
        <v>0</v>
      </c>
      <c r="DC24" s="13">
        <v>0</v>
      </c>
      <c r="DD24" s="13">
        <v>0</v>
      </c>
      <c r="DE24" s="13">
        <v>0</v>
      </c>
      <c r="DF24" s="13">
        <v>6.2983101190239905</v>
      </c>
      <c r="DG24" s="13">
        <v>0</v>
      </c>
      <c r="DH24" s="13">
        <v>0</v>
      </c>
      <c r="DI24" s="13">
        <v>0</v>
      </c>
      <c r="DJ24" s="13">
        <v>0</v>
      </c>
      <c r="DK24" s="13">
        <v>27910.824844557705</v>
      </c>
      <c r="DL24" s="13">
        <v>29209.229985266666</v>
      </c>
      <c r="DM24" s="13">
        <v>26959.716625027762</v>
      </c>
      <c r="DN24" s="13">
        <v>27904.937921855777</v>
      </c>
      <c r="DO24" s="13">
        <v>28021.473740424382</v>
      </c>
      <c r="DP24" s="13">
        <v>26214.952874792732</v>
      </c>
      <c r="DQ24" s="13">
        <v>2584861.8627344002</v>
      </c>
      <c r="DR24" s="13">
        <v>83277614904.722717</v>
      </c>
      <c r="DS24" s="13">
        <v>12502396133.266262</v>
      </c>
      <c r="DT24" s="14">
        <v>0.15012913311182313</v>
      </c>
      <c r="DU24" s="13">
        <v>83783489152.921005</v>
      </c>
      <c r="DV24" s="13">
        <v>13008107129.266254</v>
      </c>
      <c r="DW24" s="15">
        <v>0.15525859880965273</v>
      </c>
      <c r="DX24" s="13">
        <v>70775218771.456467</v>
      </c>
      <c r="DY24" s="13">
        <v>163252.19828510183</v>
      </c>
      <c r="DZ24" s="13">
        <v>505710996</v>
      </c>
      <c r="EA24" s="13">
        <v>0</v>
      </c>
      <c r="EB24" s="13">
        <v>3192478.3022607593</v>
      </c>
      <c r="EC24" s="13">
        <v>3173165.5782928392</v>
      </c>
      <c r="ED24" s="13">
        <v>1227.595804650118</v>
      </c>
      <c r="EE24" s="13">
        <v>0</v>
      </c>
      <c r="EF24" s="13">
        <v>0</v>
      </c>
      <c r="EG24" s="13">
        <v>19306.425657801112</v>
      </c>
      <c r="EH24" s="13">
        <v>6.2983101190239905</v>
      </c>
      <c r="EI24" s="13">
        <v>27380.65805055702</v>
      </c>
    </row>
    <row r="25" spans="3:139">
      <c r="D25" t="s">
        <v>134</v>
      </c>
      <c r="G25" s="3">
        <v>343375</v>
      </c>
      <c r="H25" s="3">
        <v>254525</v>
      </c>
      <c r="I25" s="3">
        <v>562375</v>
      </c>
      <c r="J25" s="3">
        <v>330000</v>
      </c>
      <c r="K25" s="3">
        <v>383176.78276720003</v>
      </c>
      <c r="L25" s="3">
        <v>711410.07996720006</v>
      </c>
      <c r="M25" s="3">
        <v>11693732455</v>
      </c>
      <c r="N25" s="3">
        <v>8807758539.8017159</v>
      </c>
      <c r="O25" s="3">
        <v>17371347406</v>
      </c>
      <c r="P25" s="3">
        <v>10994550000</v>
      </c>
      <c r="Q25" s="3">
        <v>12568203741.106239</v>
      </c>
      <c r="R25" s="3">
        <v>21842022762.814774</v>
      </c>
      <c r="S25" s="3">
        <v>2109852973.999999</v>
      </c>
      <c r="T25" s="3">
        <v>1373279277.8017147</v>
      </c>
      <c r="U25" s="3">
        <v>2209876769.0000019</v>
      </c>
      <c r="V25" s="3">
        <v>1785920485.7875943</v>
      </c>
      <c r="W25" s="3">
        <v>1831025584.8548441</v>
      </c>
      <c r="X25" s="3">
        <v>3192441041.822093</v>
      </c>
      <c r="Y25" s="7">
        <v>0.18042596597101632</v>
      </c>
      <c r="Z25" s="7">
        <v>0.15591699881371074</v>
      </c>
      <c r="AA25" s="7">
        <v>0.12721389523513407</v>
      </c>
      <c r="AB25" s="7">
        <v>0.16243688789332844</v>
      </c>
      <c r="AC25" s="7">
        <v>0.14568713418180784</v>
      </c>
      <c r="AD25" s="7">
        <v>0.14616050337870284</v>
      </c>
      <c r="AE25" s="3">
        <v>11749032455</v>
      </c>
      <c r="AF25" s="3">
        <v>8855424207</v>
      </c>
      <c r="AG25" s="3">
        <v>17774255987</v>
      </c>
      <c r="AH25" s="3">
        <v>10994550000</v>
      </c>
      <c r="AI25" s="3">
        <v>12568203741.106239</v>
      </c>
      <c r="AJ25" s="3">
        <v>21842022762.814774</v>
      </c>
      <c r="AK25" s="3">
        <v>2165152973.9999981</v>
      </c>
      <c r="AL25" s="3">
        <v>1420781692.8017168</v>
      </c>
      <c r="AM25" s="3">
        <v>2612785350.0000114</v>
      </c>
      <c r="AN25" s="3">
        <v>1785920485.7875938</v>
      </c>
      <c r="AO25" s="3">
        <v>1831025584.854845</v>
      </c>
      <c r="AP25" s="3">
        <v>3192441041.822094</v>
      </c>
      <c r="AQ25" s="8">
        <v>0.18428351290140327</v>
      </c>
      <c r="AR25" s="8">
        <v>0.16044196862738919</v>
      </c>
      <c r="AS25" s="8">
        <v>0.14699829640751147</v>
      </c>
      <c r="AT25" s="8">
        <v>0.16243688789332841</v>
      </c>
      <c r="AU25" s="8">
        <v>0.14568713418180793</v>
      </c>
      <c r="AV25" s="8">
        <v>0.14616050337870287</v>
      </c>
      <c r="AW25" s="3">
        <v>9583879481.0000019</v>
      </c>
      <c r="AX25" s="3">
        <v>7434479261.9999981</v>
      </c>
      <c r="AY25" s="3">
        <v>15161470636.999989</v>
      </c>
      <c r="AZ25" s="3">
        <v>9208629514.2124062</v>
      </c>
      <c r="BA25" s="3">
        <v>10737178156.251394</v>
      </c>
      <c r="BB25" s="3">
        <v>18649581720.99268</v>
      </c>
      <c r="BC25" s="3">
        <v>0</v>
      </c>
      <c r="BD25" s="3">
        <v>163252.19828510183</v>
      </c>
      <c r="BE25" s="3">
        <v>0</v>
      </c>
      <c r="BF25" s="3">
        <v>0</v>
      </c>
      <c r="BG25" s="3">
        <v>0</v>
      </c>
      <c r="BH25" s="3">
        <v>0</v>
      </c>
      <c r="BI25" s="3">
        <v>55300000</v>
      </c>
      <c r="BJ25" s="3">
        <v>47502415</v>
      </c>
      <c r="BK25" s="3">
        <v>402908581</v>
      </c>
      <c r="BL25" s="3">
        <v>0</v>
      </c>
      <c r="BM25" s="3">
        <v>0</v>
      </c>
      <c r="BN25" s="3">
        <v>0</v>
      </c>
      <c r="BO25" s="3">
        <v>0</v>
      </c>
      <c r="BP25" s="3">
        <v>0</v>
      </c>
      <c r="BQ25" s="3">
        <v>0</v>
      </c>
      <c r="BR25" s="3">
        <v>0</v>
      </c>
      <c r="BS25" s="3">
        <v>0</v>
      </c>
      <c r="BT25" s="3">
        <v>0</v>
      </c>
      <c r="BU25" s="3">
        <v>447868.82011266157</v>
      </c>
      <c r="BV25" s="3">
        <v>340822.58969068807</v>
      </c>
      <c r="BW25" s="3">
        <v>678149.15327778016</v>
      </c>
      <c r="BX25" s="3">
        <v>418840</v>
      </c>
      <c r="BY25" s="3">
        <v>477878.46924358315</v>
      </c>
      <c r="BZ25" s="3">
        <v>828919.26993604447</v>
      </c>
      <c r="CA25" s="3">
        <v>445760.80433799326</v>
      </c>
      <c r="CB25" s="3">
        <v>338987.84604475036</v>
      </c>
      <c r="CC25" s="3">
        <v>662779.1887304663</v>
      </c>
      <c r="CD25" s="3">
        <v>418840</v>
      </c>
      <c r="CE25" s="3">
        <v>477878.46924358315</v>
      </c>
      <c r="CF25" s="3">
        <v>828919.26993604447</v>
      </c>
      <c r="CG25" s="3">
        <v>1298.1748943225141</v>
      </c>
      <c r="CH25" s="3">
        <v>1331.8449898624904</v>
      </c>
      <c r="CI25" s="3">
        <v>1178.53601018976</v>
      </c>
      <c r="CJ25" s="3">
        <v>1269.2121212121212</v>
      </c>
      <c r="CK25" s="3">
        <v>1247.148811555003</v>
      </c>
      <c r="CL25" s="3">
        <v>1165.1778535022477</v>
      </c>
      <c r="CM25" s="3">
        <v>0</v>
      </c>
      <c r="CN25" s="3">
        <v>0</v>
      </c>
      <c r="CO25" s="3">
        <v>0</v>
      </c>
      <c r="CP25" s="3">
        <v>0</v>
      </c>
      <c r="CQ25" s="3">
        <v>0</v>
      </c>
      <c r="CR25" s="3">
        <v>0</v>
      </c>
      <c r="CS25" s="3">
        <v>0</v>
      </c>
      <c r="CT25" s="3">
        <v>0</v>
      </c>
      <c r="CU25" s="3">
        <v>0</v>
      </c>
      <c r="CV25" s="3">
        <v>0</v>
      </c>
      <c r="CW25" s="3">
        <v>0</v>
      </c>
      <c r="CX25" s="3">
        <v>0</v>
      </c>
      <c r="CY25" s="3">
        <v>2108.0157746683308</v>
      </c>
      <c r="CZ25" s="3">
        <v>1828.4453358186743</v>
      </c>
      <c r="DA25" s="3">
        <v>15369.964547314104</v>
      </c>
      <c r="DB25" s="3">
        <v>0</v>
      </c>
      <c r="DC25" s="3">
        <v>0</v>
      </c>
      <c r="DD25" s="3">
        <v>0</v>
      </c>
      <c r="DE25" s="3">
        <v>0</v>
      </c>
      <c r="DF25" s="3">
        <v>6.2983101190239905</v>
      </c>
      <c r="DG25" s="3">
        <v>0</v>
      </c>
      <c r="DH25" s="3">
        <v>0</v>
      </c>
      <c r="DI25" s="3">
        <v>0</v>
      </c>
      <c r="DJ25" s="3">
        <v>0</v>
      </c>
      <c r="DK25" s="3">
        <v>27910.824844557705</v>
      </c>
      <c r="DL25" s="3">
        <v>29209.229985266666</v>
      </c>
      <c r="DM25" s="3">
        <v>26959.716625027762</v>
      </c>
      <c r="DN25" s="3">
        <v>27904.937921855777</v>
      </c>
      <c r="DO25" s="3">
        <v>28021.473740424382</v>
      </c>
      <c r="DP25" s="3">
        <v>26214.952874792732</v>
      </c>
      <c r="DQ25" s="3">
        <v>2584861.8627344002</v>
      </c>
      <c r="DR25" s="3">
        <v>83277614904.722717</v>
      </c>
      <c r="DS25" s="3">
        <v>12502396133.266262</v>
      </c>
      <c r="DT25" s="7">
        <v>0.15012913311182313</v>
      </c>
      <c r="DU25" s="3">
        <v>83783489152.921005</v>
      </c>
      <c r="DV25" s="3">
        <v>13008107129.266254</v>
      </c>
      <c r="DW25" s="8">
        <v>0.15525859880965273</v>
      </c>
      <c r="DX25" s="3">
        <v>70775218771.456467</v>
      </c>
      <c r="DY25" s="3">
        <v>163252.19828510183</v>
      </c>
      <c r="DZ25" s="3">
        <v>505710996</v>
      </c>
      <c r="EA25" s="3">
        <v>0</v>
      </c>
      <c r="EB25" s="3">
        <v>3192478.3022607593</v>
      </c>
      <c r="EC25" s="3">
        <v>3173165.5782928392</v>
      </c>
      <c r="ED25" s="3">
        <v>1227.595804650118</v>
      </c>
      <c r="EE25" s="3">
        <v>0</v>
      </c>
      <c r="EF25" s="3">
        <v>0</v>
      </c>
      <c r="EG25" s="3">
        <v>19306.425657801112</v>
      </c>
      <c r="EH25" s="3">
        <v>6.2983101190239905</v>
      </c>
      <c r="EI25" s="3">
        <v>27380.65805055702</v>
      </c>
    </row>
    <row r="26" spans="3:139">
      <c r="E26" s="6" t="s">
        <v>142</v>
      </c>
      <c r="F26" s="6"/>
      <c r="G26" s="9">
        <v>211750</v>
      </c>
      <c r="H26" s="9">
        <v>200750</v>
      </c>
      <c r="I26" s="9">
        <v>277750</v>
      </c>
      <c r="J26" s="9">
        <v>212000</v>
      </c>
      <c r="K26" s="9">
        <v>260526.78276720003</v>
      </c>
      <c r="L26" s="9">
        <v>267620.07996720006</v>
      </c>
      <c r="M26" s="9">
        <v>7572922250</v>
      </c>
      <c r="N26" s="9">
        <v>7075009935</v>
      </c>
      <c r="O26" s="9">
        <v>9815733750</v>
      </c>
      <c r="P26" s="9">
        <v>7401450000</v>
      </c>
      <c r="Q26" s="9">
        <v>8771086937.4062386</v>
      </c>
      <c r="R26" s="9">
        <v>9009895115.7947731</v>
      </c>
      <c r="S26" s="9">
        <v>1425954535.999999</v>
      </c>
      <c r="T26" s="9">
        <v>1110115383.9999993</v>
      </c>
      <c r="U26" s="9">
        <v>1425165216.9999998</v>
      </c>
      <c r="V26" s="9">
        <v>1302768467.5752916</v>
      </c>
      <c r="W26" s="9">
        <v>1296485054.5132883</v>
      </c>
      <c r="X26" s="9">
        <v>1341902931.4132233</v>
      </c>
      <c r="Y26" s="10">
        <v>0.18829647115418346</v>
      </c>
      <c r="Z26" s="10">
        <v>0.15690654772204207</v>
      </c>
      <c r="AA26" s="10">
        <v>0.1451919187396459</v>
      </c>
      <c r="AB26" s="10">
        <v>0.1760153034304483</v>
      </c>
      <c r="AC26" s="10">
        <v>0.14781349948592359</v>
      </c>
      <c r="AD26" s="10">
        <v>0.14893657630495652</v>
      </c>
      <c r="AE26" s="9">
        <v>7628222250</v>
      </c>
      <c r="AF26" s="9">
        <v>7120324750</v>
      </c>
      <c r="AG26" s="9">
        <v>9878233750</v>
      </c>
      <c r="AH26" s="9">
        <v>7401450000</v>
      </c>
      <c r="AI26" s="9">
        <v>8771086937.4062386</v>
      </c>
      <c r="AJ26" s="9">
        <v>9009895115.7947731</v>
      </c>
      <c r="AK26" s="9">
        <v>1481254536</v>
      </c>
      <c r="AL26" s="9">
        <v>1155430199.000001</v>
      </c>
      <c r="AM26" s="9">
        <v>1487665216.999999</v>
      </c>
      <c r="AN26" s="9">
        <v>1302768467.5752916</v>
      </c>
      <c r="AO26" s="9">
        <v>1296485054.5132895</v>
      </c>
      <c r="AP26" s="9">
        <v>1341902931.4132242</v>
      </c>
      <c r="AQ26" s="11">
        <v>0.19418083105798339</v>
      </c>
      <c r="AR26" s="11">
        <v>0.16227212094504551</v>
      </c>
      <c r="AS26" s="11">
        <v>0.15060032538711682</v>
      </c>
      <c r="AT26" s="11">
        <v>0.1760153034304483</v>
      </c>
      <c r="AU26" s="11">
        <v>0.14781349948592373</v>
      </c>
      <c r="AV26" s="11">
        <v>0.14893657630495663</v>
      </c>
      <c r="AW26" s="9">
        <v>6146967714</v>
      </c>
      <c r="AX26" s="9">
        <v>5964894550.999999</v>
      </c>
      <c r="AY26" s="9">
        <v>8390568533.000001</v>
      </c>
      <c r="AZ26" s="9">
        <v>6098681532.4247084</v>
      </c>
      <c r="BA26" s="9">
        <v>7474601882.8929491</v>
      </c>
      <c r="BB26" s="9">
        <v>7667992184.3815489</v>
      </c>
      <c r="BC26" s="9">
        <v>0</v>
      </c>
      <c r="BD26" s="9">
        <v>0</v>
      </c>
      <c r="BE26" s="9">
        <v>0</v>
      </c>
      <c r="BF26" s="9">
        <v>0</v>
      </c>
      <c r="BG26" s="9">
        <v>0</v>
      </c>
      <c r="BH26" s="9">
        <v>0</v>
      </c>
      <c r="BI26" s="9">
        <v>55300000</v>
      </c>
      <c r="BJ26" s="9">
        <v>45314815</v>
      </c>
      <c r="BK26" s="9">
        <v>62500000</v>
      </c>
      <c r="BL26" s="9">
        <v>0</v>
      </c>
      <c r="BM26" s="9">
        <v>0</v>
      </c>
      <c r="BN26" s="9">
        <v>0</v>
      </c>
      <c r="BO26" s="9">
        <v>0</v>
      </c>
      <c r="BP26" s="9">
        <v>0</v>
      </c>
      <c r="BQ26" s="9">
        <v>0</v>
      </c>
      <c r="BR26" s="9">
        <v>0</v>
      </c>
      <c r="BS26" s="9">
        <v>0</v>
      </c>
      <c r="BT26" s="9">
        <v>0</v>
      </c>
      <c r="BU26" s="9">
        <v>290785.04223645473</v>
      </c>
      <c r="BV26" s="9">
        <v>274042.43745755858</v>
      </c>
      <c r="BW26" s="9">
        <v>376900.04613516125</v>
      </c>
      <c r="BX26" s="9">
        <v>281960</v>
      </c>
      <c r="BY26" s="9">
        <v>333501.40446411551</v>
      </c>
      <c r="BZ26" s="9">
        <v>341931.50344572193</v>
      </c>
      <c r="CA26" s="9">
        <v>288677.02646178642</v>
      </c>
      <c r="CB26" s="9">
        <v>272298.3902698881</v>
      </c>
      <c r="CC26" s="9">
        <v>374515.38370667322</v>
      </c>
      <c r="CD26" s="9">
        <v>281960</v>
      </c>
      <c r="CE26" s="9">
        <v>333501.40446411551</v>
      </c>
      <c r="CF26" s="9">
        <v>341931.50344572193</v>
      </c>
      <c r="CG26" s="9">
        <v>1363.2917424405498</v>
      </c>
      <c r="CH26" s="9">
        <v>1356.4054309832534</v>
      </c>
      <c r="CI26" s="9">
        <v>1348.3902203660602</v>
      </c>
      <c r="CJ26" s="9">
        <v>1330</v>
      </c>
      <c r="CK26" s="9">
        <v>1280.1041064638782</v>
      </c>
      <c r="CL26" s="9">
        <v>1277.6750664136623</v>
      </c>
      <c r="CM26" s="9">
        <v>0</v>
      </c>
      <c r="CN26" s="9">
        <v>0</v>
      </c>
      <c r="CO26" s="9">
        <v>0</v>
      </c>
      <c r="CP26" s="9">
        <v>0</v>
      </c>
      <c r="CQ26" s="9">
        <v>0</v>
      </c>
      <c r="CR26" s="9">
        <v>0</v>
      </c>
      <c r="CS26" s="9">
        <v>0</v>
      </c>
      <c r="CT26" s="9">
        <v>0</v>
      </c>
      <c r="CU26" s="9">
        <v>0</v>
      </c>
      <c r="CV26" s="9">
        <v>0</v>
      </c>
      <c r="CW26" s="9">
        <v>0</v>
      </c>
      <c r="CX26" s="9">
        <v>0</v>
      </c>
      <c r="CY26" s="9">
        <v>2108.0157746683308</v>
      </c>
      <c r="CZ26" s="9">
        <v>1744.047187670526</v>
      </c>
      <c r="DA26" s="9">
        <v>2384.6624284880463</v>
      </c>
      <c r="DB26" s="9">
        <v>0</v>
      </c>
      <c r="DC26" s="9">
        <v>0</v>
      </c>
      <c r="DD26" s="9">
        <v>0</v>
      </c>
      <c r="DE26" s="9">
        <v>0</v>
      </c>
      <c r="DF26" s="9">
        <v>0</v>
      </c>
      <c r="DG26" s="9">
        <v>0</v>
      </c>
      <c r="DH26" s="9">
        <v>0</v>
      </c>
      <c r="DI26" s="9">
        <v>0</v>
      </c>
      <c r="DJ26" s="9">
        <v>0</v>
      </c>
      <c r="DK26" s="9">
        <v>29029.363466351831</v>
      </c>
      <c r="DL26" s="9">
        <v>29713.048821917804</v>
      </c>
      <c r="DM26" s="9">
        <v>30209.067625562559</v>
      </c>
      <c r="DN26" s="9">
        <v>28767.365718984474</v>
      </c>
      <c r="DO26" s="9">
        <v>28690.339639944272</v>
      </c>
      <c r="DP26" s="9">
        <v>28652.529306924018</v>
      </c>
      <c r="DQ26" s="9">
        <v>1430396.8627344002</v>
      </c>
      <c r="DR26" s="9">
        <v>49646097988.201012</v>
      </c>
      <c r="DS26" s="9">
        <v>7902391590.5018129</v>
      </c>
      <c r="DT26" s="10">
        <v>0.15917447514968669</v>
      </c>
      <c r="DU26" s="9">
        <v>49809212803.201012</v>
      </c>
      <c r="DV26" s="9">
        <v>8065506405.5017776</v>
      </c>
      <c r="DW26" s="11">
        <v>0.16192800390901668</v>
      </c>
      <c r="DX26" s="9">
        <v>41743706397.699234</v>
      </c>
      <c r="DY26" s="9">
        <v>0</v>
      </c>
      <c r="DZ26" s="9">
        <v>163114815</v>
      </c>
      <c r="EA26" s="9">
        <v>0</v>
      </c>
      <c r="EB26" s="9">
        <v>1899120.43373901</v>
      </c>
      <c r="EC26" s="9">
        <v>1892883.7083481827</v>
      </c>
      <c r="ED26" s="9">
        <v>1323.3276426024001</v>
      </c>
      <c r="EE26" s="9">
        <v>0</v>
      </c>
      <c r="EF26" s="9">
        <v>0</v>
      </c>
      <c r="EG26" s="9">
        <v>6236.7253908269031</v>
      </c>
      <c r="EH26" s="9">
        <v>0</v>
      </c>
      <c r="EI26" s="9">
        <v>29183.303938391196</v>
      </c>
    </row>
    <row r="27" spans="3:139">
      <c r="E27" s="6" t="s">
        <v>143</v>
      </c>
      <c r="F27" s="6"/>
      <c r="G27" s="9">
        <v>15625</v>
      </c>
      <c r="H27" s="9">
        <v>4125</v>
      </c>
      <c r="I27" s="9">
        <v>136500</v>
      </c>
      <c r="J27" s="9">
        <v>30000</v>
      </c>
      <c r="K27" s="9">
        <v>30000</v>
      </c>
      <c r="L27" s="9">
        <v>195000</v>
      </c>
      <c r="M27" s="9">
        <v>250578705</v>
      </c>
      <c r="N27" s="9">
        <v>64930557</v>
      </c>
      <c r="O27" s="9">
        <v>2535364531</v>
      </c>
      <c r="P27" s="9">
        <v>653625000</v>
      </c>
      <c r="Q27" s="9">
        <v>654870000</v>
      </c>
      <c r="R27" s="9">
        <v>4264747500</v>
      </c>
      <c r="S27" s="9">
        <v>-118405842.00000007</v>
      </c>
      <c r="T27" s="9">
        <v>-23581799.000000004</v>
      </c>
      <c r="U27" s="9">
        <v>-242353810.99999982</v>
      </c>
      <c r="V27" s="9">
        <v>15377707.034640551</v>
      </c>
      <c r="W27" s="9">
        <v>17015177.820584536</v>
      </c>
      <c r="X27" s="9">
        <v>119953930.58757496</v>
      </c>
      <c r="Y27" s="10">
        <v>-0.47252954715365808</v>
      </c>
      <c r="Z27" s="10">
        <v>-0.36318491769599331</v>
      </c>
      <c r="AA27" s="10">
        <v>-9.5589335591284963E-2</v>
      </c>
      <c r="AB27" s="10">
        <v>2.3526803648331308E-2</v>
      </c>
      <c r="AC27" s="10">
        <v>2.5982527555979868E-2</v>
      </c>
      <c r="AD27" s="10">
        <v>2.8126854072269215E-2</v>
      </c>
      <c r="AE27" s="9">
        <v>250578705</v>
      </c>
      <c r="AF27" s="9">
        <v>64930557</v>
      </c>
      <c r="AG27" s="9">
        <v>2870773112</v>
      </c>
      <c r="AH27" s="9">
        <v>653625000</v>
      </c>
      <c r="AI27" s="9">
        <v>654870000</v>
      </c>
      <c r="AJ27" s="9">
        <v>4264747500</v>
      </c>
      <c r="AK27" s="9">
        <v>-118405842.00000006</v>
      </c>
      <c r="AL27" s="9">
        <v>-23581799</v>
      </c>
      <c r="AM27" s="9">
        <v>93054770</v>
      </c>
      <c r="AN27" s="9">
        <v>15377707.034640551</v>
      </c>
      <c r="AO27" s="9">
        <v>17015177.820584536</v>
      </c>
      <c r="AP27" s="9">
        <v>119953930.58757496</v>
      </c>
      <c r="AQ27" s="11">
        <v>-0.47252954715365802</v>
      </c>
      <c r="AR27" s="11">
        <v>-0.36318491769599326</v>
      </c>
      <c r="AS27" s="11">
        <v>3.2414533078572318E-2</v>
      </c>
      <c r="AT27" s="11">
        <v>2.3526803648331308E-2</v>
      </c>
      <c r="AU27" s="11">
        <v>2.5982527555979868E-2</v>
      </c>
      <c r="AV27" s="11">
        <v>2.8126854072269215E-2</v>
      </c>
      <c r="AW27" s="9">
        <v>368984547.00000006</v>
      </c>
      <c r="AX27" s="9">
        <v>88512356</v>
      </c>
      <c r="AY27" s="9">
        <v>2777718342</v>
      </c>
      <c r="AZ27" s="9">
        <v>638247292.96535945</v>
      </c>
      <c r="BA27" s="9">
        <v>637854822.17941546</v>
      </c>
      <c r="BB27" s="9">
        <v>4144793569.412425</v>
      </c>
      <c r="BC27" s="9">
        <v>0</v>
      </c>
      <c r="BD27" s="9">
        <v>0</v>
      </c>
      <c r="BE27" s="9">
        <v>0</v>
      </c>
      <c r="BF27" s="9">
        <v>0</v>
      </c>
      <c r="BG27" s="9">
        <v>0</v>
      </c>
      <c r="BH27" s="9">
        <v>0</v>
      </c>
      <c r="BI27" s="9">
        <v>0</v>
      </c>
      <c r="BJ27" s="9">
        <v>0</v>
      </c>
      <c r="BK27" s="9">
        <v>335408581</v>
      </c>
      <c r="BL27" s="9">
        <v>0</v>
      </c>
      <c r="BM27" s="9">
        <v>0</v>
      </c>
      <c r="BN27" s="9">
        <v>0</v>
      </c>
      <c r="BO27" s="9">
        <v>0</v>
      </c>
      <c r="BP27" s="9">
        <v>0</v>
      </c>
      <c r="BQ27" s="9">
        <v>0</v>
      </c>
      <c r="BR27" s="9">
        <v>0</v>
      </c>
      <c r="BS27" s="9">
        <v>0</v>
      </c>
      <c r="BT27" s="9">
        <v>0</v>
      </c>
      <c r="BU27" s="9">
        <v>9551.9685883537459</v>
      </c>
      <c r="BV27" s="9">
        <v>2499.0051339662491</v>
      </c>
      <c r="BW27" s="9">
        <v>109512.7426277403</v>
      </c>
      <c r="BX27" s="9">
        <v>24900</v>
      </c>
      <c r="BY27" s="9">
        <v>24900</v>
      </c>
      <c r="BZ27" s="9">
        <v>161850</v>
      </c>
      <c r="CA27" s="9">
        <v>9551.9685883537459</v>
      </c>
      <c r="CB27" s="9">
        <v>2499.0051339662491</v>
      </c>
      <c r="CC27" s="9">
        <v>96718.21350319327</v>
      </c>
      <c r="CD27" s="9">
        <v>24900</v>
      </c>
      <c r="CE27" s="9">
        <v>24900</v>
      </c>
      <c r="CF27" s="9">
        <v>161850</v>
      </c>
      <c r="CG27" s="9">
        <v>611.32598965463967</v>
      </c>
      <c r="CH27" s="9">
        <v>605.81942641606031</v>
      </c>
      <c r="CI27" s="9">
        <v>708.55834068273464</v>
      </c>
      <c r="CJ27" s="9">
        <v>830</v>
      </c>
      <c r="CK27" s="9">
        <v>830</v>
      </c>
      <c r="CL27" s="9">
        <v>830</v>
      </c>
      <c r="CM27" s="9">
        <v>0</v>
      </c>
      <c r="CN27" s="9">
        <v>0</v>
      </c>
      <c r="CO27" s="9">
        <v>0</v>
      </c>
      <c r="CP27" s="9">
        <v>0</v>
      </c>
      <c r="CQ27" s="9">
        <v>0</v>
      </c>
      <c r="CR27" s="9">
        <v>0</v>
      </c>
      <c r="CS27" s="9">
        <v>0</v>
      </c>
      <c r="CT27" s="9">
        <v>0</v>
      </c>
      <c r="CU27" s="9">
        <v>0</v>
      </c>
      <c r="CV27" s="9">
        <v>0</v>
      </c>
      <c r="CW27" s="9">
        <v>0</v>
      </c>
      <c r="CX27" s="9">
        <v>0</v>
      </c>
      <c r="CY27" s="9">
        <v>0</v>
      </c>
      <c r="CZ27" s="9">
        <v>0</v>
      </c>
      <c r="DA27" s="9">
        <v>12794.529124547014</v>
      </c>
      <c r="DB27" s="9">
        <v>0</v>
      </c>
      <c r="DC27" s="9">
        <v>0</v>
      </c>
      <c r="DD27" s="9">
        <v>0</v>
      </c>
      <c r="DE27" s="9">
        <v>0</v>
      </c>
      <c r="DF27" s="9">
        <v>0</v>
      </c>
      <c r="DG27" s="9">
        <v>0</v>
      </c>
      <c r="DH27" s="9">
        <v>0</v>
      </c>
      <c r="DI27" s="9">
        <v>0</v>
      </c>
      <c r="DJ27" s="9">
        <v>0</v>
      </c>
      <c r="DK27" s="9">
        <v>23615.011008000005</v>
      </c>
      <c r="DL27" s="9">
        <v>21457.540848484849</v>
      </c>
      <c r="DM27" s="9">
        <v>20349.584923076924</v>
      </c>
      <c r="DN27" s="9">
        <v>21274.90976551198</v>
      </c>
      <c r="DO27" s="9">
        <v>21261.827405980515</v>
      </c>
      <c r="DP27" s="9">
        <v>21255.351638012435</v>
      </c>
      <c r="DQ27" s="9">
        <v>411250</v>
      </c>
      <c r="DR27" s="9">
        <v>8424116293</v>
      </c>
      <c r="DS27" s="9">
        <v>-231994636.55719984</v>
      </c>
      <c r="DT27" s="10">
        <v>-2.7539344008103882E-2</v>
      </c>
      <c r="DU27" s="9">
        <v>8759524874</v>
      </c>
      <c r="DV27" s="9">
        <v>103413944.44279861</v>
      </c>
      <c r="DW27" s="11">
        <v>1.1805885128513263E-2</v>
      </c>
      <c r="DX27" s="9">
        <v>8656110929.5572014</v>
      </c>
      <c r="DY27" s="9">
        <v>0</v>
      </c>
      <c r="DZ27" s="9">
        <v>335408581</v>
      </c>
      <c r="EA27" s="9">
        <v>0</v>
      </c>
      <c r="EB27" s="9">
        <v>333213.71635006031</v>
      </c>
      <c r="EC27" s="9">
        <v>320419.18722551333</v>
      </c>
      <c r="ED27" s="9">
        <v>779.13480176416613</v>
      </c>
      <c r="EE27" s="9">
        <v>0</v>
      </c>
      <c r="EF27" s="9">
        <v>0</v>
      </c>
      <c r="EG27" s="9">
        <v>12794.529124547014</v>
      </c>
      <c r="EH27" s="9">
        <v>0</v>
      </c>
      <c r="EI27" s="9">
        <v>21048.29405363453</v>
      </c>
    </row>
    <row r="28" spans="3:139">
      <c r="E28" s="6" t="s">
        <v>170</v>
      </c>
      <c r="F28" s="6"/>
      <c r="G28" s="9">
        <v>11000</v>
      </c>
      <c r="H28" s="9">
        <v>22000</v>
      </c>
      <c r="I28" s="9">
        <v>48125</v>
      </c>
      <c r="J28" s="9">
        <v>33000</v>
      </c>
      <c r="K28" s="9">
        <v>48650</v>
      </c>
      <c r="L28" s="9">
        <v>48790</v>
      </c>
      <c r="M28" s="9">
        <v>399949000</v>
      </c>
      <c r="N28" s="9">
        <v>778118000</v>
      </c>
      <c r="O28" s="9">
        <v>1700279125</v>
      </c>
      <c r="P28" s="9">
        <v>1178100000</v>
      </c>
      <c r="Q28" s="9">
        <v>1637886803.6999998</v>
      </c>
      <c r="R28" s="9">
        <v>1642600147.02</v>
      </c>
      <c r="S28" s="9">
        <v>91726596</v>
      </c>
      <c r="T28" s="9">
        <v>161673194</v>
      </c>
      <c r="U28" s="9">
        <v>351754328</v>
      </c>
      <c r="V28" s="9">
        <v>280134058.87013853</v>
      </c>
      <c r="W28" s="9">
        <v>317269101.54048109</v>
      </c>
      <c r="X28" s="9">
        <v>319758444.85159397</v>
      </c>
      <c r="Y28" s="10">
        <v>0.22934573158077656</v>
      </c>
      <c r="Z28" s="10">
        <v>0.20777464857515185</v>
      </c>
      <c r="AA28" s="10">
        <v>0.20688034266138508</v>
      </c>
      <c r="AB28" s="10">
        <v>0.23778461834321241</v>
      </c>
      <c r="AC28" s="10">
        <v>0.19370636653507897</v>
      </c>
      <c r="AD28" s="10">
        <v>0.19466602717143228</v>
      </c>
      <c r="AE28" s="9">
        <v>399949000</v>
      </c>
      <c r="AF28" s="9">
        <v>778118000</v>
      </c>
      <c r="AG28" s="9">
        <v>1705279125</v>
      </c>
      <c r="AH28" s="9">
        <v>1178100000</v>
      </c>
      <c r="AI28" s="9">
        <v>1637886803.6999998</v>
      </c>
      <c r="AJ28" s="9">
        <v>1642600147.02</v>
      </c>
      <c r="AK28" s="9">
        <v>91726596</v>
      </c>
      <c r="AL28" s="9">
        <v>161673194</v>
      </c>
      <c r="AM28" s="9">
        <v>356754328</v>
      </c>
      <c r="AN28" s="9">
        <v>280134058.87013853</v>
      </c>
      <c r="AO28" s="9">
        <v>317269101.54048109</v>
      </c>
      <c r="AP28" s="9">
        <v>319758444.85159397</v>
      </c>
      <c r="AQ28" s="11">
        <v>0.22934573158077656</v>
      </c>
      <c r="AR28" s="11">
        <v>0.20777464857515185</v>
      </c>
      <c r="AS28" s="11">
        <v>0.20920582605501606</v>
      </c>
      <c r="AT28" s="11">
        <v>0.23778461834321241</v>
      </c>
      <c r="AU28" s="11">
        <v>0.19370636653507897</v>
      </c>
      <c r="AV28" s="11">
        <v>0.19466602717143228</v>
      </c>
      <c r="AW28" s="9">
        <v>308222404</v>
      </c>
      <c r="AX28" s="9">
        <v>616444806</v>
      </c>
      <c r="AY28" s="9">
        <v>1348524797</v>
      </c>
      <c r="AZ28" s="9">
        <v>897965941.12986147</v>
      </c>
      <c r="BA28" s="9">
        <v>1320617702.1595187</v>
      </c>
      <c r="BB28" s="9">
        <v>1322841702.168406</v>
      </c>
      <c r="BC28" s="9">
        <v>0</v>
      </c>
      <c r="BD28" s="9">
        <v>0</v>
      </c>
      <c r="BE28" s="9">
        <v>0</v>
      </c>
      <c r="BF28" s="9">
        <v>0</v>
      </c>
      <c r="BG28" s="9">
        <v>0</v>
      </c>
      <c r="BH28" s="9">
        <v>0</v>
      </c>
      <c r="BI28" s="9">
        <v>0</v>
      </c>
      <c r="BJ28" s="9">
        <v>0</v>
      </c>
      <c r="BK28" s="9">
        <v>5000000</v>
      </c>
      <c r="BL28" s="9">
        <v>0</v>
      </c>
      <c r="BM28" s="9">
        <v>0</v>
      </c>
      <c r="BN28" s="9">
        <v>0</v>
      </c>
      <c r="BO28" s="9">
        <v>0</v>
      </c>
      <c r="BP28" s="9">
        <v>0</v>
      </c>
      <c r="BQ28" s="9">
        <v>0</v>
      </c>
      <c r="BR28" s="9">
        <v>0</v>
      </c>
      <c r="BS28" s="9">
        <v>0</v>
      </c>
      <c r="BT28" s="9">
        <v>0</v>
      </c>
      <c r="BU28" s="9">
        <v>15245.909603306043</v>
      </c>
      <c r="BV28" s="9">
        <v>29947.700538462184</v>
      </c>
      <c r="BW28" s="9">
        <v>65064.240951559543</v>
      </c>
      <c r="BX28" s="9">
        <v>44880</v>
      </c>
      <c r="BY28" s="9">
        <v>62277.06477946767</v>
      </c>
      <c r="BZ28" s="9">
        <v>62337.766490322581</v>
      </c>
      <c r="CA28" s="9">
        <v>15245.909603306043</v>
      </c>
      <c r="CB28" s="9">
        <v>29947.700538462184</v>
      </c>
      <c r="CC28" s="9">
        <v>64873.467957280503</v>
      </c>
      <c r="CD28" s="9">
        <v>44880</v>
      </c>
      <c r="CE28" s="9">
        <v>62277.06477946767</v>
      </c>
      <c r="CF28" s="9">
        <v>62337.766490322581</v>
      </c>
      <c r="CG28" s="9">
        <v>1385.9917821187314</v>
      </c>
      <c r="CH28" s="9">
        <v>1361.2591153846447</v>
      </c>
      <c r="CI28" s="9">
        <v>1348.0201133980365</v>
      </c>
      <c r="CJ28" s="9">
        <v>1360</v>
      </c>
      <c r="CK28" s="9">
        <v>1280.104106463878</v>
      </c>
      <c r="CL28" s="9">
        <v>1277.6750664136623</v>
      </c>
      <c r="CM28" s="9">
        <v>0</v>
      </c>
      <c r="CN28" s="9">
        <v>0</v>
      </c>
      <c r="CO28" s="9">
        <v>0</v>
      </c>
      <c r="CP28" s="9">
        <v>0</v>
      </c>
      <c r="CQ28" s="9">
        <v>0</v>
      </c>
      <c r="CR28" s="9">
        <v>0</v>
      </c>
      <c r="CS28" s="9">
        <v>0</v>
      </c>
      <c r="CT28" s="9">
        <v>0</v>
      </c>
      <c r="CU28" s="9">
        <v>0</v>
      </c>
      <c r="CV28" s="9">
        <v>0</v>
      </c>
      <c r="CW28" s="9">
        <v>0</v>
      </c>
      <c r="CX28" s="9">
        <v>0</v>
      </c>
      <c r="CY28" s="9">
        <v>0</v>
      </c>
      <c r="CZ28" s="9">
        <v>0</v>
      </c>
      <c r="DA28" s="9">
        <v>190.77299427904373</v>
      </c>
      <c r="DB28" s="9">
        <v>0</v>
      </c>
      <c r="DC28" s="9">
        <v>0</v>
      </c>
      <c r="DD28" s="9">
        <v>0</v>
      </c>
      <c r="DE28" s="9">
        <v>0</v>
      </c>
      <c r="DF28" s="9">
        <v>0</v>
      </c>
      <c r="DG28" s="9">
        <v>0</v>
      </c>
      <c r="DH28" s="9">
        <v>0</v>
      </c>
      <c r="DI28" s="9">
        <v>0</v>
      </c>
      <c r="DJ28" s="9">
        <v>0</v>
      </c>
      <c r="DK28" s="9">
        <v>28020.218545454547</v>
      </c>
      <c r="DL28" s="9">
        <v>28020.218454545455</v>
      </c>
      <c r="DM28" s="9">
        <v>28021.294483116882</v>
      </c>
      <c r="DN28" s="9">
        <v>27211.089125147319</v>
      </c>
      <c r="DO28" s="9">
        <v>27145.276508931525</v>
      </c>
      <c r="DP28" s="9">
        <v>27112.967865718507</v>
      </c>
      <c r="DQ28" s="9">
        <v>211565</v>
      </c>
      <c r="DR28" s="9">
        <v>7336933075.7199993</v>
      </c>
      <c r="DS28" s="9">
        <v>1522315723.2622137</v>
      </c>
      <c r="DT28" s="10">
        <v>0.20748665791977713</v>
      </c>
      <c r="DU28" s="9">
        <v>7341933075.7199993</v>
      </c>
      <c r="DV28" s="9">
        <v>1527315723.2622147</v>
      </c>
      <c r="DW28" s="11">
        <v>0.20802637500375687</v>
      </c>
      <c r="DX28" s="9">
        <v>5814617352.4577847</v>
      </c>
      <c r="DY28" s="9">
        <v>0</v>
      </c>
      <c r="DZ28" s="9">
        <v>5000000</v>
      </c>
      <c r="EA28" s="9">
        <v>0</v>
      </c>
      <c r="EB28" s="9">
        <v>279752.68236311793</v>
      </c>
      <c r="EC28" s="9">
        <v>279561.90936883888</v>
      </c>
      <c r="ED28" s="9">
        <v>1321.3996141556443</v>
      </c>
      <c r="EE28" s="9">
        <v>0</v>
      </c>
      <c r="EF28" s="9">
        <v>0</v>
      </c>
      <c r="EG28" s="9">
        <v>190.77299427904373</v>
      </c>
      <c r="EH28" s="9">
        <v>0</v>
      </c>
      <c r="EI28" s="9">
        <v>27483.834057891356</v>
      </c>
    </row>
    <row r="29" spans="3:139">
      <c r="E29" s="6" t="s">
        <v>152</v>
      </c>
      <c r="F29" s="6"/>
      <c r="G29" s="9">
        <v>44500</v>
      </c>
      <c r="H29" s="9">
        <v>22000</v>
      </c>
      <c r="I29" s="9">
        <v>34000</v>
      </c>
      <c r="J29" s="9">
        <v>44000</v>
      </c>
      <c r="K29" s="9"/>
      <c r="L29" s="9"/>
      <c r="M29" s="9">
        <v>1410923000</v>
      </c>
      <c r="N29" s="9">
        <v>696542000</v>
      </c>
      <c r="O29" s="9">
        <v>1073396000</v>
      </c>
      <c r="P29" s="9">
        <v>1386000000</v>
      </c>
      <c r="Q29" s="9"/>
      <c r="R29" s="9"/>
      <c r="S29" s="9">
        <v>123859101.99999997</v>
      </c>
      <c r="T29" s="9">
        <v>70433418</v>
      </c>
      <c r="U29" s="9">
        <v>124851429.0000001</v>
      </c>
      <c r="V29" s="9">
        <v>138505698.09889174</v>
      </c>
      <c r="W29" s="9"/>
      <c r="X29" s="9"/>
      <c r="Y29" s="10">
        <v>8.7785869250129156E-2</v>
      </c>
      <c r="Z29" s="10">
        <v>0.10111869492435488</v>
      </c>
      <c r="AA29" s="10">
        <v>0.11631441611483563</v>
      </c>
      <c r="AB29" s="10">
        <v>9.9931961110311496E-2</v>
      </c>
      <c r="AC29" s="10"/>
      <c r="AD29" s="10"/>
      <c r="AE29" s="9">
        <v>1410923000</v>
      </c>
      <c r="AF29" s="9">
        <v>696542000</v>
      </c>
      <c r="AG29" s="9">
        <v>1073396000</v>
      </c>
      <c r="AH29" s="9">
        <v>1386000000</v>
      </c>
      <c r="AI29" s="9"/>
      <c r="AJ29" s="9"/>
      <c r="AK29" s="9">
        <v>123859102.00000024</v>
      </c>
      <c r="AL29" s="9">
        <v>70433418</v>
      </c>
      <c r="AM29" s="9">
        <v>124851429</v>
      </c>
      <c r="AN29" s="9">
        <v>138505698.09889174</v>
      </c>
      <c r="AO29" s="9"/>
      <c r="AP29" s="9"/>
      <c r="AQ29" s="11">
        <v>8.7785869250129336E-2</v>
      </c>
      <c r="AR29" s="11">
        <v>0.10111869492435488</v>
      </c>
      <c r="AS29" s="11">
        <v>0.11631441611483553</v>
      </c>
      <c r="AT29" s="11">
        <v>9.9931961110311496E-2</v>
      </c>
      <c r="AU29" s="11"/>
      <c r="AV29" s="11"/>
      <c r="AW29" s="9">
        <v>1287063897.9999998</v>
      </c>
      <c r="AX29" s="9">
        <v>626108582</v>
      </c>
      <c r="AY29" s="9">
        <v>948544571</v>
      </c>
      <c r="AZ29" s="9">
        <v>1247494301.9011083</v>
      </c>
      <c r="BA29" s="9"/>
      <c r="BB29" s="9"/>
      <c r="BC29" s="9">
        <v>0</v>
      </c>
      <c r="BD29" s="9">
        <v>0</v>
      </c>
      <c r="BE29" s="9">
        <v>0</v>
      </c>
      <c r="BF29" s="9">
        <v>0</v>
      </c>
      <c r="BG29" s="9"/>
      <c r="BH29" s="9"/>
      <c r="BI29" s="9">
        <v>0</v>
      </c>
      <c r="BJ29" s="9">
        <v>0</v>
      </c>
      <c r="BK29" s="9">
        <v>0</v>
      </c>
      <c r="BL29" s="9">
        <v>0</v>
      </c>
      <c r="BM29" s="9"/>
      <c r="BN29" s="9"/>
      <c r="BO29" s="9">
        <v>0</v>
      </c>
      <c r="BP29" s="9">
        <v>0</v>
      </c>
      <c r="BQ29" s="9">
        <v>0</v>
      </c>
      <c r="BR29" s="9">
        <v>0</v>
      </c>
      <c r="BS29" s="9"/>
      <c r="BT29" s="9"/>
      <c r="BU29" s="9">
        <v>53783.868731326671</v>
      </c>
      <c r="BV29" s="9">
        <v>26808.056398208919</v>
      </c>
      <c r="BW29" s="9">
        <v>40954.993793429683</v>
      </c>
      <c r="BX29" s="9">
        <v>52800</v>
      </c>
      <c r="BY29" s="9"/>
      <c r="BZ29" s="9"/>
      <c r="CA29" s="9">
        <v>53783.868731326671</v>
      </c>
      <c r="CB29" s="9">
        <v>26808.056398208919</v>
      </c>
      <c r="CC29" s="9">
        <v>40954.993793429683</v>
      </c>
      <c r="CD29" s="9">
        <v>52800</v>
      </c>
      <c r="CE29" s="9"/>
      <c r="CF29" s="9"/>
      <c r="CG29" s="9">
        <v>1208.6262636253184</v>
      </c>
      <c r="CH29" s="9">
        <v>1218.5480181004054</v>
      </c>
      <c r="CI29" s="9">
        <v>1204.558640983226</v>
      </c>
      <c r="CJ29" s="9">
        <v>1200</v>
      </c>
      <c r="CK29" s="9"/>
      <c r="CL29" s="9"/>
      <c r="CM29" s="9">
        <v>0</v>
      </c>
      <c r="CN29" s="9">
        <v>0</v>
      </c>
      <c r="CO29" s="9">
        <v>0</v>
      </c>
      <c r="CP29" s="9">
        <v>0</v>
      </c>
      <c r="CQ29" s="9"/>
      <c r="CR29" s="9"/>
      <c r="CS29" s="9">
        <v>0</v>
      </c>
      <c r="CT29" s="9">
        <v>0</v>
      </c>
      <c r="CU29" s="9">
        <v>0</v>
      </c>
      <c r="CV29" s="9">
        <v>0</v>
      </c>
      <c r="CW29" s="9"/>
      <c r="CX29" s="9"/>
      <c r="CY29" s="9">
        <v>0</v>
      </c>
      <c r="CZ29" s="9">
        <v>0</v>
      </c>
      <c r="DA29" s="9">
        <v>0</v>
      </c>
      <c r="DB29" s="9">
        <v>0</v>
      </c>
      <c r="DC29" s="9"/>
      <c r="DD29" s="9"/>
      <c r="DE29" s="9">
        <v>0</v>
      </c>
      <c r="DF29" s="9">
        <v>0</v>
      </c>
      <c r="DG29" s="9">
        <v>0</v>
      </c>
      <c r="DH29" s="9">
        <v>0</v>
      </c>
      <c r="DI29" s="9"/>
      <c r="DJ29" s="9"/>
      <c r="DK29" s="9">
        <v>28922.784224719097</v>
      </c>
      <c r="DL29" s="9">
        <v>28459.481</v>
      </c>
      <c r="DM29" s="9">
        <v>27898.369735294116</v>
      </c>
      <c r="DN29" s="9">
        <v>28352.143225025189</v>
      </c>
      <c r="DO29" s="9"/>
      <c r="DP29" s="9"/>
      <c r="DQ29" s="9">
        <v>144500</v>
      </c>
      <c r="DR29" s="9">
        <v>4566861000</v>
      </c>
      <c r="DS29" s="9">
        <v>457649647.09889179</v>
      </c>
      <c r="DT29" s="10">
        <v>0.10021098673659912</v>
      </c>
      <c r="DU29" s="9">
        <v>4566861000</v>
      </c>
      <c r="DV29" s="9">
        <v>457649647.09889269</v>
      </c>
      <c r="DW29" s="11">
        <v>0.10021098673659931</v>
      </c>
      <c r="DX29" s="9">
        <v>4109211352.9011073</v>
      </c>
      <c r="DY29" s="9">
        <v>0</v>
      </c>
      <c r="DZ29" s="9">
        <v>0</v>
      </c>
      <c r="EA29" s="9">
        <v>0</v>
      </c>
      <c r="EB29" s="9">
        <v>174346.91892296518</v>
      </c>
      <c r="EC29" s="9">
        <v>174346.91892296518</v>
      </c>
      <c r="ED29" s="9">
        <v>1206.5530721312471</v>
      </c>
      <c r="EE29" s="9">
        <v>0</v>
      </c>
      <c r="EF29" s="9">
        <v>0</v>
      </c>
      <c r="EG29" s="9">
        <v>0</v>
      </c>
      <c r="EH29" s="9">
        <v>0</v>
      </c>
      <c r="EI29" s="9">
        <v>28437.448809004203</v>
      </c>
    </row>
    <row r="30" spans="3:139">
      <c r="E30" s="6" t="s">
        <v>162</v>
      </c>
      <c r="F30" s="6"/>
      <c r="G30" s="9">
        <v>60500</v>
      </c>
      <c r="H30" s="9">
        <v>5500</v>
      </c>
      <c r="I30" s="9">
        <v>66000</v>
      </c>
      <c r="J30" s="9"/>
      <c r="K30" s="9"/>
      <c r="L30" s="9"/>
      <c r="M30" s="9">
        <v>2059359500</v>
      </c>
      <c r="N30" s="9">
        <v>187214500</v>
      </c>
      <c r="O30" s="9">
        <v>2246574000</v>
      </c>
      <c r="P30" s="9"/>
      <c r="Q30" s="9"/>
      <c r="R30" s="9"/>
      <c r="S30" s="9">
        <v>586718581.99999976</v>
      </c>
      <c r="T30" s="9">
        <v>53209963</v>
      </c>
      <c r="U30" s="9">
        <v>550459606.00000012</v>
      </c>
      <c r="V30" s="9"/>
      <c r="W30" s="9"/>
      <c r="X30" s="9"/>
      <c r="Y30" s="10">
        <v>0.28490342846890004</v>
      </c>
      <c r="Z30" s="10">
        <v>0.2842192404968632</v>
      </c>
      <c r="AA30" s="10">
        <v>0.24502180030571</v>
      </c>
      <c r="AB30" s="10"/>
      <c r="AC30" s="10"/>
      <c r="AD30" s="10"/>
      <c r="AE30" s="9">
        <v>2059359500</v>
      </c>
      <c r="AF30" s="9">
        <v>187214500</v>
      </c>
      <c r="AG30" s="9">
        <v>2246574000</v>
      </c>
      <c r="AH30" s="9"/>
      <c r="AI30" s="9"/>
      <c r="AJ30" s="9"/>
      <c r="AK30" s="9">
        <v>586718581.99999976</v>
      </c>
      <c r="AL30" s="9">
        <v>53209963</v>
      </c>
      <c r="AM30" s="9">
        <v>550459606</v>
      </c>
      <c r="AN30" s="9"/>
      <c r="AO30" s="9"/>
      <c r="AP30" s="9"/>
      <c r="AQ30" s="11">
        <v>0.28490342846890004</v>
      </c>
      <c r="AR30" s="11">
        <v>0.2842192404968632</v>
      </c>
      <c r="AS30" s="11">
        <v>0.24502180030570994</v>
      </c>
      <c r="AT30" s="11"/>
      <c r="AU30" s="11"/>
      <c r="AV30" s="11"/>
      <c r="AW30" s="9">
        <v>1472640918.0000002</v>
      </c>
      <c r="AX30" s="9">
        <v>134004537</v>
      </c>
      <c r="AY30" s="9">
        <v>1696114394</v>
      </c>
      <c r="AZ30" s="9"/>
      <c r="BA30" s="9"/>
      <c r="BB30" s="9"/>
      <c r="BC30" s="9">
        <v>0</v>
      </c>
      <c r="BD30" s="9">
        <v>0</v>
      </c>
      <c r="BE30" s="9">
        <v>0</v>
      </c>
      <c r="BF30" s="9"/>
      <c r="BG30" s="9"/>
      <c r="BH30" s="9"/>
      <c r="BI30" s="9">
        <v>0</v>
      </c>
      <c r="BJ30" s="9">
        <v>0</v>
      </c>
      <c r="BK30" s="9">
        <v>0</v>
      </c>
      <c r="BL30" s="9"/>
      <c r="BM30" s="9"/>
      <c r="BN30" s="9"/>
      <c r="BO30" s="9">
        <v>0</v>
      </c>
      <c r="BP30" s="9">
        <v>0</v>
      </c>
      <c r="BQ30" s="9">
        <v>0</v>
      </c>
      <c r="BR30" s="9"/>
      <c r="BS30" s="9"/>
      <c r="BT30" s="9"/>
      <c r="BU30" s="9">
        <v>78502.030953220368</v>
      </c>
      <c r="BV30" s="9">
        <v>7205.3901624919727</v>
      </c>
      <c r="BW30" s="9">
        <v>85717.129769889667</v>
      </c>
      <c r="BX30" s="9"/>
      <c r="BY30" s="9"/>
      <c r="BZ30" s="9"/>
      <c r="CA30" s="9">
        <v>78502.030953220368</v>
      </c>
      <c r="CB30" s="9">
        <v>7205.3901624919727</v>
      </c>
      <c r="CC30" s="9">
        <v>85717.129769889667</v>
      </c>
      <c r="CD30" s="9"/>
      <c r="CE30" s="9"/>
      <c r="CF30" s="9"/>
      <c r="CG30" s="9">
        <v>1297.5542306317416</v>
      </c>
      <c r="CH30" s="9">
        <v>1310.070938634904</v>
      </c>
      <c r="CI30" s="9">
        <v>1298.7443904528736</v>
      </c>
      <c r="CJ30" s="9"/>
      <c r="CK30" s="9"/>
      <c r="CL30" s="9"/>
      <c r="CM30" s="9">
        <v>0</v>
      </c>
      <c r="CN30" s="9">
        <v>0</v>
      </c>
      <c r="CO30" s="9">
        <v>0</v>
      </c>
      <c r="CP30" s="9"/>
      <c r="CQ30" s="9"/>
      <c r="CR30" s="9"/>
      <c r="CS30" s="9">
        <v>0</v>
      </c>
      <c r="CT30" s="9">
        <v>0</v>
      </c>
      <c r="CU30" s="9">
        <v>0</v>
      </c>
      <c r="CV30" s="9"/>
      <c r="CW30" s="9"/>
      <c r="CX30" s="9"/>
      <c r="CY30" s="9">
        <v>0</v>
      </c>
      <c r="CZ30" s="9">
        <v>0</v>
      </c>
      <c r="DA30" s="9">
        <v>0</v>
      </c>
      <c r="DB30" s="9"/>
      <c r="DC30" s="9"/>
      <c r="DD30" s="9"/>
      <c r="DE30" s="9">
        <v>0</v>
      </c>
      <c r="DF30" s="9">
        <v>0</v>
      </c>
      <c r="DG30" s="9">
        <v>0</v>
      </c>
      <c r="DH30" s="9"/>
      <c r="DI30" s="9"/>
      <c r="DJ30" s="9"/>
      <c r="DK30" s="9">
        <v>24341.172198347111</v>
      </c>
      <c r="DL30" s="9">
        <v>24364.461272727272</v>
      </c>
      <c r="DM30" s="9">
        <v>25698.702939393941</v>
      </c>
      <c r="DN30" s="9"/>
      <c r="DO30" s="9"/>
      <c r="DP30" s="9"/>
      <c r="DQ30" s="9">
        <v>132000</v>
      </c>
      <c r="DR30" s="9">
        <v>4493148000</v>
      </c>
      <c r="DS30" s="9">
        <v>1190388151</v>
      </c>
      <c r="DT30" s="10">
        <v>0.26493410655513683</v>
      </c>
      <c r="DU30" s="9">
        <v>4493148000</v>
      </c>
      <c r="DV30" s="9">
        <v>1190388150.9999995</v>
      </c>
      <c r="DW30" s="11">
        <v>0.26493410655513672</v>
      </c>
      <c r="DX30" s="9">
        <v>3302759849.0000005</v>
      </c>
      <c r="DY30" s="9">
        <v>0</v>
      </c>
      <c r="DZ30" s="9">
        <v>0</v>
      </c>
      <c r="EA30" s="9">
        <v>0</v>
      </c>
      <c r="EB30" s="9">
        <v>171424.55088560199</v>
      </c>
      <c r="EC30" s="9">
        <v>171424.55088560199</v>
      </c>
      <c r="ED30" s="9">
        <v>1298.6708400424393</v>
      </c>
      <c r="EE30" s="9">
        <v>0</v>
      </c>
      <c r="EF30" s="9">
        <v>0</v>
      </c>
      <c r="EG30" s="9">
        <v>0</v>
      </c>
      <c r="EH30" s="9">
        <v>0</v>
      </c>
      <c r="EI30" s="9">
        <v>25020.907946969699</v>
      </c>
    </row>
    <row r="31" spans="3:139">
      <c r="E31" s="6" t="s">
        <v>167</v>
      </c>
      <c r="F31" s="6"/>
      <c r="G31" s="9"/>
      <c r="H31" s="9">
        <v>150</v>
      </c>
      <c r="I31" s="9"/>
      <c r="J31" s="9"/>
      <c r="K31" s="9"/>
      <c r="L31" s="9">
        <v>106000</v>
      </c>
      <c r="M31" s="9"/>
      <c r="N31" s="9">
        <v>5943547.8017148981</v>
      </c>
      <c r="O31" s="9"/>
      <c r="P31" s="9"/>
      <c r="Q31" s="9"/>
      <c r="R31" s="9">
        <v>3770685000</v>
      </c>
      <c r="S31" s="9"/>
      <c r="T31" s="9">
        <v>1429117.8017148981</v>
      </c>
      <c r="U31" s="9"/>
      <c r="V31" s="9"/>
      <c r="W31" s="9"/>
      <c r="X31" s="9">
        <v>599017672.85550034</v>
      </c>
      <c r="Y31" s="10"/>
      <c r="Z31" s="10">
        <v>0.24044860904501403</v>
      </c>
      <c r="AA31" s="10"/>
      <c r="AB31" s="10"/>
      <c r="AC31" s="10"/>
      <c r="AD31" s="10">
        <v>0.15886176460125953</v>
      </c>
      <c r="AE31" s="9"/>
      <c r="AF31" s="9">
        <v>8294400</v>
      </c>
      <c r="AG31" s="9"/>
      <c r="AH31" s="9"/>
      <c r="AI31" s="9"/>
      <c r="AJ31" s="9">
        <v>3770685000</v>
      </c>
      <c r="AK31" s="9"/>
      <c r="AL31" s="9">
        <v>3616717.8017148981</v>
      </c>
      <c r="AM31" s="9"/>
      <c r="AN31" s="9"/>
      <c r="AO31" s="9"/>
      <c r="AP31" s="9">
        <v>599017672.85550022</v>
      </c>
      <c r="AQ31" s="11"/>
      <c r="AR31" s="11">
        <v>0.43604333064656853</v>
      </c>
      <c r="AS31" s="11"/>
      <c r="AT31" s="11"/>
      <c r="AU31" s="11"/>
      <c r="AV31" s="11">
        <v>0.1588617646012595</v>
      </c>
      <c r="AW31" s="9"/>
      <c r="AX31" s="9">
        <v>4514430</v>
      </c>
      <c r="AY31" s="9"/>
      <c r="AZ31" s="9"/>
      <c r="BA31" s="9"/>
      <c r="BB31" s="9">
        <v>3171667327.1444998</v>
      </c>
      <c r="BC31" s="9"/>
      <c r="BD31" s="9">
        <v>163252.19828510183</v>
      </c>
      <c r="BE31" s="9"/>
      <c r="BF31" s="9"/>
      <c r="BG31" s="9"/>
      <c r="BH31" s="9">
        <v>0</v>
      </c>
      <c r="BI31" s="9"/>
      <c r="BJ31" s="9">
        <v>2187600</v>
      </c>
      <c r="BK31" s="9"/>
      <c r="BL31" s="9"/>
      <c r="BM31" s="9"/>
      <c r="BN31" s="9">
        <v>0</v>
      </c>
      <c r="BO31" s="9"/>
      <c r="BP31" s="9">
        <v>0</v>
      </c>
      <c r="BQ31" s="9"/>
      <c r="BR31" s="9"/>
      <c r="BS31" s="9"/>
      <c r="BT31" s="9">
        <v>0</v>
      </c>
      <c r="BU31" s="9"/>
      <c r="BV31" s="9">
        <v>320</v>
      </c>
      <c r="BW31" s="9"/>
      <c r="BX31" s="9"/>
      <c r="BY31" s="9"/>
      <c r="BZ31" s="9">
        <v>143100</v>
      </c>
      <c r="CA31" s="9"/>
      <c r="CB31" s="9">
        <v>229.30354173282785</v>
      </c>
      <c r="CC31" s="9"/>
      <c r="CD31" s="9"/>
      <c r="CE31" s="9"/>
      <c r="CF31" s="9">
        <v>143100</v>
      </c>
      <c r="CG31" s="9"/>
      <c r="CH31" s="9">
        <v>1528.6902782188522</v>
      </c>
      <c r="CI31" s="9"/>
      <c r="CJ31" s="9"/>
      <c r="CK31" s="9"/>
      <c r="CL31" s="9">
        <v>1350</v>
      </c>
      <c r="CM31" s="9"/>
      <c r="CN31" s="9">
        <v>0</v>
      </c>
      <c r="CO31" s="9"/>
      <c r="CP31" s="9"/>
      <c r="CQ31" s="9"/>
      <c r="CR31" s="9">
        <v>0</v>
      </c>
      <c r="CS31" s="9"/>
      <c r="CT31" s="9">
        <v>0</v>
      </c>
      <c r="CU31" s="9"/>
      <c r="CV31" s="9"/>
      <c r="CW31" s="9"/>
      <c r="CX31" s="9">
        <v>0</v>
      </c>
      <c r="CY31" s="9"/>
      <c r="CZ31" s="9">
        <v>84.398148148148152</v>
      </c>
      <c r="DA31" s="9"/>
      <c r="DB31" s="9"/>
      <c r="DC31" s="9"/>
      <c r="DD31" s="9">
        <v>0</v>
      </c>
      <c r="DE31" s="9"/>
      <c r="DF31" s="9">
        <v>6.2983101190239905</v>
      </c>
      <c r="DG31" s="9"/>
      <c r="DH31" s="9"/>
      <c r="DI31" s="9"/>
      <c r="DJ31" s="9">
        <v>0</v>
      </c>
      <c r="DK31" s="9"/>
      <c r="DL31" s="9">
        <v>30096.2</v>
      </c>
      <c r="DM31" s="9"/>
      <c r="DN31" s="9"/>
      <c r="DO31" s="9"/>
      <c r="DP31" s="9">
        <v>29921.389878721697</v>
      </c>
      <c r="DQ31" s="9">
        <v>106150</v>
      </c>
      <c r="DR31" s="9">
        <v>3776628547.8017149</v>
      </c>
      <c r="DS31" s="9">
        <v>600446790.65721524</v>
      </c>
      <c r="DT31" s="10">
        <v>0.15899016359623744</v>
      </c>
      <c r="DU31" s="9">
        <v>3778979400</v>
      </c>
      <c r="DV31" s="9">
        <v>602634390.65721512</v>
      </c>
      <c r="DW31" s="11">
        <v>0.15947014441444562</v>
      </c>
      <c r="DX31" s="9">
        <v>3176181757.1444998</v>
      </c>
      <c r="DY31" s="9">
        <v>163252.19828510183</v>
      </c>
      <c r="DZ31" s="9">
        <v>2187600</v>
      </c>
      <c r="EA31" s="9">
        <v>0</v>
      </c>
      <c r="EB31" s="9">
        <v>143420</v>
      </c>
      <c r="EC31" s="9">
        <v>143329.30354173284</v>
      </c>
      <c r="ED31" s="9">
        <v>1350.2525062810441</v>
      </c>
      <c r="EE31" s="9">
        <v>0</v>
      </c>
      <c r="EF31" s="9">
        <v>0</v>
      </c>
      <c r="EG31" s="9">
        <v>84.398148148148152</v>
      </c>
      <c r="EH31" s="9">
        <v>6.2983101190239905</v>
      </c>
      <c r="EI31" s="9">
        <v>29921.636901973619</v>
      </c>
    </row>
    <row r="32" spans="3:139">
      <c r="E32" s="6" t="s">
        <v>172</v>
      </c>
      <c r="F32" s="6"/>
      <c r="G32" s="9"/>
      <c r="H32" s="9"/>
      <c r="I32" s="9"/>
      <c r="J32" s="9">
        <v>11000</v>
      </c>
      <c r="K32" s="9">
        <v>44000</v>
      </c>
      <c r="L32" s="9">
        <v>44000</v>
      </c>
      <c r="M32" s="9"/>
      <c r="N32" s="9"/>
      <c r="O32" s="9"/>
      <c r="P32" s="9">
        <v>375375000</v>
      </c>
      <c r="Q32" s="9">
        <v>1504360000</v>
      </c>
      <c r="R32" s="9">
        <v>1507220000</v>
      </c>
      <c r="S32" s="9"/>
      <c r="T32" s="9"/>
      <c r="U32" s="9"/>
      <c r="V32" s="9">
        <v>49134554.208631933</v>
      </c>
      <c r="W32" s="9">
        <v>200256250.98049021</v>
      </c>
      <c r="X32" s="9">
        <v>203540977.88274145</v>
      </c>
      <c r="Y32" s="10"/>
      <c r="Z32" s="10"/>
      <c r="AA32" s="10"/>
      <c r="AB32" s="10">
        <v>0.13089458330637876</v>
      </c>
      <c r="AC32" s="10">
        <v>0.13311723987641935</v>
      </c>
      <c r="AD32" s="10">
        <v>0.13504397359558754</v>
      </c>
      <c r="AE32" s="9"/>
      <c r="AF32" s="9"/>
      <c r="AG32" s="9"/>
      <c r="AH32" s="9">
        <v>375375000</v>
      </c>
      <c r="AI32" s="9">
        <v>1504360000</v>
      </c>
      <c r="AJ32" s="9">
        <v>1507220000</v>
      </c>
      <c r="AK32" s="9"/>
      <c r="AL32" s="9"/>
      <c r="AM32" s="9"/>
      <c r="AN32" s="9">
        <v>49134554.208631933</v>
      </c>
      <c r="AO32" s="9">
        <v>200256250.98049021</v>
      </c>
      <c r="AP32" s="9">
        <v>203540977.88274145</v>
      </c>
      <c r="AQ32" s="11"/>
      <c r="AR32" s="11"/>
      <c r="AS32" s="11"/>
      <c r="AT32" s="11">
        <v>0.13089458330637876</v>
      </c>
      <c r="AU32" s="11">
        <v>0.13311723987641935</v>
      </c>
      <c r="AV32" s="11">
        <v>0.13504397359558754</v>
      </c>
      <c r="AW32" s="9"/>
      <c r="AX32" s="9"/>
      <c r="AY32" s="9"/>
      <c r="AZ32" s="9">
        <v>326240445.79136807</v>
      </c>
      <c r="BA32" s="9">
        <v>1304103749.0195098</v>
      </c>
      <c r="BB32" s="9">
        <v>1303679022.1172585</v>
      </c>
      <c r="BC32" s="9"/>
      <c r="BD32" s="9"/>
      <c r="BE32" s="9"/>
      <c r="BF32" s="9">
        <v>0</v>
      </c>
      <c r="BG32" s="9">
        <v>0</v>
      </c>
      <c r="BH32" s="9">
        <v>0</v>
      </c>
      <c r="BI32" s="9"/>
      <c r="BJ32" s="9"/>
      <c r="BK32" s="9"/>
      <c r="BL32" s="9">
        <v>0</v>
      </c>
      <c r="BM32" s="9">
        <v>0</v>
      </c>
      <c r="BN32" s="9">
        <v>0</v>
      </c>
      <c r="BO32" s="9"/>
      <c r="BP32" s="9"/>
      <c r="BQ32" s="9"/>
      <c r="BR32" s="9">
        <v>0</v>
      </c>
      <c r="BS32" s="9">
        <v>0</v>
      </c>
      <c r="BT32" s="9">
        <v>0</v>
      </c>
      <c r="BU32" s="9"/>
      <c r="BV32" s="9"/>
      <c r="BW32" s="9"/>
      <c r="BX32" s="9">
        <v>14300</v>
      </c>
      <c r="BY32" s="9">
        <v>57200</v>
      </c>
      <c r="BZ32" s="9">
        <v>57200</v>
      </c>
      <c r="CA32" s="9"/>
      <c r="CB32" s="9"/>
      <c r="CC32" s="9"/>
      <c r="CD32" s="9">
        <v>14300</v>
      </c>
      <c r="CE32" s="9">
        <v>57200</v>
      </c>
      <c r="CF32" s="9">
        <v>57200</v>
      </c>
      <c r="CG32" s="9"/>
      <c r="CH32" s="9"/>
      <c r="CI32" s="9"/>
      <c r="CJ32" s="9">
        <v>1300</v>
      </c>
      <c r="CK32" s="9">
        <v>1300</v>
      </c>
      <c r="CL32" s="9">
        <v>1300</v>
      </c>
      <c r="CM32" s="9"/>
      <c r="CN32" s="9"/>
      <c r="CO32" s="9"/>
      <c r="CP32" s="9">
        <v>0</v>
      </c>
      <c r="CQ32" s="9">
        <v>0</v>
      </c>
      <c r="CR32" s="9">
        <v>0</v>
      </c>
      <c r="CS32" s="9"/>
      <c r="CT32" s="9"/>
      <c r="CU32" s="9"/>
      <c r="CV32" s="9">
        <v>0</v>
      </c>
      <c r="CW32" s="9">
        <v>0</v>
      </c>
      <c r="CX32" s="9">
        <v>0</v>
      </c>
      <c r="CY32" s="9"/>
      <c r="CZ32" s="9"/>
      <c r="DA32" s="9"/>
      <c r="DB32" s="9">
        <v>0</v>
      </c>
      <c r="DC32" s="9">
        <v>0</v>
      </c>
      <c r="DD32" s="9">
        <v>0</v>
      </c>
      <c r="DE32" s="9"/>
      <c r="DF32" s="9"/>
      <c r="DG32" s="9"/>
      <c r="DH32" s="9">
        <v>0</v>
      </c>
      <c r="DI32" s="9">
        <v>0</v>
      </c>
      <c r="DJ32" s="9">
        <v>0</v>
      </c>
      <c r="DK32" s="9"/>
      <c r="DL32" s="9"/>
      <c r="DM32" s="9"/>
      <c r="DN32" s="9">
        <v>29658.222344669823</v>
      </c>
      <c r="DO32" s="9">
        <v>29638.721568625224</v>
      </c>
      <c r="DP32" s="9">
        <v>29629.068684483147</v>
      </c>
      <c r="DQ32" s="9">
        <v>99000</v>
      </c>
      <c r="DR32" s="9">
        <v>3386955000</v>
      </c>
      <c r="DS32" s="9">
        <v>452931783.07186359</v>
      </c>
      <c r="DT32" s="10">
        <v>0.13372831439209071</v>
      </c>
      <c r="DU32" s="9">
        <v>3386955000</v>
      </c>
      <c r="DV32" s="9">
        <v>452931783.07186365</v>
      </c>
      <c r="DW32" s="11">
        <v>0.13372831439209074</v>
      </c>
      <c r="DX32" s="9">
        <v>2934023216.9281363</v>
      </c>
      <c r="DY32" s="9">
        <v>0</v>
      </c>
      <c r="DZ32" s="9">
        <v>0</v>
      </c>
      <c r="EA32" s="9">
        <v>0</v>
      </c>
      <c r="EB32" s="9">
        <v>128700</v>
      </c>
      <c r="EC32" s="9">
        <v>128700</v>
      </c>
      <c r="ED32" s="9">
        <v>1300</v>
      </c>
      <c r="EE32" s="9">
        <v>0</v>
      </c>
      <c r="EF32" s="9">
        <v>0</v>
      </c>
      <c r="EG32" s="9">
        <v>0</v>
      </c>
      <c r="EH32" s="9">
        <v>0</v>
      </c>
      <c r="EI32" s="9">
        <v>29636.598150789257</v>
      </c>
    </row>
    <row r="33" spans="3:139">
      <c r="E33" s="6" t="s">
        <v>581</v>
      </c>
      <c r="F33" s="6"/>
      <c r="G33" s="9"/>
      <c r="H33" s="9"/>
      <c r="I33" s="9"/>
      <c r="J33" s="9"/>
      <c r="K33" s="9"/>
      <c r="L33" s="9">
        <v>50000</v>
      </c>
      <c r="M33" s="9"/>
      <c r="N33" s="9"/>
      <c r="O33" s="9"/>
      <c r="P33" s="9"/>
      <c r="Q33" s="9"/>
      <c r="R33" s="9">
        <v>1646875000</v>
      </c>
      <c r="S33" s="9"/>
      <c r="T33" s="9"/>
      <c r="U33" s="9"/>
      <c r="V33" s="9"/>
      <c r="W33" s="9"/>
      <c r="X33" s="9">
        <v>608267084.2314589</v>
      </c>
      <c r="Y33" s="10"/>
      <c r="Z33" s="10"/>
      <c r="AA33" s="10"/>
      <c r="AB33" s="10"/>
      <c r="AC33" s="10"/>
      <c r="AD33" s="10">
        <v>0.36934623710449116</v>
      </c>
      <c r="AE33" s="9"/>
      <c r="AF33" s="9"/>
      <c r="AG33" s="9"/>
      <c r="AH33" s="9"/>
      <c r="AI33" s="9"/>
      <c r="AJ33" s="9">
        <v>1646875000</v>
      </c>
      <c r="AK33" s="9"/>
      <c r="AL33" s="9"/>
      <c r="AM33" s="9"/>
      <c r="AN33" s="9"/>
      <c r="AO33" s="9"/>
      <c r="AP33" s="9">
        <v>608267084.2314589</v>
      </c>
      <c r="AQ33" s="11"/>
      <c r="AR33" s="11"/>
      <c r="AS33" s="11"/>
      <c r="AT33" s="11"/>
      <c r="AU33" s="11"/>
      <c r="AV33" s="11">
        <v>0.36934623710449116</v>
      </c>
      <c r="AW33" s="9"/>
      <c r="AX33" s="9"/>
      <c r="AY33" s="9"/>
      <c r="AZ33" s="9"/>
      <c r="BA33" s="9"/>
      <c r="BB33" s="9">
        <v>1038607915.7685411</v>
      </c>
      <c r="BC33" s="9"/>
      <c r="BD33" s="9"/>
      <c r="BE33" s="9"/>
      <c r="BF33" s="9"/>
      <c r="BG33" s="9"/>
      <c r="BH33" s="9">
        <v>0</v>
      </c>
      <c r="BI33" s="9"/>
      <c r="BJ33" s="9"/>
      <c r="BK33" s="9"/>
      <c r="BL33" s="9"/>
      <c r="BM33" s="9"/>
      <c r="BN33" s="9">
        <v>0</v>
      </c>
      <c r="BO33" s="9"/>
      <c r="BP33" s="9"/>
      <c r="BQ33" s="9"/>
      <c r="BR33" s="9"/>
      <c r="BS33" s="9"/>
      <c r="BT33" s="9">
        <v>0</v>
      </c>
      <c r="BU33" s="9"/>
      <c r="BV33" s="9"/>
      <c r="BW33" s="9"/>
      <c r="BX33" s="9"/>
      <c r="BY33" s="9"/>
      <c r="BZ33" s="9">
        <v>62500</v>
      </c>
      <c r="CA33" s="9"/>
      <c r="CB33" s="9"/>
      <c r="CC33" s="9"/>
      <c r="CD33" s="9"/>
      <c r="CE33" s="9"/>
      <c r="CF33" s="9">
        <v>62500</v>
      </c>
      <c r="CG33" s="9"/>
      <c r="CH33" s="9"/>
      <c r="CI33" s="9"/>
      <c r="CJ33" s="9"/>
      <c r="CK33" s="9"/>
      <c r="CL33" s="9">
        <v>1250</v>
      </c>
      <c r="CM33" s="9"/>
      <c r="CN33" s="9"/>
      <c r="CO33" s="9"/>
      <c r="CP33" s="9"/>
      <c r="CQ33" s="9"/>
      <c r="CR33" s="9">
        <v>0</v>
      </c>
      <c r="CS33" s="9"/>
      <c r="CT33" s="9"/>
      <c r="CU33" s="9"/>
      <c r="CV33" s="9"/>
      <c r="CW33" s="9"/>
      <c r="CX33" s="9">
        <v>0</v>
      </c>
      <c r="CY33" s="9"/>
      <c r="CZ33" s="9"/>
      <c r="DA33" s="9"/>
      <c r="DB33" s="9"/>
      <c r="DC33" s="9"/>
      <c r="DD33" s="9">
        <v>0</v>
      </c>
      <c r="DE33" s="9"/>
      <c r="DF33" s="9"/>
      <c r="DG33" s="9"/>
      <c r="DH33" s="9"/>
      <c r="DI33" s="9"/>
      <c r="DJ33" s="9">
        <v>0</v>
      </c>
      <c r="DK33" s="9"/>
      <c r="DL33" s="9"/>
      <c r="DM33" s="9"/>
      <c r="DN33" s="9"/>
      <c r="DO33" s="9"/>
      <c r="DP33" s="9">
        <v>20772.158315370823</v>
      </c>
      <c r="DQ33" s="9">
        <v>50000</v>
      </c>
      <c r="DR33" s="9">
        <v>1646875000</v>
      </c>
      <c r="DS33" s="9">
        <v>608267084.2314589</v>
      </c>
      <c r="DT33" s="10">
        <v>0.36934623710449116</v>
      </c>
      <c r="DU33" s="9">
        <v>1646875000</v>
      </c>
      <c r="DV33" s="9">
        <v>608267084.2314589</v>
      </c>
      <c r="DW33" s="11">
        <v>0.36934623710449116</v>
      </c>
      <c r="DX33" s="9">
        <v>1038607915.7685411</v>
      </c>
      <c r="DY33" s="9">
        <v>0</v>
      </c>
      <c r="DZ33" s="9">
        <v>0</v>
      </c>
      <c r="EA33" s="9">
        <v>0</v>
      </c>
      <c r="EB33" s="9">
        <v>62500</v>
      </c>
      <c r="EC33" s="9">
        <v>62500</v>
      </c>
      <c r="ED33" s="9">
        <v>1250</v>
      </c>
      <c r="EE33" s="9">
        <v>0</v>
      </c>
      <c r="EF33" s="9">
        <v>0</v>
      </c>
      <c r="EG33" s="9">
        <v>0</v>
      </c>
      <c r="EH33" s="9">
        <v>0</v>
      </c>
      <c r="EI33" s="9">
        <v>20772.158315370823</v>
      </c>
    </row>
    <row r="34" spans="3:139">
      <c r="C34" s="12" t="s">
        <v>12</v>
      </c>
      <c r="D34" s="12"/>
      <c r="E34" s="12"/>
      <c r="F34" s="12"/>
      <c r="G34" s="13">
        <v>156500</v>
      </c>
      <c r="H34" s="13">
        <v>69775</v>
      </c>
      <c r="I34" s="13">
        <v>223725</v>
      </c>
      <c r="J34" s="13">
        <v>155322.59998798565</v>
      </c>
      <c r="K34" s="13">
        <v>60323.975107874925</v>
      </c>
      <c r="L34" s="13">
        <v>102985.79380641942</v>
      </c>
      <c r="M34" s="13">
        <v>2750060644.0560746</v>
      </c>
      <c r="N34" s="13">
        <v>1150406451.4616439</v>
      </c>
      <c r="O34" s="13">
        <v>3951548369.8277454</v>
      </c>
      <c r="P34" s="13">
        <v>3462267217.124702</v>
      </c>
      <c r="Q34" s="13">
        <v>1678401048.9511619</v>
      </c>
      <c r="R34" s="13">
        <v>3008250243.4909906</v>
      </c>
      <c r="S34" s="13">
        <v>-1634344994.9439256</v>
      </c>
      <c r="T34" s="13">
        <v>-981932239.53835654</v>
      </c>
      <c r="U34" s="13">
        <v>-3273353777.1722565</v>
      </c>
      <c r="V34" s="13">
        <v>-674393309.84445965</v>
      </c>
      <c r="W34" s="13">
        <v>-457864307.92419732</v>
      </c>
      <c r="X34" s="13">
        <v>-367413229.42053729</v>
      </c>
      <c r="Y34" s="14">
        <v>-0.59429416528554224</v>
      </c>
      <c r="Z34" s="14">
        <v>-0.8535524451299511</v>
      </c>
      <c r="AA34" s="14">
        <v>-0.82837244310764879</v>
      </c>
      <c r="AB34" s="14">
        <v>-0.19478372625568771</v>
      </c>
      <c r="AC34" s="14">
        <v>-0.27279791573671752</v>
      </c>
      <c r="AD34" s="14">
        <v>-0.12213519477494149</v>
      </c>
      <c r="AE34" s="13">
        <v>2803708332</v>
      </c>
      <c r="AF34" s="13">
        <v>1169131110</v>
      </c>
      <c r="AG34" s="13">
        <v>4026541850</v>
      </c>
      <c r="AH34" s="13">
        <v>3462267217.124702</v>
      </c>
      <c r="AI34" s="13">
        <v>1678401048.9511619</v>
      </c>
      <c r="AJ34" s="13">
        <v>3008250243.4909906</v>
      </c>
      <c r="AK34" s="13">
        <v>-1596094994.9439251</v>
      </c>
      <c r="AL34" s="13">
        <v>-974232239.5383569</v>
      </c>
      <c r="AM34" s="13">
        <v>-3222403777.1722565</v>
      </c>
      <c r="AN34" s="13">
        <v>-674393309.84446001</v>
      </c>
      <c r="AO34" s="13">
        <v>-457864307.92419744</v>
      </c>
      <c r="AP34" s="13">
        <v>-367413229.42053652</v>
      </c>
      <c r="AQ34" s="15">
        <v>-0.56927996993373597</v>
      </c>
      <c r="AR34" s="15">
        <v>-0.8332959675825895</v>
      </c>
      <c r="AS34" s="15">
        <v>-0.80029064572426001</v>
      </c>
      <c r="AT34" s="15">
        <v>-0.19478372625568782</v>
      </c>
      <c r="AU34" s="15">
        <v>-0.27279791573671758</v>
      </c>
      <c r="AV34" s="15">
        <v>-0.12213519477494122</v>
      </c>
      <c r="AW34" s="13">
        <v>4384405639</v>
      </c>
      <c r="AX34" s="13">
        <v>2132338691.0000007</v>
      </c>
      <c r="AY34" s="13">
        <v>7224902147.000001</v>
      </c>
      <c r="AZ34" s="13">
        <v>4136660526.969162</v>
      </c>
      <c r="BA34" s="13">
        <v>2136265356.8753593</v>
      </c>
      <c r="BB34" s="13">
        <v>3375663472.9115272</v>
      </c>
      <c r="BC34" s="13">
        <v>15397687.943925232</v>
      </c>
      <c r="BD34" s="13">
        <v>11024658.538356164</v>
      </c>
      <c r="BE34" s="13">
        <v>24043480.172255397</v>
      </c>
      <c r="BF34" s="13">
        <v>0</v>
      </c>
      <c r="BG34" s="13">
        <v>0</v>
      </c>
      <c r="BH34" s="13">
        <v>0</v>
      </c>
      <c r="BI34" s="13">
        <v>4700000</v>
      </c>
      <c r="BJ34" s="13">
        <v>0</v>
      </c>
      <c r="BK34" s="13">
        <v>8600000</v>
      </c>
      <c r="BL34" s="13">
        <v>0</v>
      </c>
      <c r="BM34" s="13">
        <v>0</v>
      </c>
      <c r="BN34" s="13">
        <v>0</v>
      </c>
      <c r="BO34" s="13">
        <v>33550000</v>
      </c>
      <c r="BP34" s="13">
        <v>7700000</v>
      </c>
      <c r="BQ34" s="13">
        <v>42350000</v>
      </c>
      <c r="BR34" s="13">
        <v>0</v>
      </c>
      <c r="BS34" s="13">
        <v>0</v>
      </c>
      <c r="BT34" s="13">
        <v>0</v>
      </c>
      <c r="BU34" s="13">
        <v>106876.33619213439</v>
      </c>
      <c r="BV34" s="13">
        <v>44996.759325037972</v>
      </c>
      <c r="BW34" s="13">
        <v>153631.08906287604</v>
      </c>
      <c r="BX34" s="13">
        <v>131895.89398570292</v>
      </c>
      <c r="BY34" s="13">
        <v>63817.530378371164</v>
      </c>
      <c r="BZ34" s="13">
        <v>114165.09462963912</v>
      </c>
      <c r="CA34" s="13">
        <v>104831.30594872971</v>
      </c>
      <c r="CB34" s="13">
        <v>44276.096820647057</v>
      </c>
      <c r="CC34" s="13">
        <v>150769.74291010259</v>
      </c>
      <c r="CD34" s="13">
        <v>131895.89398570292</v>
      </c>
      <c r="CE34" s="13">
        <v>63817.530378371164</v>
      </c>
      <c r="CF34" s="13">
        <v>114165.09462963912</v>
      </c>
      <c r="CG34" s="13">
        <v>669.84860031137191</v>
      </c>
      <c r="CH34" s="13">
        <v>634.55531093725631</v>
      </c>
      <c r="CI34" s="13">
        <v>673.90655005074348</v>
      </c>
      <c r="CJ34" s="13">
        <v>849.17387421988292</v>
      </c>
      <c r="CK34" s="13">
        <v>1057.9132138465486</v>
      </c>
      <c r="CL34" s="13">
        <v>1108.5518731276009</v>
      </c>
      <c r="CM34" s="13">
        <v>1278.9137294778027</v>
      </c>
      <c r="CN34" s="13">
        <v>296.35260223534067</v>
      </c>
      <c r="CO34" s="13">
        <v>1615.8472615435003</v>
      </c>
      <c r="CP34" s="13">
        <v>0</v>
      </c>
      <c r="CQ34" s="13">
        <v>0</v>
      </c>
      <c r="CR34" s="13">
        <v>0</v>
      </c>
      <c r="CS34" s="13">
        <v>0</v>
      </c>
      <c r="CT34" s="13">
        <v>0</v>
      </c>
      <c r="CU34" s="13">
        <v>0</v>
      </c>
      <c r="CV34" s="13">
        <v>0</v>
      </c>
      <c r="CW34" s="13">
        <v>0</v>
      </c>
      <c r="CX34" s="13">
        <v>0</v>
      </c>
      <c r="CY34" s="13">
        <v>179.1622810296773</v>
      </c>
      <c r="CZ34" s="13">
        <v>0</v>
      </c>
      <c r="DA34" s="13">
        <v>328.12955015995522</v>
      </c>
      <c r="DB34" s="13">
        <v>0</v>
      </c>
      <c r="DC34" s="13">
        <v>0</v>
      </c>
      <c r="DD34" s="13">
        <v>0</v>
      </c>
      <c r="DE34" s="13">
        <v>586.95423289719304</v>
      </c>
      <c r="DF34" s="13">
        <v>424.30990215557364</v>
      </c>
      <c r="DG34" s="13">
        <v>917.36934106999627</v>
      </c>
      <c r="DH34" s="13">
        <v>0</v>
      </c>
      <c r="DI34" s="13">
        <v>0</v>
      </c>
      <c r="DJ34" s="13">
        <v>0</v>
      </c>
      <c r="DK34" s="13">
        <v>28015.371495207666</v>
      </c>
      <c r="DL34" s="13">
        <v>30560.210548190622</v>
      </c>
      <c r="DM34" s="13">
        <v>32293.673693150078</v>
      </c>
      <c r="DN34" s="13">
        <v>26632.702049084528</v>
      </c>
      <c r="DO34" s="13">
        <v>35413.205994053977</v>
      </c>
      <c r="DP34" s="13">
        <v>32777.952649048879</v>
      </c>
      <c r="DQ34" s="13">
        <v>768632.36890227988</v>
      </c>
      <c r="DR34" s="13">
        <v>16000933974.912315</v>
      </c>
      <c r="DS34" s="13">
        <v>-7389301858.8437309</v>
      </c>
      <c r="DT34" s="14">
        <v>-0.46180440906945397</v>
      </c>
      <c r="DU34" s="13">
        <v>16148299801.566849</v>
      </c>
      <c r="DV34" s="13">
        <v>-7292401858.8437462</v>
      </c>
      <c r="DW34" s="15">
        <v>-0.45158945204473933</v>
      </c>
      <c r="DX34" s="13">
        <v>23390235833.756058</v>
      </c>
      <c r="DY34" s="13">
        <v>50465826.654536828</v>
      </c>
      <c r="DZ34" s="13">
        <v>13300000</v>
      </c>
      <c r="EA34" s="13">
        <v>83600000</v>
      </c>
      <c r="EB34" s="13">
        <v>615382.70357376174</v>
      </c>
      <c r="EC34" s="13">
        <v>609755.66467319278</v>
      </c>
      <c r="ED34" s="13">
        <v>793.29948795158543</v>
      </c>
      <c r="EE34" s="13">
        <v>3191.113593256644</v>
      </c>
      <c r="EF34" s="13">
        <v>0</v>
      </c>
      <c r="EG34" s="13">
        <v>507.29183118963249</v>
      </c>
      <c r="EH34" s="13">
        <v>1928.6334761227636</v>
      </c>
      <c r="EI34" s="13">
        <v>30430.979464422966</v>
      </c>
    </row>
    <row r="35" spans="3:139">
      <c r="D35" t="s">
        <v>135</v>
      </c>
      <c r="G35" s="3">
        <v>78000</v>
      </c>
      <c r="H35" s="3">
        <v>16525</v>
      </c>
      <c r="I35" s="3">
        <v>105475</v>
      </c>
      <c r="J35" s="3">
        <v>105822.59998798565</v>
      </c>
      <c r="K35" s="3">
        <v>36323.975107874925</v>
      </c>
      <c r="L35" s="3">
        <v>72985.793806419417</v>
      </c>
      <c r="M35" s="3">
        <v>1493050000</v>
      </c>
      <c r="N35" s="3">
        <v>310820000</v>
      </c>
      <c r="O35" s="3">
        <v>2050044143.5426893</v>
      </c>
      <c r="P35" s="3">
        <v>2573652217.1247015</v>
      </c>
      <c r="Q35" s="3">
        <v>1136831448.9511619</v>
      </c>
      <c r="R35" s="3">
        <v>2288579043.4909906</v>
      </c>
      <c r="S35" s="3">
        <v>-640769903.00000012</v>
      </c>
      <c r="T35" s="3">
        <v>-109788883</v>
      </c>
      <c r="U35" s="3">
        <v>-1087026745.4573107</v>
      </c>
      <c r="V35" s="3">
        <v>-172916520.25149107</v>
      </c>
      <c r="W35" s="3">
        <v>63050382.591246411</v>
      </c>
      <c r="X35" s="3">
        <v>53805596.810129568</v>
      </c>
      <c r="Y35" s="7">
        <v>-0.42916841565922115</v>
      </c>
      <c r="Z35" s="7">
        <v>-0.35322335435300173</v>
      </c>
      <c r="AA35" s="7">
        <v>-0.53024553099564753</v>
      </c>
      <c r="AB35" s="7">
        <v>-6.7187213214330244E-2</v>
      </c>
      <c r="AC35" s="7">
        <v>5.5461504561134856E-2</v>
      </c>
      <c r="AD35" s="7">
        <v>2.351048217589841E-2</v>
      </c>
      <c r="AE35" s="3">
        <v>1526600000</v>
      </c>
      <c r="AF35" s="3">
        <v>318520000</v>
      </c>
      <c r="AG35" s="3">
        <v>2096055741</v>
      </c>
      <c r="AH35" s="3">
        <v>2573652217.1247015</v>
      </c>
      <c r="AI35" s="3">
        <v>1136831448.9511619</v>
      </c>
      <c r="AJ35" s="3">
        <v>2288579043.4909906</v>
      </c>
      <c r="AK35" s="3">
        <v>-607219903.00000024</v>
      </c>
      <c r="AL35" s="3">
        <v>-102088883</v>
      </c>
      <c r="AM35" s="3">
        <v>-1041035761.8507541</v>
      </c>
      <c r="AN35" s="3">
        <v>-172916520.25149155</v>
      </c>
      <c r="AO35" s="3">
        <v>63050382.591246367</v>
      </c>
      <c r="AP35" s="3">
        <v>53805596.810130119</v>
      </c>
      <c r="AQ35" s="8">
        <v>-0.39775966395912499</v>
      </c>
      <c r="AR35" s="8">
        <v>-0.32051011867386664</v>
      </c>
      <c r="AS35" s="8">
        <v>-0.49666415901424932</v>
      </c>
      <c r="AT35" s="8">
        <v>-6.7187213214330424E-2</v>
      </c>
      <c r="AU35" s="8">
        <v>5.5461504561134814E-2</v>
      </c>
      <c r="AV35" s="8">
        <v>2.3510482175898652E-2</v>
      </c>
      <c r="AW35" s="3">
        <v>2133819903.0000002</v>
      </c>
      <c r="AX35" s="3">
        <v>420608883</v>
      </c>
      <c r="AY35" s="3">
        <v>3137070889.000001</v>
      </c>
      <c r="AZ35" s="3">
        <v>2746568737.376193</v>
      </c>
      <c r="BA35" s="3">
        <v>1073781066.3599155</v>
      </c>
      <c r="BB35" s="3">
        <v>2234773446.6808605</v>
      </c>
      <c r="BC35" s="3">
        <v>0</v>
      </c>
      <c r="BD35" s="3">
        <v>0</v>
      </c>
      <c r="BE35" s="3">
        <v>20613.850753192924</v>
      </c>
      <c r="BF35" s="3">
        <v>0</v>
      </c>
      <c r="BG35" s="3">
        <v>0</v>
      </c>
      <c r="BH35" s="3">
        <v>0</v>
      </c>
      <c r="BI35" s="3">
        <v>0</v>
      </c>
      <c r="BJ35" s="3">
        <v>0</v>
      </c>
      <c r="BK35" s="3">
        <v>3640983.6065573771</v>
      </c>
      <c r="BL35" s="3">
        <v>0</v>
      </c>
      <c r="BM35" s="3">
        <v>0</v>
      </c>
      <c r="BN35" s="3">
        <v>0</v>
      </c>
      <c r="BO35" s="3">
        <v>33550000</v>
      </c>
      <c r="BP35" s="3">
        <v>7700000</v>
      </c>
      <c r="BQ35" s="3">
        <v>42350000</v>
      </c>
      <c r="BR35" s="3">
        <v>0</v>
      </c>
      <c r="BS35" s="3">
        <v>0</v>
      </c>
      <c r="BT35" s="3">
        <v>0</v>
      </c>
      <c r="BU35" s="3">
        <v>58193.433663809657</v>
      </c>
      <c r="BV35" s="3">
        <v>12258.991021298796</v>
      </c>
      <c r="BW35" s="3">
        <v>79974.16597726995</v>
      </c>
      <c r="BX35" s="3">
        <v>98043.893985702918</v>
      </c>
      <c r="BY35" s="3">
        <v>43225.530378371164</v>
      </c>
      <c r="BZ35" s="3">
        <v>86853.094629639119</v>
      </c>
      <c r="CA35" s="3">
        <v>56914.519934331853</v>
      </c>
      <c r="CB35" s="3">
        <v>11962.638419063454</v>
      </c>
      <c r="CC35" s="3">
        <v>78218.611933571316</v>
      </c>
      <c r="CD35" s="3">
        <v>98043.893985702918</v>
      </c>
      <c r="CE35" s="3">
        <v>43225.530378371164</v>
      </c>
      <c r="CF35" s="3">
        <v>86853.094629639119</v>
      </c>
      <c r="CG35" s="3">
        <v>729.67333249143394</v>
      </c>
      <c r="CH35" s="3">
        <v>723.91155334725897</v>
      </c>
      <c r="CI35" s="3">
        <v>741.58437481461306</v>
      </c>
      <c r="CJ35" s="3">
        <v>926.4929608309958</v>
      </c>
      <c r="CK35" s="3">
        <v>1190.0000000000002</v>
      </c>
      <c r="CL35" s="3">
        <v>1190.0000000000002</v>
      </c>
      <c r="CM35" s="3">
        <v>1278.9137294778027</v>
      </c>
      <c r="CN35" s="3">
        <v>296.35260223534067</v>
      </c>
      <c r="CO35" s="3">
        <v>1615.8472615435003</v>
      </c>
      <c r="CP35" s="3">
        <v>0</v>
      </c>
      <c r="CQ35" s="3">
        <v>0</v>
      </c>
      <c r="CR35" s="3">
        <v>0</v>
      </c>
      <c r="CS35" s="3">
        <v>0</v>
      </c>
      <c r="CT35" s="3">
        <v>0</v>
      </c>
      <c r="CU35" s="3">
        <v>0</v>
      </c>
      <c r="CV35" s="3">
        <v>0</v>
      </c>
      <c r="CW35" s="3">
        <v>0</v>
      </c>
      <c r="CX35" s="3">
        <v>0</v>
      </c>
      <c r="CY35" s="3">
        <v>0</v>
      </c>
      <c r="CZ35" s="3">
        <v>0</v>
      </c>
      <c r="DA35" s="3">
        <v>138.9202689487725</v>
      </c>
      <c r="DB35" s="3">
        <v>0</v>
      </c>
      <c r="DC35" s="3">
        <v>0</v>
      </c>
      <c r="DD35" s="3">
        <v>0</v>
      </c>
      <c r="DE35" s="3">
        <v>0</v>
      </c>
      <c r="DF35" s="3">
        <v>0</v>
      </c>
      <c r="DG35" s="3">
        <v>0.78651320636158706</v>
      </c>
      <c r="DH35" s="3">
        <v>0</v>
      </c>
      <c r="DI35" s="3">
        <v>0</v>
      </c>
      <c r="DJ35" s="3">
        <v>0</v>
      </c>
      <c r="DK35" s="3">
        <v>27356.665423076927</v>
      </c>
      <c r="DL35" s="3">
        <v>25452.882481089258</v>
      </c>
      <c r="DM35" s="3">
        <v>29742.317032472158</v>
      </c>
      <c r="DN35" s="3">
        <v>25954.462824463008</v>
      </c>
      <c r="DO35" s="3">
        <v>29561.221291750171</v>
      </c>
      <c r="DP35" s="3">
        <v>30619.293565651438</v>
      </c>
      <c r="DQ35" s="3">
        <v>415132.36890228</v>
      </c>
      <c r="DR35" s="3">
        <v>9852976853.1095428</v>
      </c>
      <c r="DS35" s="3">
        <v>-1893646072.3074253</v>
      </c>
      <c r="DT35" s="7">
        <v>-0.19219024874800161</v>
      </c>
      <c r="DU35" s="3">
        <v>9940238450.5668526</v>
      </c>
      <c r="DV35" s="3">
        <v>-1806405088.70087</v>
      </c>
      <c r="DW35" s="8">
        <v>-0.18172653479935966</v>
      </c>
      <c r="DX35" s="3">
        <v>11746622925.416969</v>
      </c>
      <c r="DY35" s="3">
        <v>20613.850753192924</v>
      </c>
      <c r="DZ35" s="3">
        <v>3640983.6065573771</v>
      </c>
      <c r="EA35" s="3">
        <v>83600000</v>
      </c>
      <c r="EB35" s="3">
        <v>378549.10965609143</v>
      </c>
      <c r="EC35" s="3">
        <v>375218.28928067978</v>
      </c>
      <c r="ED35" s="3">
        <v>903.85216231838626</v>
      </c>
      <c r="EE35" s="3">
        <v>3191.113593256644</v>
      </c>
      <c r="EF35" s="3">
        <v>0</v>
      </c>
      <c r="EG35" s="3">
        <v>138.9202689487725</v>
      </c>
      <c r="EH35" s="3">
        <v>0.78651320636158706</v>
      </c>
      <c r="EI35" s="3">
        <v>28296.090127778167</v>
      </c>
    </row>
    <row r="36" spans="3:139">
      <c r="E36" s="6" t="s">
        <v>151</v>
      </c>
      <c r="F36" s="6"/>
      <c r="G36" s="9">
        <v>28000</v>
      </c>
      <c r="H36" s="9">
        <v>11000</v>
      </c>
      <c r="I36" s="9">
        <v>39500</v>
      </c>
      <c r="J36" s="9">
        <v>55000</v>
      </c>
      <c r="K36" s="9">
        <v>525.63522000000012</v>
      </c>
      <c r="L36" s="9">
        <v>11525.63522</v>
      </c>
      <c r="M36" s="9">
        <v>524250000</v>
      </c>
      <c r="N36" s="9">
        <v>203500000</v>
      </c>
      <c r="O36" s="9">
        <v>759750000</v>
      </c>
      <c r="P36" s="9">
        <v>1032281250</v>
      </c>
      <c r="Q36" s="9">
        <v>16450805.480340004</v>
      </c>
      <c r="R36" s="9">
        <v>361403580.77592999</v>
      </c>
      <c r="S36" s="9">
        <v>-238483544.00000018</v>
      </c>
      <c r="T36" s="9">
        <v>-96145316</v>
      </c>
      <c r="U36" s="9">
        <v>-226874402.00000015</v>
      </c>
      <c r="V36" s="9">
        <v>-457913315.37660098</v>
      </c>
      <c r="W36" s="9">
        <v>2214508.7264948804</v>
      </c>
      <c r="X36" s="9">
        <v>49303123.876255579</v>
      </c>
      <c r="Y36" s="10">
        <v>-0.45490423271340041</v>
      </c>
      <c r="Z36" s="10">
        <v>-0.47245855528255526</v>
      </c>
      <c r="AA36" s="10">
        <v>-0.29861717933530785</v>
      </c>
      <c r="AB36" s="10">
        <v>-0.44359356074383893</v>
      </c>
      <c r="AC36" s="10">
        <v>0.13461399985194591</v>
      </c>
      <c r="AD36" s="10">
        <v>0.13642123791469429</v>
      </c>
      <c r="AE36" s="9">
        <v>542400000</v>
      </c>
      <c r="AF36" s="9">
        <v>211200000</v>
      </c>
      <c r="AG36" s="9">
        <v>786700000</v>
      </c>
      <c r="AH36" s="9">
        <v>1032281250</v>
      </c>
      <c r="AI36" s="9">
        <v>16450805.480340004</v>
      </c>
      <c r="AJ36" s="9">
        <v>361403580.77592999</v>
      </c>
      <c r="AK36" s="9">
        <v>-220333544.00000012</v>
      </c>
      <c r="AL36" s="9">
        <v>-88445316</v>
      </c>
      <c r="AM36" s="9">
        <v>-199924402.00000012</v>
      </c>
      <c r="AN36" s="9">
        <v>-457913315.37660098</v>
      </c>
      <c r="AO36" s="9">
        <v>2214508.7264948804</v>
      </c>
      <c r="AP36" s="9">
        <v>49303123.876255572</v>
      </c>
      <c r="AQ36" s="11">
        <v>-0.40621966076696187</v>
      </c>
      <c r="AR36" s="11">
        <v>-0.41877517045454543</v>
      </c>
      <c r="AS36" s="11">
        <v>-0.25413042074488384</v>
      </c>
      <c r="AT36" s="11">
        <v>-0.44359356074383893</v>
      </c>
      <c r="AU36" s="11">
        <v>0.13461399985194591</v>
      </c>
      <c r="AV36" s="11">
        <v>0.13642123791469427</v>
      </c>
      <c r="AW36" s="9">
        <v>762733544.00000012</v>
      </c>
      <c r="AX36" s="9">
        <v>299645316</v>
      </c>
      <c r="AY36" s="9">
        <v>986624402.00000012</v>
      </c>
      <c r="AZ36" s="9">
        <v>1490194565.376601</v>
      </c>
      <c r="BA36" s="9">
        <v>14236296.753845124</v>
      </c>
      <c r="BB36" s="9">
        <v>312100456.89967442</v>
      </c>
      <c r="BC36" s="9">
        <v>0</v>
      </c>
      <c r="BD36" s="9">
        <v>0</v>
      </c>
      <c r="BE36" s="9">
        <v>0</v>
      </c>
      <c r="BF36" s="9">
        <v>0</v>
      </c>
      <c r="BG36" s="9">
        <v>0</v>
      </c>
      <c r="BH36" s="9">
        <v>0</v>
      </c>
      <c r="BI36" s="9">
        <v>0</v>
      </c>
      <c r="BJ36" s="9">
        <v>0</v>
      </c>
      <c r="BK36" s="9">
        <v>0</v>
      </c>
      <c r="BL36" s="9">
        <v>0</v>
      </c>
      <c r="BM36" s="9">
        <v>0</v>
      </c>
      <c r="BN36" s="9">
        <v>0</v>
      </c>
      <c r="BO36" s="9">
        <v>18150000</v>
      </c>
      <c r="BP36" s="9">
        <v>7700000</v>
      </c>
      <c r="BQ36" s="9">
        <v>26950000</v>
      </c>
      <c r="BR36" s="9">
        <v>0</v>
      </c>
      <c r="BS36" s="9">
        <v>0</v>
      </c>
      <c r="BT36" s="9">
        <v>0</v>
      </c>
      <c r="BU36" s="9">
        <v>20676.08962350999</v>
      </c>
      <c r="BV36" s="9">
        <v>8128.5285184550594</v>
      </c>
      <c r="BW36" s="9">
        <v>30016.22291986474</v>
      </c>
      <c r="BX36" s="9">
        <v>39325</v>
      </c>
      <c r="BY36" s="9">
        <v>625.50591180000015</v>
      </c>
      <c r="BZ36" s="9">
        <v>13715.505911800001</v>
      </c>
      <c r="CA36" s="9">
        <v>19984.218261661343</v>
      </c>
      <c r="CB36" s="9">
        <v>7832.1759162197186</v>
      </c>
      <c r="CC36" s="9">
        <v>28987.956480700697</v>
      </c>
      <c r="CD36" s="9">
        <v>39325</v>
      </c>
      <c r="CE36" s="9">
        <v>625.50591180000015</v>
      </c>
      <c r="CF36" s="9">
        <v>13715.505911800001</v>
      </c>
      <c r="CG36" s="9">
        <v>713.72208077361938</v>
      </c>
      <c r="CH36" s="9">
        <v>712.01599238361075</v>
      </c>
      <c r="CI36" s="9">
        <v>733.87231596710626</v>
      </c>
      <c r="CJ36" s="9">
        <v>715</v>
      </c>
      <c r="CK36" s="9">
        <v>1190</v>
      </c>
      <c r="CL36" s="9">
        <v>1190.0000000000002</v>
      </c>
      <c r="CM36" s="9">
        <v>691.87136184864733</v>
      </c>
      <c r="CN36" s="9">
        <v>296.35260223534067</v>
      </c>
      <c r="CO36" s="9">
        <v>1028.2664391640458</v>
      </c>
      <c r="CP36" s="9">
        <v>0</v>
      </c>
      <c r="CQ36" s="9">
        <v>0</v>
      </c>
      <c r="CR36" s="9">
        <v>0</v>
      </c>
      <c r="CS36" s="9">
        <v>0</v>
      </c>
      <c r="CT36" s="9">
        <v>0</v>
      </c>
      <c r="CU36" s="9">
        <v>0</v>
      </c>
      <c r="CV36" s="9">
        <v>0</v>
      </c>
      <c r="CW36" s="9">
        <v>0</v>
      </c>
      <c r="CX36" s="9">
        <v>0</v>
      </c>
      <c r="CY36" s="9">
        <v>0</v>
      </c>
      <c r="CZ36" s="9">
        <v>0</v>
      </c>
      <c r="DA36" s="9">
        <v>0</v>
      </c>
      <c r="DB36" s="9">
        <v>0</v>
      </c>
      <c r="DC36" s="9">
        <v>0</v>
      </c>
      <c r="DD36" s="9">
        <v>0</v>
      </c>
      <c r="DE36" s="9">
        <v>0</v>
      </c>
      <c r="DF36" s="9">
        <v>0</v>
      </c>
      <c r="DG36" s="9">
        <v>0</v>
      </c>
      <c r="DH36" s="9">
        <v>0</v>
      </c>
      <c r="DI36" s="9">
        <v>0</v>
      </c>
      <c r="DJ36" s="9">
        <v>0</v>
      </c>
      <c r="DK36" s="9">
        <v>27240.483714285718</v>
      </c>
      <c r="DL36" s="9">
        <v>27240.483272727273</v>
      </c>
      <c r="DM36" s="9">
        <v>24977.832962025321</v>
      </c>
      <c r="DN36" s="9">
        <v>27094.446643210926</v>
      </c>
      <c r="DO36" s="9">
        <v>27083.98564663365</v>
      </c>
      <c r="DP36" s="9">
        <v>27078.807453327889</v>
      </c>
      <c r="DQ36" s="9">
        <v>145551.27043999999</v>
      </c>
      <c r="DR36" s="9">
        <v>2897635636.2562699</v>
      </c>
      <c r="DS36" s="9">
        <v>-967898944.77385056</v>
      </c>
      <c r="DT36" s="10">
        <v>-0.33403059123899059</v>
      </c>
      <c r="DU36" s="9">
        <v>2950435636.2562699</v>
      </c>
      <c r="DV36" s="9">
        <v>-915098944.77385092</v>
      </c>
      <c r="DW36" s="11">
        <v>-0.3101572301827929</v>
      </c>
      <c r="DX36" s="9">
        <v>3865534581.0301208</v>
      </c>
      <c r="DY36" s="9">
        <v>0</v>
      </c>
      <c r="DZ36" s="9">
        <v>0</v>
      </c>
      <c r="EA36" s="9">
        <v>52800000</v>
      </c>
      <c r="EB36" s="9">
        <v>112486.85288542981</v>
      </c>
      <c r="EC36" s="9">
        <v>110470.36248218178</v>
      </c>
      <c r="ED36" s="9">
        <v>758.97903294303796</v>
      </c>
      <c r="EE36" s="9">
        <v>2016.4904032480335</v>
      </c>
      <c r="EF36" s="9">
        <v>0</v>
      </c>
      <c r="EG36" s="9">
        <v>0</v>
      </c>
      <c r="EH36" s="9">
        <v>0</v>
      </c>
      <c r="EI36" s="9">
        <v>26557.889665577288</v>
      </c>
    </row>
    <row r="37" spans="3:139">
      <c r="E37" s="6" t="s">
        <v>147</v>
      </c>
      <c r="F37" s="6"/>
      <c r="G37" s="9">
        <v>22500</v>
      </c>
      <c r="H37" s="9"/>
      <c r="I37" s="9">
        <v>23000</v>
      </c>
      <c r="J37" s="9">
        <v>22000</v>
      </c>
      <c r="K37" s="9">
        <v>22000</v>
      </c>
      <c r="L37" s="9">
        <v>22000</v>
      </c>
      <c r="M37" s="9">
        <v>454000000</v>
      </c>
      <c r="N37" s="9"/>
      <c r="O37" s="9">
        <v>451750000</v>
      </c>
      <c r="P37" s="9">
        <v>687225000</v>
      </c>
      <c r="Q37" s="9">
        <v>688534000</v>
      </c>
      <c r="R37" s="9">
        <v>689843000</v>
      </c>
      <c r="S37" s="9">
        <v>-150946855.99999997</v>
      </c>
      <c r="T37" s="9"/>
      <c r="U37" s="9">
        <v>-83343792.999999881</v>
      </c>
      <c r="V37" s="9">
        <v>99087053.612585187</v>
      </c>
      <c r="W37" s="9">
        <v>100637143.77192771</v>
      </c>
      <c r="X37" s="9">
        <v>102065483.40080237</v>
      </c>
      <c r="Y37" s="10">
        <v>-0.33248206167400873</v>
      </c>
      <c r="Z37" s="10"/>
      <c r="AA37" s="10">
        <v>-0.18449096402877671</v>
      </c>
      <c r="AB37" s="10">
        <v>0.14418429715534969</v>
      </c>
      <c r="AC37" s="10">
        <v>0.14616147317623779</v>
      </c>
      <c r="AD37" s="10">
        <v>0.14795465548074327</v>
      </c>
      <c r="AE37" s="9">
        <v>454000000</v>
      </c>
      <c r="AF37" s="9"/>
      <c r="AG37" s="9">
        <v>455350000</v>
      </c>
      <c r="AH37" s="9">
        <v>687225000</v>
      </c>
      <c r="AI37" s="9">
        <v>688534000</v>
      </c>
      <c r="AJ37" s="9">
        <v>689843000</v>
      </c>
      <c r="AK37" s="9">
        <v>-150946856</v>
      </c>
      <c r="AL37" s="9"/>
      <c r="AM37" s="9">
        <v>-79743792.999999881</v>
      </c>
      <c r="AN37" s="9">
        <v>99087053.612585187</v>
      </c>
      <c r="AO37" s="9">
        <v>100637143.77192771</v>
      </c>
      <c r="AP37" s="9">
        <v>102065483.40080237</v>
      </c>
      <c r="AQ37" s="11">
        <v>-0.33248206167400879</v>
      </c>
      <c r="AR37" s="11"/>
      <c r="AS37" s="11">
        <v>-0.1751263709234652</v>
      </c>
      <c r="AT37" s="11">
        <v>0.14418429715534969</v>
      </c>
      <c r="AU37" s="11">
        <v>0.14616147317623779</v>
      </c>
      <c r="AV37" s="11">
        <v>0.14795465548074327</v>
      </c>
      <c r="AW37" s="9">
        <v>604946856</v>
      </c>
      <c r="AX37" s="9"/>
      <c r="AY37" s="9">
        <v>535093792.99999988</v>
      </c>
      <c r="AZ37" s="9">
        <v>588137946.38741481</v>
      </c>
      <c r="BA37" s="9">
        <v>587896856.22807229</v>
      </c>
      <c r="BB37" s="9">
        <v>587777516.59919763</v>
      </c>
      <c r="BC37" s="9">
        <v>0</v>
      </c>
      <c r="BD37" s="9"/>
      <c r="BE37" s="9">
        <v>0</v>
      </c>
      <c r="BF37" s="9">
        <v>0</v>
      </c>
      <c r="BG37" s="9">
        <v>0</v>
      </c>
      <c r="BH37" s="9">
        <v>0</v>
      </c>
      <c r="BI37" s="9">
        <v>0</v>
      </c>
      <c r="BJ37" s="9"/>
      <c r="BK37" s="9">
        <v>3600000</v>
      </c>
      <c r="BL37" s="9">
        <v>0</v>
      </c>
      <c r="BM37" s="9">
        <v>0</v>
      </c>
      <c r="BN37" s="9">
        <v>0</v>
      </c>
      <c r="BO37" s="9">
        <v>0</v>
      </c>
      <c r="BP37" s="9"/>
      <c r="BQ37" s="9">
        <v>0</v>
      </c>
      <c r="BR37" s="9">
        <v>0</v>
      </c>
      <c r="BS37" s="9">
        <v>0</v>
      </c>
      <c r="BT37" s="9">
        <v>0</v>
      </c>
      <c r="BU37" s="9">
        <v>17306.313954781595</v>
      </c>
      <c r="BV37" s="9"/>
      <c r="BW37" s="9">
        <v>17373.696588992512</v>
      </c>
      <c r="BX37" s="9">
        <v>26180</v>
      </c>
      <c r="BY37" s="9">
        <v>26180</v>
      </c>
      <c r="BZ37" s="9">
        <v>26180</v>
      </c>
      <c r="CA37" s="9">
        <v>17306.313954781595</v>
      </c>
      <c r="CB37" s="9"/>
      <c r="CC37" s="9">
        <v>17236.340033111599</v>
      </c>
      <c r="CD37" s="9">
        <v>26180</v>
      </c>
      <c r="CE37" s="9">
        <v>26180</v>
      </c>
      <c r="CF37" s="9">
        <v>26180</v>
      </c>
      <c r="CG37" s="9">
        <v>769.16950910140429</v>
      </c>
      <c r="CH37" s="9"/>
      <c r="CI37" s="9">
        <v>749.40608839615652</v>
      </c>
      <c r="CJ37" s="9">
        <v>1190</v>
      </c>
      <c r="CK37" s="9">
        <v>1190</v>
      </c>
      <c r="CL37" s="9">
        <v>1190</v>
      </c>
      <c r="CM37" s="9">
        <v>0</v>
      </c>
      <c r="CN37" s="9"/>
      <c r="CO37" s="9">
        <v>0</v>
      </c>
      <c r="CP37" s="9">
        <v>0</v>
      </c>
      <c r="CQ37" s="9">
        <v>0</v>
      </c>
      <c r="CR37" s="9">
        <v>0</v>
      </c>
      <c r="CS37" s="9">
        <v>0</v>
      </c>
      <c r="CT37" s="9"/>
      <c r="CU37" s="9">
        <v>0</v>
      </c>
      <c r="CV37" s="9">
        <v>0</v>
      </c>
      <c r="CW37" s="9">
        <v>0</v>
      </c>
      <c r="CX37" s="9">
        <v>0</v>
      </c>
      <c r="CY37" s="9">
        <v>0</v>
      </c>
      <c r="CZ37" s="9"/>
      <c r="DA37" s="9">
        <v>137.35655588091149</v>
      </c>
      <c r="DB37" s="9">
        <v>0</v>
      </c>
      <c r="DC37" s="9">
        <v>0</v>
      </c>
      <c r="DD37" s="9">
        <v>0</v>
      </c>
      <c r="DE37" s="9">
        <v>0</v>
      </c>
      <c r="DF37" s="9"/>
      <c r="DG37" s="9">
        <v>0</v>
      </c>
      <c r="DH37" s="9">
        <v>0</v>
      </c>
      <c r="DI37" s="9">
        <v>0</v>
      </c>
      <c r="DJ37" s="9">
        <v>0</v>
      </c>
      <c r="DK37" s="9">
        <v>26886.526933333334</v>
      </c>
      <c r="DL37" s="9"/>
      <c r="DM37" s="9">
        <v>23264.947521739126</v>
      </c>
      <c r="DN37" s="9">
        <v>26733.543017609765</v>
      </c>
      <c r="DO37" s="9">
        <v>26722.584374003287</v>
      </c>
      <c r="DP37" s="9">
        <v>26717.159845418075</v>
      </c>
      <c r="DQ37" s="9">
        <v>111500</v>
      </c>
      <c r="DR37" s="9">
        <v>2971352000</v>
      </c>
      <c r="DS37" s="9">
        <v>67499031.785315424</v>
      </c>
      <c r="DT37" s="10">
        <v>2.2716605701820391E-2</v>
      </c>
      <c r="DU37" s="9">
        <v>2974952000</v>
      </c>
      <c r="DV37" s="9">
        <v>71099031.785315037</v>
      </c>
      <c r="DW37" s="11">
        <v>2.3899219814408783E-2</v>
      </c>
      <c r="DX37" s="9">
        <v>2903852968.214685</v>
      </c>
      <c r="DY37" s="9">
        <v>0</v>
      </c>
      <c r="DZ37" s="9">
        <v>3600000</v>
      </c>
      <c r="EA37" s="9">
        <v>0</v>
      </c>
      <c r="EB37" s="9">
        <v>113220.01054377409</v>
      </c>
      <c r="EC37" s="9">
        <v>113082.65398789319</v>
      </c>
      <c r="ED37" s="9">
        <v>1014.1942061694458</v>
      </c>
      <c r="EE37" s="9">
        <v>0</v>
      </c>
      <c r="EF37" s="9">
        <v>0</v>
      </c>
      <c r="EG37" s="9">
        <v>137.35655588091149</v>
      </c>
      <c r="EH37" s="9">
        <v>0</v>
      </c>
      <c r="EI37" s="9">
        <v>26043.524378607039</v>
      </c>
    </row>
    <row r="38" spans="3:139">
      <c r="E38" s="103" t="s">
        <v>148</v>
      </c>
      <c r="F38" s="6"/>
      <c r="G38" s="9">
        <v>5500</v>
      </c>
      <c r="H38" s="9"/>
      <c r="I38" s="9">
        <v>27500</v>
      </c>
      <c r="J38" s="9"/>
      <c r="K38" s="9">
        <v>6920.9129249295729</v>
      </c>
      <c r="L38" s="9">
        <v>8070.578064179861</v>
      </c>
      <c r="M38" s="9">
        <v>110000000</v>
      </c>
      <c r="N38" s="9"/>
      <c r="O38" s="9">
        <v>524507500</v>
      </c>
      <c r="P38" s="9"/>
      <c r="Q38" s="9">
        <v>216603811.81152084</v>
      </c>
      <c r="R38" s="9">
        <v>253065081.0694558</v>
      </c>
      <c r="S38" s="9">
        <v>-152826875</v>
      </c>
      <c r="T38" s="9"/>
      <c r="U38" s="9">
        <v>-789626316.99999988</v>
      </c>
      <c r="V38" s="9"/>
      <c r="W38" s="9">
        <v>-106471112.73255202</v>
      </c>
      <c r="X38" s="9">
        <v>-123382052.0985989</v>
      </c>
      <c r="Y38" s="10">
        <v>-1.3893352272727273</v>
      </c>
      <c r="Z38" s="10"/>
      <c r="AA38" s="10">
        <v>-1.5054623947226682</v>
      </c>
      <c r="AB38" s="10"/>
      <c r="AC38" s="10">
        <v>-0.49154773335752061</v>
      </c>
      <c r="AD38" s="10">
        <v>-0.48755067896837051</v>
      </c>
      <c r="AE38" s="9">
        <v>110000000</v>
      </c>
      <c r="AF38" s="9"/>
      <c r="AG38" s="9">
        <v>532207500</v>
      </c>
      <c r="AH38" s="9"/>
      <c r="AI38" s="9">
        <v>216603811.81152084</v>
      </c>
      <c r="AJ38" s="9">
        <v>253065081.0694558</v>
      </c>
      <c r="AK38" s="9">
        <v>-152826875</v>
      </c>
      <c r="AL38" s="9"/>
      <c r="AM38" s="105">
        <v>-781926317</v>
      </c>
      <c r="AN38" s="9"/>
      <c r="AO38" s="9">
        <v>-106471112.73255202</v>
      </c>
      <c r="AP38" s="9">
        <v>-123382052.0985989</v>
      </c>
      <c r="AQ38" s="11">
        <v>-1.3893352272727273</v>
      </c>
      <c r="AR38" s="11"/>
      <c r="AS38" s="11">
        <v>-1.4692132617447142</v>
      </c>
      <c r="AT38" s="11"/>
      <c r="AU38" s="11">
        <v>-0.49154773335752061</v>
      </c>
      <c r="AV38" s="11">
        <v>-0.48755067896837051</v>
      </c>
      <c r="AW38" s="9">
        <v>262826875</v>
      </c>
      <c r="AX38" s="9"/>
      <c r="AY38" s="9">
        <v>1314133817</v>
      </c>
      <c r="AZ38" s="9"/>
      <c r="BA38" s="9">
        <v>323074924.54407287</v>
      </c>
      <c r="BB38" s="9">
        <v>376447133.1680547</v>
      </c>
      <c r="BC38" s="9">
        <v>0</v>
      </c>
      <c r="BD38" s="9"/>
      <c r="BE38" s="9">
        <v>0</v>
      </c>
      <c r="BF38" s="9"/>
      <c r="BG38" s="9">
        <v>0</v>
      </c>
      <c r="BH38" s="9">
        <v>0</v>
      </c>
      <c r="BI38" s="9">
        <v>0</v>
      </c>
      <c r="BJ38" s="9"/>
      <c r="BK38" s="9">
        <v>0</v>
      </c>
      <c r="BL38" s="9"/>
      <c r="BM38" s="9">
        <v>0</v>
      </c>
      <c r="BN38" s="9">
        <v>0</v>
      </c>
      <c r="BO38" s="9">
        <v>0</v>
      </c>
      <c r="BP38" s="9"/>
      <c r="BQ38" s="9">
        <v>7700000</v>
      </c>
      <c r="BR38" s="9"/>
      <c r="BS38" s="9">
        <v>0</v>
      </c>
      <c r="BT38" s="9">
        <v>0</v>
      </c>
      <c r="BU38" s="9">
        <v>4193.1597687796811</v>
      </c>
      <c r="BV38" s="9"/>
      <c r="BW38" s="9">
        <v>20306.163670552836</v>
      </c>
      <c r="BX38" s="9"/>
      <c r="BY38" s="9">
        <v>8235.8863806661921</v>
      </c>
      <c r="BZ38" s="9">
        <v>9603.9878963740339</v>
      </c>
      <c r="CA38" s="9">
        <v>4193.1597687796811</v>
      </c>
      <c r="CB38" s="9"/>
      <c r="CC38" s="9">
        <v>20012.373259363107</v>
      </c>
      <c r="CD38" s="9"/>
      <c r="CE38" s="9">
        <v>8235.8863806661921</v>
      </c>
      <c r="CF38" s="9">
        <v>9603.9878963740339</v>
      </c>
      <c r="CG38" s="9">
        <v>762.39268523266935</v>
      </c>
      <c r="CH38" s="9"/>
      <c r="CI38" s="9">
        <v>727.72266397684029</v>
      </c>
      <c r="CJ38" s="9"/>
      <c r="CK38" s="9">
        <v>1190</v>
      </c>
      <c r="CL38" s="9">
        <v>1190</v>
      </c>
      <c r="CM38" s="9">
        <v>0</v>
      </c>
      <c r="CN38" s="9"/>
      <c r="CO38" s="9">
        <v>293.79041118972737</v>
      </c>
      <c r="CP38" s="9"/>
      <c r="CQ38" s="9">
        <v>0</v>
      </c>
      <c r="CR38" s="9">
        <v>0</v>
      </c>
      <c r="CS38" s="9">
        <v>0</v>
      </c>
      <c r="CT38" s="9"/>
      <c r="CU38" s="9">
        <v>0</v>
      </c>
      <c r="CV38" s="9"/>
      <c r="CW38" s="9">
        <v>0</v>
      </c>
      <c r="CX38" s="9">
        <v>0</v>
      </c>
      <c r="CY38" s="9">
        <v>0</v>
      </c>
      <c r="CZ38" s="9"/>
      <c r="DA38" s="9">
        <v>0</v>
      </c>
      <c r="DB38" s="9"/>
      <c r="DC38" s="9">
        <v>0</v>
      </c>
      <c r="DD38" s="9">
        <v>0</v>
      </c>
      <c r="DE38" s="9">
        <v>0</v>
      </c>
      <c r="DF38" s="9"/>
      <c r="DG38" s="9">
        <v>0</v>
      </c>
      <c r="DH38" s="9"/>
      <c r="DI38" s="9">
        <v>0</v>
      </c>
      <c r="DJ38" s="9">
        <v>0</v>
      </c>
      <c r="DK38" s="105">
        <v>47786.704545454544</v>
      </c>
      <c r="DL38" s="105"/>
      <c r="DM38" s="105">
        <v>47786.684254545456</v>
      </c>
      <c r="DN38" s="105"/>
      <c r="DO38" s="105">
        <v>46680.96941089032</v>
      </c>
      <c r="DP38" s="105">
        <v>46644.382865071704</v>
      </c>
      <c r="DQ38" s="105">
        <v>47991.490989109436</v>
      </c>
      <c r="DR38" s="9">
        <v>1104176392.8809767</v>
      </c>
      <c r="DS38" s="9">
        <v>-1172306356.8311508</v>
      </c>
      <c r="DT38" s="10">
        <v>-1.0617020653488269</v>
      </c>
      <c r="DU38" s="9">
        <v>1111876392.8809767</v>
      </c>
      <c r="DV38" s="9">
        <v>-1164606356.831151</v>
      </c>
      <c r="DW38" s="11">
        <v>-1.0474243038954592</v>
      </c>
      <c r="DX38" s="9">
        <v>2276482749.7121277</v>
      </c>
      <c r="DY38" s="9">
        <v>0</v>
      </c>
      <c r="DZ38" s="9">
        <v>0</v>
      </c>
      <c r="EA38" s="9">
        <v>7700000</v>
      </c>
      <c r="EB38" s="9">
        <v>42339.197716372742</v>
      </c>
      <c r="EC38" s="9">
        <v>42045.40730518302</v>
      </c>
      <c r="ED38" s="9">
        <v>876.10129292970407</v>
      </c>
      <c r="EE38" s="9">
        <v>293.79041118972737</v>
      </c>
      <c r="EF38" s="9">
        <v>0</v>
      </c>
      <c r="EG38" s="9">
        <v>0</v>
      </c>
      <c r="EH38" s="9">
        <v>0</v>
      </c>
      <c r="EI38" s="9">
        <v>47435.132828624206</v>
      </c>
    </row>
    <row r="39" spans="3:139">
      <c r="E39" s="6" t="s">
        <v>149</v>
      </c>
      <c r="F39" s="6"/>
      <c r="G39" s="9">
        <v>11000</v>
      </c>
      <c r="H39" s="9">
        <v>5500</v>
      </c>
      <c r="I39" s="9">
        <v>11000</v>
      </c>
      <c r="J39" s="9">
        <v>6294.4132079856536</v>
      </c>
      <c r="K39" s="9">
        <v>6349.2401829453584</v>
      </c>
      <c r="L39" s="9">
        <v>5861.3937422395511</v>
      </c>
      <c r="M39" s="9">
        <v>203500000</v>
      </c>
      <c r="N39" s="9">
        <v>106837500</v>
      </c>
      <c r="O39" s="9">
        <v>203500000</v>
      </c>
      <c r="P39" s="9">
        <v>196621732.58445185</v>
      </c>
      <c r="Q39" s="9">
        <v>198712170.00564089</v>
      </c>
      <c r="R39" s="9">
        <v>183792792.8785345</v>
      </c>
      <c r="S39" s="9">
        <v>-37875614</v>
      </c>
      <c r="T39" s="9">
        <v>-13850306</v>
      </c>
      <c r="U39" s="9">
        <v>-37875611</v>
      </c>
      <c r="V39" s="9">
        <v>59024174.293528289</v>
      </c>
      <c r="W39" s="9">
        <v>59953815.08030349</v>
      </c>
      <c r="X39" s="9">
        <v>55713236.305813015</v>
      </c>
      <c r="Y39" s="10">
        <v>-0.18612095331695333</v>
      </c>
      <c r="Z39" s="10">
        <v>-0.1296389937989938</v>
      </c>
      <c r="AA39" s="10">
        <v>-0.18612093857493858</v>
      </c>
      <c r="AB39" s="10">
        <v>0.30019150740713041</v>
      </c>
      <c r="AC39" s="10">
        <v>0.30171184320820194</v>
      </c>
      <c r="AD39" s="10">
        <v>0.30313069099849271</v>
      </c>
      <c r="AE39" s="9">
        <v>211200000</v>
      </c>
      <c r="AF39" s="9">
        <v>106837500</v>
      </c>
      <c r="AG39" s="9">
        <v>211200000</v>
      </c>
      <c r="AH39" s="9">
        <v>196621732.58445185</v>
      </c>
      <c r="AI39" s="9">
        <v>198712170.00564089</v>
      </c>
      <c r="AJ39" s="9">
        <v>183792792.8785345</v>
      </c>
      <c r="AK39" s="9">
        <v>-30175614</v>
      </c>
      <c r="AL39" s="9">
        <v>-13850306</v>
      </c>
      <c r="AM39" s="9">
        <v>-30175611</v>
      </c>
      <c r="AN39" s="9">
        <v>59024174.293528289</v>
      </c>
      <c r="AO39" s="9">
        <v>59953815.08030349</v>
      </c>
      <c r="AP39" s="9">
        <v>55713236.305813015</v>
      </c>
      <c r="AQ39" s="11">
        <v>-0.14287696022727273</v>
      </c>
      <c r="AR39" s="11">
        <v>-0.1296389937989938</v>
      </c>
      <c r="AS39" s="11">
        <v>-0.14287694602272727</v>
      </c>
      <c r="AT39" s="11">
        <v>0.30019150740713041</v>
      </c>
      <c r="AU39" s="11">
        <v>0.30171184320820194</v>
      </c>
      <c r="AV39" s="11">
        <v>0.30313069099849271</v>
      </c>
      <c r="AW39" s="9">
        <v>241375614</v>
      </c>
      <c r="AX39" s="9">
        <v>120687806</v>
      </c>
      <c r="AY39" s="9">
        <v>241375611</v>
      </c>
      <c r="AZ39" s="9">
        <v>137597558.29092357</v>
      </c>
      <c r="BA39" s="9">
        <v>138758354.9253374</v>
      </c>
      <c r="BB39" s="9">
        <v>128079556.57272148</v>
      </c>
      <c r="BC39" s="9">
        <v>0</v>
      </c>
      <c r="BD39" s="9">
        <v>0</v>
      </c>
      <c r="BE39" s="9">
        <v>0</v>
      </c>
      <c r="BF39" s="9">
        <v>0</v>
      </c>
      <c r="BG39" s="9">
        <v>0</v>
      </c>
      <c r="BH39" s="9">
        <v>0</v>
      </c>
      <c r="BI39" s="9">
        <v>0</v>
      </c>
      <c r="BJ39" s="9">
        <v>0</v>
      </c>
      <c r="BK39" s="9">
        <v>0</v>
      </c>
      <c r="BL39" s="9">
        <v>0</v>
      </c>
      <c r="BM39" s="9">
        <v>0</v>
      </c>
      <c r="BN39" s="9">
        <v>0</v>
      </c>
      <c r="BO39" s="9">
        <v>7700000</v>
      </c>
      <c r="BP39" s="9">
        <v>0</v>
      </c>
      <c r="BQ39" s="9">
        <v>7700000</v>
      </c>
      <c r="BR39" s="9">
        <v>0</v>
      </c>
      <c r="BS39" s="9">
        <v>0</v>
      </c>
      <c r="BT39" s="9">
        <v>0</v>
      </c>
      <c r="BU39" s="9">
        <v>8050.8667560569884</v>
      </c>
      <c r="BV39" s="9">
        <v>4111.8923560153526</v>
      </c>
      <c r="BW39" s="9">
        <v>8058.2512783468073</v>
      </c>
      <c r="BX39" s="9">
        <v>7490.3517175029274</v>
      </c>
      <c r="BY39" s="9">
        <v>7555.595817704977</v>
      </c>
      <c r="BZ39" s="9">
        <v>6975.0585532650666</v>
      </c>
      <c r="CA39" s="9">
        <v>7757.3455722424105</v>
      </c>
      <c r="CB39" s="9">
        <v>4111.8923560153526</v>
      </c>
      <c r="CC39" s="9">
        <v>7764.4608671570795</v>
      </c>
      <c r="CD39" s="9">
        <v>7490.3517175029274</v>
      </c>
      <c r="CE39" s="9">
        <v>7555.595817704977</v>
      </c>
      <c r="CF39" s="9">
        <v>6975.0585532650666</v>
      </c>
      <c r="CG39" s="9">
        <v>705.21323384021912</v>
      </c>
      <c r="CH39" s="9">
        <v>747.61679200279139</v>
      </c>
      <c r="CI39" s="9">
        <v>705.8600788324618</v>
      </c>
      <c r="CJ39" s="9">
        <v>1190</v>
      </c>
      <c r="CK39" s="9">
        <v>1190.0000000000002</v>
      </c>
      <c r="CL39" s="9">
        <v>1190.0000000000002</v>
      </c>
      <c r="CM39" s="9">
        <v>293.52118381457768</v>
      </c>
      <c r="CN39" s="9">
        <v>0</v>
      </c>
      <c r="CO39" s="9">
        <v>293.79041118972737</v>
      </c>
      <c r="CP39" s="9">
        <v>0</v>
      </c>
      <c r="CQ39" s="9">
        <v>0</v>
      </c>
      <c r="CR39" s="9">
        <v>0</v>
      </c>
      <c r="CS39" s="9">
        <v>0</v>
      </c>
      <c r="CT39" s="9">
        <v>0</v>
      </c>
      <c r="CU39" s="9">
        <v>0</v>
      </c>
      <c r="CV39" s="9">
        <v>0</v>
      </c>
      <c r="CW39" s="9">
        <v>0</v>
      </c>
      <c r="CX39" s="9">
        <v>0</v>
      </c>
      <c r="CY39" s="9">
        <v>0</v>
      </c>
      <c r="CZ39" s="9">
        <v>0</v>
      </c>
      <c r="DA39" s="9">
        <v>0</v>
      </c>
      <c r="DB39" s="9">
        <v>0</v>
      </c>
      <c r="DC39" s="9">
        <v>0</v>
      </c>
      <c r="DD39" s="9">
        <v>0</v>
      </c>
      <c r="DE39" s="9">
        <v>0</v>
      </c>
      <c r="DF39" s="9">
        <v>0</v>
      </c>
      <c r="DG39" s="9">
        <v>0</v>
      </c>
      <c r="DH39" s="9">
        <v>0</v>
      </c>
      <c r="DI39" s="9">
        <v>0</v>
      </c>
      <c r="DJ39" s="9">
        <v>0</v>
      </c>
      <c r="DK39" s="9">
        <v>21943.237636363636</v>
      </c>
      <c r="DL39" s="9">
        <v>21943.237454545455</v>
      </c>
      <c r="DM39" s="9">
        <v>21943.237363636363</v>
      </c>
      <c r="DN39" s="9">
        <v>21860.267787369765</v>
      </c>
      <c r="DO39" s="9">
        <v>21854.324443112906</v>
      </c>
      <c r="DP39" s="9">
        <v>21851.382487705763</v>
      </c>
      <c r="DQ39" s="9">
        <v>46005.047133170563</v>
      </c>
      <c r="DR39" s="9">
        <v>1092964195.4686272</v>
      </c>
      <c r="DS39" s="9">
        <v>85089694.679644793</v>
      </c>
      <c r="DT39" s="10">
        <v>7.7852225198613317E-2</v>
      </c>
      <c r="DU39" s="9">
        <v>1108364195.4686272</v>
      </c>
      <c r="DV39" s="9">
        <v>100489694.67964482</v>
      </c>
      <c r="DW39" s="11">
        <v>9.0664869084080071E-2</v>
      </c>
      <c r="DX39" s="9">
        <v>1007874500.7889824</v>
      </c>
      <c r="DY39" s="9">
        <v>0</v>
      </c>
      <c r="DZ39" s="9">
        <v>0</v>
      </c>
      <c r="EA39" s="9">
        <v>15400000</v>
      </c>
      <c r="EB39" s="9">
        <v>42242.016478892125</v>
      </c>
      <c r="EC39" s="9">
        <v>41654.704883887811</v>
      </c>
      <c r="ED39" s="9">
        <v>905.43771780757368</v>
      </c>
      <c r="EE39" s="9">
        <v>587.31159500430499</v>
      </c>
      <c r="EF39" s="9">
        <v>0</v>
      </c>
      <c r="EG39" s="9">
        <v>0</v>
      </c>
      <c r="EH39" s="9">
        <v>0</v>
      </c>
      <c r="EI39" s="9">
        <v>21907.91149222157</v>
      </c>
    </row>
    <row r="40" spans="3:139">
      <c r="E40" s="6" t="s">
        <v>583</v>
      </c>
      <c r="F40" s="6"/>
      <c r="G40" s="9">
        <v>11000</v>
      </c>
      <c r="H40" s="9"/>
      <c r="I40" s="9"/>
      <c r="J40" s="9">
        <v>22000</v>
      </c>
      <c r="K40" s="9"/>
      <c r="L40" s="9"/>
      <c r="M40" s="9">
        <v>201300000</v>
      </c>
      <c r="N40" s="9"/>
      <c r="O40" s="9"/>
      <c r="P40" s="9">
        <v>641025000</v>
      </c>
      <c r="Q40" s="9"/>
      <c r="R40" s="9"/>
      <c r="S40" s="9">
        <v>-60637014</v>
      </c>
      <c r="T40" s="9"/>
      <c r="U40" s="9"/>
      <c r="V40" s="9">
        <v>120203475.24506962</v>
      </c>
      <c r="W40" s="9"/>
      <c r="X40" s="9"/>
      <c r="Y40" s="10">
        <v>-0.30122709388971686</v>
      </c>
      <c r="Z40" s="10"/>
      <c r="AA40" s="10"/>
      <c r="AB40" s="10">
        <v>0.1875176088999175</v>
      </c>
      <c r="AC40" s="10"/>
      <c r="AD40" s="10"/>
      <c r="AE40" s="9">
        <v>209000000</v>
      </c>
      <c r="AF40" s="9"/>
      <c r="AG40" s="9"/>
      <c r="AH40" s="9">
        <v>641025000</v>
      </c>
      <c r="AI40" s="9"/>
      <c r="AJ40" s="9"/>
      <c r="AK40" s="9">
        <v>-52937014</v>
      </c>
      <c r="AL40" s="9"/>
      <c r="AM40" s="9"/>
      <c r="AN40" s="9">
        <v>120203475.24506962</v>
      </c>
      <c r="AO40" s="9"/>
      <c r="AP40" s="9"/>
      <c r="AQ40" s="11">
        <v>-0.25328714832535887</v>
      </c>
      <c r="AR40" s="11"/>
      <c r="AS40" s="11"/>
      <c r="AT40" s="11">
        <v>0.1875176088999175</v>
      </c>
      <c r="AU40" s="11"/>
      <c r="AV40" s="11"/>
      <c r="AW40" s="9">
        <v>261937014</v>
      </c>
      <c r="AX40" s="9"/>
      <c r="AY40" s="9"/>
      <c r="AZ40" s="9">
        <v>520821524.75493038</v>
      </c>
      <c r="BA40" s="9"/>
      <c r="BB40" s="9"/>
      <c r="BC40" s="9">
        <v>0</v>
      </c>
      <c r="BD40" s="9"/>
      <c r="BE40" s="9"/>
      <c r="BF40" s="9">
        <v>0</v>
      </c>
      <c r="BG40" s="9"/>
      <c r="BH40" s="9"/>
      <c r="BI40" s="9">
        <v>0</v>
      </c>
      <c r="BJ40" s="9"/>
      <c r="BK40" s="9"/>
      <c r="BL40" s="9">
        <v>0</v>
      </c>
      <c r="BM40" s="9"/>
      <c r="BN40" s="9"/>
      <c r="BO40" s="9">
        <v>7700000</v>
      </c>
      <c r="BP40" s="9"/>
      <c r="BQ40" s="9"/>
      <c r="BR40" s="9">
        <v>0</v>
      </c>
      <c r="BS40" s="9"/>
      <c r="BT40" s="9"/>
      <c r="BU40" s="9">
        <v>7967.0035606813944</v>
      </c>
      <c r="BV40" s="9"/>
      <c r="BW40" s="9"/>
      <c r="BX40" s="9">
        <v>24420</v>
      </c>
      <c r="BY40" s="9"/>
      <c r="BZ40" s="9"/>
      <c r="CA40" s="9">
        <v>7673.4823768668166</v>
      </c>
      <c r="CB40" s="9"/>
      <c r="CC40" s="9"/>
      <c r="CD40" s="9">
        <v>24420</v>
      </c>
      <c r="CE40" s="9"/>
      <c r="CF40" s="9"/>
      <c r="CG40" s="9">
        <v>697.58930698789243</v>
      </c>
      <c r="CH40" s="9"/>
      <c r="CI40" s="9"/>
      <c r="CJ40" s="9">
        <v>1110</v>
      </c>
      <c r="CK40" s="9"/>
      <c r="CL40" s="9"/>
      <c r="CM40" s="9">
        <v>293.52118381457768</v>
      </c>
      <c r="CN40" s="9"/>
      <c r="CO40" s="9"/>
      <c r="CP40" s="9">
        <v>0</v>
      </c>
      <c r="CQ40" s="9"/>
      <c r="CR40" s="9"/>
      <c r="CS40" s="9">
        <v>0</v>
      </c>
      <c r="CT40" s="9"/>
      <c r="CU40" s="9"/>
      <c r="CV40" s="9">
        <v>0</v>
      </c>
      <c r="CW40" s="9"/>
      <c r="CX40" s="9"/>
      <c r="CY40" s="9">
        <v>0</v>
      </c>
      <c r="CZ40" s="9"/>
      <c r="DA40" s="9"/>
      <c r="DB40" s="9">
        <v>0</v>
      </c>
      <c r="DC40" s="9"/>
      <c r="DD40" s="9"/>
      <c r="DE40" s="9">
        <v>0</v>
      </c>
      <c r="DF40" s="9"/>
      <c r="DG40" s="9"/>
      <c r="DH40" s="9">
        <v>0</v>
      </c>
      <c r="DI40" s="9"/>
      <c r="DJ40" s="9"/>
      <c r="DK40" s="9">
        <v>23812.455818181817</v>
      </c>
      <c r="DL40" s="9"/>
      <c r="DM40" s="9"/>
      <c r="DN40" s="9">
        <v>23673.705670678653</v>
      </c>
      <c r="DO40" s="9"/>
      <c r="DP40" s="9"/>
      <c r="DQ40" s="9">
        <v>33000</v>
      </c>
      <c r="DR40" s="9">
        <v>842325000</v>
      </c>
      <c r="DS40" s="9">
        <v>59566461.245069623</v>
      </c>
      <c r="DT40" s="10">
        <v>7.0716720084373158E-2</v>
      </c>
      <c r="DU40" s="9">
        <v>850025000</v>
      </c>
      <c r="DV40" s="9">
        <v>67266461.245069623</v>
      </c>
      <c r="DW40" s="11">
        <v>7.9134685738736651E-2</v>
      </c>
      <c r="DX40" s="9">
        <v>782758538.75493038</v>
      </c>
      <c r="DY40" s="9">
        <v>0</v>
      </c>
      <c r="DZ40" s="9">
        <v>0</v>
      </c>
      <c r="EA40" s="9">
        <v>7700000</v>
      </c>
      <c r="EB40" s="9">
        <v>32387.003560681391</v>
      </c>
      <c r="EC40" s="9">
        <v>32093.482376866814</v>
      </c>
      <c r="ED40" s="9">
        <v>972.5297689959641</v>
      </c>
      <c r="EE40" s="9">
        <v>293.52118381457768</v>
      </c>
      <c r="EF40" s="9">
        <v>0</v>
      </c>
      <c r="EG40" s="9">
        <v>0</v>
      </c>
      <c r="EH40" s="9">
        <v>0</v>
      </c>
      <c r="EI40" s="9">
        <v>23719.955719846374</v>
      </c>
    </row>
    <row r="41" spans="3:139">
      <c r="E41" s="6" t="s">
        <v>582</v>
      </c>
      <c r="F41" s="6"/>
      <c r="G41" s="9"/>
      <c r="H41" s="9"/>
      <c r="I41" s="9"/>
      <c r="J41" s="9"/>
      <c r="K41" s="9"/>
      <c r="L41" s="9">
        <v>25000</v>
      </c>
      <c r="M41" s="9"/>
      <c r="N41" s="9"/>
      <c r="O41" s="9"/>
      <c r="P41" s="9"/>
      <c r="Q41" s="9"/>
      <c r="R41" s="9">
        <v>783912500</v>
      </c>
      <c r="S41" s="9"/>
      <c r="T41" s="9"/>
      <c r="U41" s="9"/>
      <c r="V41" s="9"/>
      <c r="W41" s="9"/>
      <c r="X41" s="9">
        <v>-36642891.318203926</v>
      </c>
      <c r="Y41" s="10"/>
      <c r="Z41" s="10"/>
      <c r="AA41" s="10"/>
      <c r="AB41" s="10"/>
      <c r="AC41" s="10"/>
      <c r="AD41" s="10">
        <v>-4.6743598702921468E-2</v>
      </c>
      <c r="AE41" s="9"/>
      <c r="AF41" s="9"/>
      <c r="AG41" s="9"/>
      <c r="AH41" s="9"/>
      <c r="AI41" s="9"/>
      <c r="AJ41" s="9">
        <v>783912500</v>
      </c>
      <c r="AK41" s="9"/>
      <c r="AL41" s="9"/>
      <c r="AM41" s="9"/>
      <c r="AN41" s="9"/>
      <c r="AO41" s="9"/>
      <c r="AP41" s="9">
        <v>-36642891.318203926</v>
      </c>
      <c r="AQ41" s="11"/>
      <c r="AR41" s="11"/>
      <c r="AS41" s="11"/>
      <c r="AT41" s="11"/>
      <c r="AU41" s="11"/>
      <c r="AV41" s="11">
        <v>-4.6743598702921468E-2</v>
      </c>
      <c r="AW41" s="9"/>
      <c r="AX41" s="9"/>
      <c r="AY41" s="9"/>
      <c r="AZ41" s="9"/>
      <c r="BA41" s="9"/>
      <c r="BB41" s="9">
        <v>820555391.31820393</v>
      </c>
      <c r="BC41" s="9"/>
      <c r="BD41" s="9"/>
      <c r="BE41" s="9"/>
      <c r="BF41" s="9"/>
      <c r="BG41" s="9"/>
      <c r="BH41" s="9">
        <v>0</v>
      </c>
      <c r="BI41" s="9"/>
      <c r="BJ41" s="9"/>
      <c r="BK41" s="9"/>
      <c r="BL41" s="9"/>
      <c r="BM41" s="9"/>
      <c r="BN41" s="9">
        <v>0</v>
      </c>
      <c r="BO41" s="9"/>
      <c r="BP41" s="9"/>
      <c r="BQ41" s="9"/>
      <c r="BR41" s="9"/>
      <c r="BS41" s="9"/>
      <c r="BT41" s="9">
        <v>0</v>
      </c>
      <c r="BU41" s="9"/>
      <c r="BV41" s="9"/>
      <c r="BW41" s="9"/>
      <c r="BX41" s="9"/>
      <c r="BY41" s="9"/>
      <c r="BZ41" s="9">
        <v>29750</v>
      </c>
      <c r="CA41" s="9"/>
      <c r="CB41" s="9"/>
      <c r="CC41" s="9"/>
      <c r="CD41" s="9"/>
      <c r="CE41" s="9"/>
      <c r="CF41" s="9">
        <v>29750</v>
      </c>
      <c r="CG41" s="9"/>
      <c r="CH41" s="9"/>
      <c r="CI41" s="9"/>
      <c r="CJ41" s="9"/>
      <c r="CK41" s="9"/>
      <c r="CL41" s="9">
        <v>1190</v>
      </c>
      <c r="CM41" s="9"/>
      <c r="CN41" s="9"/>
      <c r="CO41" s="9"/>
      <c r="CP41" s="9"/>
      <c r="CQ41" s="9"/>
      <c r="CR41" s="9">
        <v>0</v>
      </c>
      <c r="CS41" s="9"/>
      <c r="CT41" s="9"/>
      <c r="CU41" s="9"/>
      <c r="CV41" s="9"/>
      <c r="CW41" s="9"/>
      <c r="CX41" s="9">
        <v>0</v>
      </c>
      <c r="CY41" s="9"/>
      <c r="CZ41" s="9"/>
      <c r="DA41" s="9"/>
      <c r="DB41" s="9"/>
      <c r="DC41" s="9"/>
      <c r="DD41" s="9">
        <v>0</v>
      </c>
      <c r="DE41" s="9"/>
      <c r="DF41" s="9"/>
      <c r="DG41" s="9"/>
      <c r="DH41" s="9"/>
      <c r="DI41" s="9"/>
      <c r="DJ41" s="9">
        <v>0</v>
      </c>
      <c r="DK41" s="9"/>
      <c r="DL41" s="9"/>
      <c r="DM41" s="9"/>
      <c r="DN41" s="9"/>
      <c r="DO41" s="9"/>
      <c r="DP41" s="9">
        <v>32822.215652728155</v>
      </c>
      <c r="DQ41" s="9">
        <v>25000</v>
      </c>
      <c r="DR41" s="9">
        <v>783912500</v>
      </c>
      <c r="DS41" s="9">
        <v>-36642891.318203926</v>
      </c>
      <c r="DT41" s="10">
        <v>-4.6743598702921468E-2</v>
      </c>
      <c r="DU41" s="9">
        <v>783912500</v>
      </c>
      <c r="DV41" s="9">
        <v>-36642891.318203926</v>
      </c>
      <c r="DW41" s="11">
        <v>-4.6743598702921468E-2</v>
      </c>
      <c r="DX41" s="9">
        <v>820555391.31820393</v>
      </c>
      <c r="DY41" s="9">
        <v>0</v>
      </c>
      <c r="DZ41" s="9">
        <v>0</v>
      </c>
      <c r="EA41" s="9">
        <v>0</v>
      </c>
      <c r="EB41" s="9">
        <v>29750</v>
      </c>
      <c r="EC41" s="9">
        <v>29750</v>
      </c>
      <c r="ED41" s="9">
        <v>1190</v>
      </c>
      <c r="EE41" s="9">
        <v>0</v>
      </c>
      <c r="EF41" s="9">
        <v>0</v>
      </c>
      <c r="EG41" s="9">
        <v>0</v>
      </c>
      <c r="EH41" s="9">
        <v>0</v>
      </c>
      <c r="EI41" s="9">
        <v>32822.215652728155</v>
      </c>
    </row>
    <row r="42" spans="3:139">
      <c r="E42" s="6" t="s">
        <v>150</v>
      </c>
      <c r="F42" s="6"/>
      <c r="G42" s="9"/>
      <c r="H42" s="9">
        <v>25</v>
      </c>
      <c r="I42" s="9">
        <v>3100</v>
      </c>
      <c r="J42" s="9"/>
      <c r="K42" s="9"/>
      <c r="L42" s="9"/>
      <c r="M42" s="9"/>
      <c r="N42" s="9">
        <v>482500</v>
      </c>
      <c r="O42" s="9">
        <v>84549143.542689428</v>
      </c>
      <c r="P42" s="9"/>
      <c r="Q42" s="9"/>
      <c r="R42" s="9"/>
      <c r="S42" s="9"/>
      <c r="T42" s="9">
        <v>206739</v>
      </c>
      <c r="U42" s="9">
        <v>50354781.542689435</v>
      </c>
      <c r="V42" s="9"/>
      <c r="W42" s="9"/>
      <c r="X42" s="9"/>
      <c r="Y42" s="10"/>
      <c r="Z42" s="10">
        <v>0.42847461139896376</v>
      </c>
      <c r="AA42" s="10">
        <v>0.59556820368339947</v>
      </c>
      <c r="AB42" s="10"/>
      <c r="AC42" s="10"/>
      <c r="AD42" s="10"/>
      <c r="AE42" s="9"/>
      <c r="AF42" s="9">
        <v>482500</v>
      </c>
      <c r="AG42" s="9">
        <v>84610741</v>
      </c>
      <c r="AH42" s="9"/>
      <c r="AI42" s="9"/>
      <c r="AJ42" s="9"/>
      <c r="AK42" s="9"/>
      <c r="AL42" s="9">
        <v>206739</v>
      </c>
      <c r="AM42" s="9">
        <v>50395765.149246812</v>
      </c>
      <c r="AN42" s="9"/>
      <c r="AO42" s="9"/>
      <c r="AP42" s="9"/>
      <c r="AQ42" s="11"/>
      <c r="AR42" s="11">
        <v>0.42847461139896376</v>
      </c>
      <c r="AS42" s="11">
        <v>0.59561900242957111</v>
      </c>
      <c r="AT42" s="11"/>
      <c r="AU42" s="11"/>
      <c r="AV42" s="11"/>
      <c r="AW42" s="9"/>
      <c r="AX42" s="9">
        <v>275761</v>
      </c>
      <c r="AY42" s="9">
        <v>34194361.999999993</v>
      </c>
      <c r="AZ42" s="9"/>
      <c r="BA42" s="9"/>
      <c r="BB42" s="9"/>
      <c r="BC42" s="9"/>
      <c r="BD42" s="9">
        <v>0</v>
      </c>
      <c r="BE42" s="9">
        <v>20613.850753192924</v>
      </c>
      <c r="BF42" s="9"/>
      <c r="BG42" s="9"/>
      <c r="BH42" s="9"/>
      <c r="BI42" s="9"/>
      <c r="BJ42" s="9">
        <v>0</v>
      </c>
      <c r="BK42" s="9">
        <v>40983.606557377047</v>
      </c>
      <c r="BL42" s="9"/>
      <c r="BM42" s="9"/>
      <c r="BN42" s="9"/>
      <c r="BO42" s="9"/>
      <c r="BP42" s="9">
        <v>0</v>
      </c>
      <c r="BQ42" s="9">
        <v>0</v>
      </c>
      <c r="BR42" s="9"/>
      <c r="BS42" s="9"/>
      <c r="BT42" s="9"/>
      <c r="BU42" s="9"/>
      <c r="BV42" s="9">
        <v>18.570146828383361</v>
      </c>
      <c r="BW42" s="9">
        <v>3228.2888817477301</v>
      </c>
      <c r="BX42" s="9"/>
      <c r="BY42" s="9"/>
      <c r="BZ42" s="9"/>
      <c r="CA42" s="9"/>
      <c r="CB42" s="9">
        <v>18.570146828383361</v>
      </c>
      <c r="CC42" s="9">
        <v>3225.9386554735079</v>
      </c>
      <c r="CD42" s="9"/>
      <c r="CE42" s="9"/>
      <c r="CF42" s="9"/>
      <c r="CG42" s="9"/>
      <c r="CH42" s="9">
        <v>742.80587313533442</v>
      </c>
      <c r="CI42" s="9">
        <v>1040.6253727333897</v>
      </c>
      <c r="CJ42" s="9"/>
      <c r="CK42" s="9"/>
      <c r="CL42" s="9"/>
      <c r="CM42" s="9"/>
      <c r="CN42" s="9">
        <v>0</v>
      </c>
      <c r="CO42" s="9">
        <v>0</v>
      </c>
      <c r="CP42" s="9"/>
      <c r="CQ42" s="9"/>
      <c r="CR42" s="9"/>
      <c r="CS42" s="9"/>
      <c r="CT42" s="9">
        <v>0</v>
      </c>
      <c r="CU42" s="9">
        <v>0</v>
      </c>
      <c r="CV42" s="9"/>
      <c r="CW42" s="9"/>
      <c r="CX42" s="9"/>
      <c r="CY42" s="9"/>
      <c r="CZ42" s="9">
        <v>0</v>
      </c>
      <c r="DA42" s="9">
        <v>1.563713067861014</v>
      </c>
      <c r="DB42" s="9"/>
      <c r="DC42" s="9"/>
      <c r="DD42" s="9"/>
      <c r="DE42" s="9"/>
      <c r="DF42" s="9">
        <v>0</v>
      </c>
      <c r="DG42" s="9">
        <v>0.78651320636158706</v>
      </c>
      <c r="DH42" s="9"/>
      <c r="DI42" s="9"/>
      <c r="DJ42" s="9"/>
      <c r="DK42" s="9"/>
      <c r="DL42" s="9">
        <v>11030.44</v>
      </c>
      <c r="DM42" s="9">
        <v>11030.439354838707</v>
      </c>
      <c r="DN42" s="9"/>
      <c r="DO42" s="9"/>
      <c r="DP42" s="9"/>
      <c r="DQ42" s="9">
        <v>3125</v>
      </c>
      <c r="DR42" s="9">
        <v>85031643.542689428</v>
      </c>
      <c r="DS42" s="9">
        <v>50561520.542689435</v>
      </c>
      <c r="DT42" s="10">
        <v>0.5946200547953121</v>
      </c>
      <c r="DU42" s="9">
        <v>85093241</v>
      </c>
      <c r="DV42" s="9">
        <v>50602504.149246812</v>
      </c>
      <c r="DW42" s="11">
        <v>0.59467125184768566</v>
      </c>
      <c r="DX42" s="9">
        <v>34470122.999999993</v>
      </c>
      <c r="DY42" s="9">
        <v>20613.850753192924</v>
      </c>
      <c r="DZ42" s="9">
        <v>40983.606557377047</v>
      </c>
      <c r="EA42" s="9">
        <v>0</v>
      </c>
      <c r="EB42" s="9">
        <v>3246.8590285761138</v>
      </c>
      <c r="EC42" s="9">
        <v>3244.5088023018911</v>
      </c>
      <c r="ED42" s="9">
        <v>1038.2428167366052</v>
      </c>
      <c r="EE42" s="9">
        <v>0</v>
      </c>
      <c r="EF42" s="9">
        <v>0</v>
      </c>
      <c r="EG42" s="9">
        <v>1.563713067861014</v>
      </c>
      <c r="EH42" s="9">
        <v>0.78651320636158706</v>
      </c>
      <c r="EI42" s="9">
        <v>11030.439359999998</v>
      </c>
    </row>
    <row r="43" spans="3:139">
      <c r="E43" s="6" t="s">
        <v>445</v>
      </c>
      <c r="F43" s="6"/>
      <c r="G43" s="9"/>
      <c r="H43" s="9"/>
      <c r="I43" s="9">
        <v>1375</v>
      </c>
      <c r="J43" s="9">
        <v>528.18678</v>
      </c>
      <c r="K43" s="9">
        <v>528.18678</v>
      </c>
      <c r="L43" s="9">
        <v>528.18678</v>
      </c>
      <c r="M43" s="9"/>
      <c r="N43" s="9"/>
      <c r="O43" s="9">
        <v>25987500</v>
      </c>
      <c r="P43" s="9">
        <v>16499234.54025</v>
      </c>
      <c r="Q43" s="9">
        <v>16530661.653659999</v>
      </c>
      <c r="R43" s="9">
        <v>16562088.767069999</v>
      </c>
      <c r="S43" s="9"/>
      <c r="T43" s="9"/>
      <c r="U43" s="9">
        <v>338596</v>
      </c>
      <c r="V43" s="9">
        <v>6682091.9739268366</v>
      </c>
      <c r="W43" s="9">
        <v>6716027.7450723462</v>
      </c>
      <c r="X43" s="9">
        <v>6748696.6440614238</v>
      </c>
      <c r="Y43" s="10"/>
      <c r="Z43" s="10"/>
      <c r="AA43" s="10">
        <v>1.3029187109187108E-2</v>
      </c>
      <c r="AB43" s="10">
        <v>0.40499405942898903</v>
      </c>
      <c r="AC43" s="10">
        <v>0.40627700728393851</v>
      </c>
      <c r="AD43" s="10">
        <v>0.40747859397298331</v>
      </c>
      <c r="AE43" s="9"/>
      <c r="AF43" s="9"/>
      <c r="AG43" s="9">
        <v>25987500</v>
      </c>
      <c r="AH43" s="9">
        <v>16499234.54025</v>
      </c>
      <c r="AI43" s="9">
        <v>16530661.653659999</v>
      </c>
      <c r="AJ43" s="9">
        <v>16562088.767069999</v>
      </c>
      <c r="AK43" s="9"/>
      <c r="AL43" s="9"/>
      <c r="AM43" s="9">
        <v>338596</v>
      </c>
      <c r="AN43" s="9">
        <v>6682091.9739268366</v>
      </c>
      <c r="AO43" s="9">
        <v>6716027.7450723462</v>
      </c>
      <c r="AP43" s="9">
        <v>6748696.6440614238</v>
      </c>
      <c r="AQ43" s="11"/>
      <c r="AR43" s="11"/>
      <c r="AS43" s="11">
        <v>1.3029187109187108E-2</v>
      </c>
      <c r="AT43" s="11">
        <v>0.40499405942898903</v>
      </c>
      <c r="AU43" s="11">
        <v>0.40627700728393851</v>
      </c>
      <c r="AV43" s="11">
        <v>0.40747859397298331</v>
      </c>
      <c r="AW43" s="9"/>
      <c r="AX43" s="9"/>
      <c r="AY43" s="9">
        <v>25648904</v>
      </c>
      <c r="AZ43" s="9">
        <v>9817142.566323163</v>
      </c>
      <c r="BA43" s="9">
        <v>9814633.9085876532</v>
      </c>
      <c r="BB43" s="9">
        <v>9813392.1230085753</v>
      </c>
      <c r="BC43" s="9"/>
      <c r="BD43" s="9"/>
      <c r="BE43" s="9">
        <v>0</v>
      </c>
      <c r="BF43" s="9">
        <v>0</v>
      </c>
      <c r="BG43" s="9">
        <v>0</v>
      </c>
      <c r="BH43" s="9">
        <v>0</v>
      </c>
      <c r="BI43" s="9"/>
      <c r="BJ43" s="9"/>
      <c r="BK43" s="9">
        <v>0</v>
      </c>
      <c r="BL43" s="9">
        <v>0</v>
      </c>
      <c r="BM43" s="9">
        <v>0</v>
      </c>
      <c r="BN43" s="9">
        <v>0</v>
      </c>
      <c r="BO43" s="9"/>
      <c r="BP43" s="9"/>
      <c r="BQ43" s="9">
        <v>0</v>
      </c>
      <c r="BR43" s="9">
        <v>0</v>
      </c>
      <c r="BS43" s="9">
        <v>0</v>
      </c>
      <c r="BT43" s="9">
        <v>0</v>
      </c>
      <c r="BU43" s="9"/>
      <c r="BV43" s="9"/>
      <c r="BW43" s="9">
        <v>991.5426377653298</v>
      </c>
      <c r="BX43" s="9">
        <v>628.54226819999997</v>
      </c>
      <c r="BY43" s="9">
        <v>628.54226819999997</v>
      </c>
      <c r="BZ43" s="9">
        <v>628.54226819999997</v>
      </c>
      <c r="CA43" s="9"/>
      <c r="CB43" s="9"/>
      <c r="CC43" s="9">
        <v>991.5426377653298</v>
      </c>
      <c r="CD43" s="9">
        <v>628.54226819999997</v>
      </c>
      <c r="CE43" s="9">
        <v>628.54226819999997</v>
      </c>
      <c r="CF43" s="9">
        <v>628.54226819999997</v>
      </c>
      <c r="CG43" s="9"/>
      <c r="CH43" s="9"/>
      <c r="CI43" s="9">
        <v>721.12191837478531</v>
      </c>
      <c r="CJ43" s="9">
        <v>1190</v>
      </c>
      <c r="CK43" s="9">
        <v>1190</v>
      </c>
      <c r="CL43" s="9">
        <v>1190</v>
      </c>
      <c r="CM43" s="9"/>
      <c r="CN43" s="9"/>
      <c r="CO43" s="9">
        <v>0</v>
      </c>
      <c r="CP43" s="9">
        <v>0</v>
      </c>
      <c r="CQ43" s="9">
        <v>0</v>
      </c>
      <c r="CR43" s="9">
        <v>0</v>
      </c>
      <c r="CS43" s="9"/>
      <c r="CT43" s="9"/>
      <c r="CU43" s="9">
        <v>0</v>
      </c>
      <c r="CV43" s="9">
        <v>0</v>
      </c>
      <c r="CW43" s="9">
        <v>0</v>
      </c>
      <c r="CX43" s="9">
        <v>0</v>
      </c>
      <c r="CY43" s="9"/>
      <c r="CZ43" s="9"/>
      <c r="DA43" s="9">
        <v>0</v>
      </c>
      <c r="DB43" s="9">
        <v>0</v>
      </c>
      <c r="DC43" s="9">
        <v>0</v>
      </c>
      <c r="DD43" s="9">
        <v>0</v>
      </c>
      <c r="DE43" s="9"/>
      <c r="DF43" s="9"/>
      <c r="DG43" s="9">
        <v>0</v>
      </c>
      <c r="DH43" s="9">
        <v>0</v>
      </c>
      <c r="DI43" s="9">
        <v>0</v>
      </c>
      <c r="DJ43" s="9">
        <v>0</v>
      </c>
      <c r="DK43" s="9"/>
      <c r="DL43" s="9"/>
      <c r="DM43" s="9">
        <v>18653.748363636365</v>
      </c>
      <c r="DN43" s="9">
        <v>18586.498068586956</v>
      </c>
      <c r="DO43" s="9">
        <v>18581.748503034578</v>
      </c>
      <c r="DP43" s="9">
        <v>18579.397468086147</v>
      </c>
      <c r="DQ43" s="9">
        <v>2959.56034</v>
      </c>
      <c r="DR43" s="9">
        <v>75579484.960979998</v>
      </c>
      <c r="DS43" s="9">
        <v>20485412.363060609</v>
      </c>
      <c r="DT43" s="10">
        <v>0.27104461446961131</v>
      </c>
      <c r="DU43" s="9">
        <v>75579484.960979998</v>
      </c>
      <c r="DV43" s="9">
        <v>20485412.363060609</v>
      </c>
      <c r="DW43" s="11">
        <v>0.27104461446961131</v>
      </c>
      <c r="DX43" s="9">
        <v>55094072.59791939</v>
      </c>
      <c r="DY43" s="9">
        <v>0</v>
      </c>
      <c r="DZ43" s="9">
        <v>0</v>
      </c>
      <c r="EA43" s="9">
        <v>0</v>
      </c>
      <c r="EB43" s="9">
        <v>2877.1694423653298</v>
      </c>
      <c r="EC43" s="9">
        <v>2877.1694423653298</v>
      </c>
      <c r="ED43" s="9">
        <v>972.1611022687681</v>
      </c>
      <c r="EE43" s="9">
        <v>0</v>
      </c>
      <c r="EF43" s="9">
        <v>0</v>
      </c>
      <c r="EG43" s="9">
        <v>0</v>
      </c>
      <c r="EH43" s="9">
        <v>0</v>
      </c>
      <c r="EI43" s="9">
        <v>18615.627413739228</v>
      </c>
    </row>
    <row r="44" spans="3:139">
      <c r="D44" t="s">
        <v>136</v>
      </c>
      <c r="G44" s="3">
        <v>78500</v>
      </c>
      <c r="H44" s="3">
        <v>53250</v>
      </c>
      <c r="I44" s="3">
        <v>118250</v>
      </c>
      <c r="J44" s="3">
        <v>49500</v>
      </c>
      <c r="K44" s="3">
        <v>24000</v>
      </c>
      <c r="L44" s="3">
        <v>30000</v>
      </c>
      <c r="M44" s="3">
        <v>1257010644.0560746</v>
      </c>
      <c r="N44" s="3">
        <v>839586451.46164393</v>
      </c>
      <c r="O44" s="3">
        <v>1901504226.2850547</v>
      </c>
      <c r="P44" s="3">
        <v>888615000</v>
      </c>
      <c r="Q44" s="3">
        <v>541569600</v>
      </c>
      <c r="R44" s="3">
        <v>719671200</v>
      </c>
      <c r="S44" s="3">
        <v>-993575091.94392526</v>
      </c>
      <c r="T44" s="3">
        <v>-872143356.53835654</v>
      </c>
      <c r="U44" s="3">
        <v>-2186327031.7149458</v>
      </c>
      <c r="V44" s="3">
        <v>-501476789.59296864</v>
      </c>
      <c r="W44" s="3">
        <v>-520914690.51544368</v>
      </c>
      <c r="X44" s="3">
        <v>-421218826.23066688</v>
      </c>
      <c r="Y44" s="7">
        <v>-0.79042695194520751</v>
      </c>
      <c r="Z44" s="7">
        <v>-1.0387773111631733</v>
      </c>
      <c r="AA44" s="7">
        <v>-1.1497881527123113</v>
      </c>
      <c r="AB44" s="7">
        <v>-0.56433527409842132</v>
      </c>
      <c r="AC44" s="7">
        <v>-0.96186102490879044</v>
      </c>
      <c r="AD44" s="7">
        <v>-0.58529343154299751</v>
      </c>
      <c r="AE44" s="3">
        <v>1277108332</v>
      </c>
      <c r="AF44" s="3">
        <v>850611110</v>
      </c>
      <c r="AG44" s="3">
        <v>1930486109.0000005</v>
      </c>
      <c r="AH44" s="3">
        <v>888615000</v>
      </c>
      <c r="AI44" s="3">
        <v>541569600</v>
      </c>
      <c r="AJ44" s="3">
        <v>719671200</v>
      </c>
      <c r="AK44" s="3">
        <v>-988875091.94392478</v>
      </c>
      <c r="AL44" s="3">
        <v>-872143356.5383569</v>
      </c>
      <c r="AM44" s="3">
        <v>-2181368015.3215027</v>
      </c>
      <c r="AN44" s="3">
        <v>-501476789.5929687</v>
      </c>
      <c r="AO44" s="3">
        <v>-520914690.51544368</v>
      </c>
      <c r="AP44" s="3">
        <v>-421218826.23066688</v>
      </c>
      <c r="AQ44" s="8">
        <v>-0.77430791669435661</v>
      </c>
      <c r="AR44" s="8">
        <v>-1.0253138552803018</v>
      </c>
      <c r="AS44" s="8">
        <v>-1.1299578925493849</v>
      </c>
      <c r="AT44" s="8">
        <v>-0.56433527409842132</v>
      </c>
      <c r="AU44" s="8">
        <v>-0.96186102490879044</v>
      </c>
      <c r="AV44" s="8">
        <v>-0.58529343154299751</v>
      </c>
      <c r="AW44" s="3">
        <v>2250585735.9999995</v>
      </c>
      <c r="AX44" s="3">
        <v>1711729808.0000007</v>
      </c>
      <c r="AY44" s="3">
        <v>4087831258.000001</v>
      </c>
      <c r="AZ44" s="3">
        <v>1390091789.5929687</v>
      </c>
      <c r="BA44" s="3">
        <v>1062484290.5154437</v>
      </c>
      <c r="BB44" s="3">
        <v>1140890026.2306669</v>
      </c>
      <c r="BC44" s="3">
        <v>15397687.943925232</v>
      </c>
      <c r="BD44" s="3">
        <v>11024658.538356164</v>
      </c>
      <c r="BE44" s="3">
        <v>24022866.321502201</v>
      </c>
      <c r="BF44" s="3">
        <v>0</v>
      </c>
      <c r="BG44" s="3">
        <v>0</v>
      </c>
      <c r="BH44" s="3">
        <v>0</v>
      </c>
      <c r="BI44" s="3">
        <v>4700000</v>
      </c>
      <c r="BJ44" s="3">
        <v>0</v>
      </c>
      <c r="BK44" s="3">
        <v>4959016.3934426233</v>
      </c>
      <c r="BL44" s="3">
        <v>0</v>
      </c>
      <c r="BM44" s="3">
        <v>0</v>
      </c>
      <c r="BN44" s="3">
        <v>0</v>
      </c>
      <c r="BO44" s="3">
        <v>0</v>
      </c>
      <c r="BP44" s="3">
        <v>0</v>
      </c>
      <c r="BQ44" s="3">
        <v>0</v>
      </c>
      <c r="BR44" s="3">
        <v>0</v>
      </c>
      <c r="BS44" s="3">
        <v>0</v>
      </c>
      <c r="BT44" s="3">
        <v>0</v>
      </c>
      <c r="BU44" s="3">
        <v>48682.902528324768</v>
      </c>
      <c r="BV44" s="3">
        <v>32737.768303739173</v>
      </c>
      <c r="BW44" s="3">
        <v>73656.923085606089</v>
      </c>
      <c r="BX44" s="3">
        <v>33852</v>
      </c>
      <c r="BY44" s="3">
        <v>20592</v>
      </c>
      <c r="BZ44" s="3">
        <v>27312</v>
      </c>
      <c r="CA44" s="3">
        <v>47916.786014397883</v>
      </c>
      <c r="CB44" s="3">
        <v>32313.458401583601</v>
      </c>
      <c r="CC44" s="3">
        <v>72551.130976531262</v>
      </c>
      <c r="CD44" s="3">
        <v>33852</v>
      </c>
      <c r="CE44" s="3">
        <v>20592</v>
      </c>
      <c r="CF44" s="3">
        <v>27312</v>
      </c>
      <c r="CG44" s="3">
        <v>610.40491738086473</v>
      </c>
      <c r="CH44" s="3">
        <v>606.82550988889398</v>
      </c>
      <c r="CI44" s="3">
        <v>613.54021967468293</v>
      </c>
      <c r="CJ44" s="3">
        <v>683.87878787878788</v>
      </c>
      <c r="CK44" s="3">
        <v>858</v>
      </c>
      <c r="CL44" s="3">
        <v>910.4</v>
      </c>
      <c r="CM44" s="3">
        <v>0</v>
      </c>
      <c r="CN44" s="3">
        <v>0</v>
      </c>
      <c r="CO44" s="3">
        <v>0</v>
      </c>
      <c r="CP44" s="3">
        <v>0</v>
      </c>
      <c r="CQ44" s="3">
        <v>0</v>
      </c>
      <c r="CR44" s="3">
        <v>0</v>
      </c>
      <c r="CS44" s="3">
        <v>0</v>
      </c>
      <c r="CT44" s="3">
        <v>0</v>
      </c>
      <c r="CU44" s="3">
        <v>0</v>
      </c>
      <c r="CV44" s="3">
        <v>0</v>
      </c>
      <c r="CW44" s="3">
        <v>0</v>
      </c>
      <c r="CX44" s="3">
        <v>0</v>
      </c>
      <c r="CY44" s="3">
        <v>179.1622810296773</v>
      </c>
      <c r="CZ44" s="3">
        <v>0</v>
      </c>
      <c r="DA44" s="3">
        <v>189.20928121118271</v>
      </c>
      <c r="DB44" s="3">
        <v>0</v>
      </c>
      <c r="DC44" s="3">
        <v>0</v>
      </c>
      <c r="DD44" s="3">
        <v>0</v>
      </c>
      <c r="DE44" s="3">
        <v>586.95423289719304</v>
      </c>
      <c r="DF44" s="3">
        <v>424.30990215557364</v>
      </c>
      <c r="DG44" s="3">
        <v>916.58282786363463</v>
      </c>
      <c r="DH44" s="3">
        <v>0</v>
      </c>
      <c r="DI44" s="3">
        <v>0</v>
      </c>
      <c r="DJ44" s="3">
        <v>0</v>
      </c>
      <c r="DK44" s="3">
        <v>28669.881987261142</v>
      </c>
      <c r="DL44" s="3">
        <v>32145.160713615038</v>
      </c>
      <c r="DM44" s="3">
        <v>34569.397530655398</v>
      </c>
      <c r="DN44" s="3">
        <v>28082.662416019572</v>
      </c>
      <c r="DO44" s="3">
        <v>44270.178771476822</v>
      </c>
      <c r="DP44" s="3">
        <v>38029.667541022231</v>
      </c>
      <c r="DQ44" s="3">
        <v>353500</v>
      </c>
      <c r="DR44" s="3">
        <v>6147957121.8027754</v>
      </c>
      <c r="DS44" s="3">
        <v>-5495655786.5363083</v>
      </c>
      <c r="DT44" s="7">
        <v>-0.89389949826533732</v>
      </c>
      <c r="DU44" s="3">
        <v>6208061350.999999</v>
      </c>
      <c r="DV44" s="3">
        <v>-5485996770.1428652</v>
      </c>
      <c r="DW44" s="8">
        <v>-0.88368920021371511</v>
      </c>
      <c r="DX44" s="3">
        <v>11643612908.339081</v>
      </c>
      <c r="DY44" s="3">
        <v>50445212.803783625</v>
      </c>
      <c r="DZ44" s="3">
        <v>9659016.3934426233</v>
      </c>
      <c r="EA44" s="3">
        <v>0</v>
      </c>
      <c r="EB44" s="3">
        <v>236833.5939176699</v>
      </c>
      <c r="EC44" s="3">
        <v>234537.37539251277</v>
      </c>
      <c r="ED44" s="3">
        <v>663.47206617401071</v>
      </c>
      <c r="EE44" s="3">
        <v>0</v>
      </c>
      <c r="EF44" s="3">
        <v>0</v>
      </c>
      <c r="EG44" s="3">
        <v>368.37156224086004</v>
      </c>
      <c r="EH44" s="3">
        <v>1927.8469629164019</v>
      </c>
      <c r="EI44" s="3">
        <v>32938.084606334036</v>
      </c>
    </row>
    <row r="45" spans="3:139">
      <c r="E45" s="6" t="s">
        <v>158</v>
      </c>
      <c r="F45" s="6"/>
      <c r="G45" s="9">
        <v>56500</v>
      </c>
      <c r="H45" s="9">
        <v>24000</v>
      </c>
      <c r="I45" s="9">
        <v>37000</v>
      </c>
      <c r="J45" s="9">
        <v>31500</v>
      </c>
      <c r="K45" s="9"/>
      <c r="L45" s="9"/>
      <c r="M45" s="9">
        <v>902151727.09241951</v>
      </c>
      <c r="N45" s="9">
        <v>383920027.81369865</v>
      </c>
      <c r="O45" s="9">
        <v>598949206.56525731</v>
      </c>
      <c r="P45" s="9">
        <v>524475000</v>
      </c>
      <c r="Q45" s="9"/>
      <c r="R45" s="9"/>
      <c r="S45" s="9">
        <v>-283196853.90758055</v>
      </c>
      <c r="T45" s="9">
        <v>-113231872.18630141</v>
      </c>
      <c r="U45" s="9">
        <v>-151883351.43474269</v>
      </c>
      <c r="V45" s="9">
        <v>-124437616.73276743</v>
      </c>
      <c r="W45" s="9"/>
      <c r="X45" s="9"/>
      <c r="Y45" s="10">
        <v>-0.31391266613245522</v>
      </c>
      <c r="Z45" s="10">
        <v>-0.29493609080807942</v>
      </c>
      <c r="AA45" s="10">
        <v>-0.25358302468707677</v>
      </c>
      <c r="AB45" s="10">
        <v>-0.23726129316510308</v>
      </c>
      <c r="AC45" s="10"/>
      <c r="AD45" s="10"/>
      <c r="AE45" s="9">
        <v>918361110</v>
      </c>
      <c r="AF45" s="9">
        <v>388888888</v>
      </c>
      <c r="AG45" s="9">
        <v>611333332</v>
      </c>
      <c r="AH45" s="9">
        <v>524475000</v>
      </c>
      <c r="AI45" s="9"/>
      <c r="AJ45" s="9"/>
      <c r="AK45" s="9">
        <v>-278496853.90758049</v>
      </c>
      <c r="AL45" s="9">
        <v>-113231872.18630143</v>
      </c>
      <c r="AM45" s="9">
        <v>-146924335.04130009</v>
      </c>
      <c r="AN45" s="9">
        <v>-124437616.73276746</v>
      </c>
      <c r="AO45" s="9"/>
      <c r="AP45" s="9"/>
      <c r="AQ45" s="11">
        <v>-0.30325418931076087</v>
      </c>
      <c r="AR45" s="11">
        <v>-0.29116767200172977</v>
      </c>
      <c r="AS45" s="11">
        <v>-0.24033424541179785</v>
      </c>
      <c r="AT45" s="11">
        <v>-0.23726129316510314</v>
      </c>
      <c r="AU45" s="11"/>
      <c r="AV45" s="11"/>
      <c r="AW45" s="9">
        <v>1185348581</v>
      </c>
      <c r="AX45" s="9">
        <v>497151900.00000006</v>
      </c>
      <c r="AY45" s="9">
        <v>750832558</v>
      </c>
      <c r="AZ45" s="9">
        <v>648912616.73276746</v>
      </c>
      <c r="BA45" s="9"/>
      <c r="BB45" s="9"/>
      <c r="BC45" s="9">
        <v>11509382.90758048</v>
      </c>
      <c r="BD45" s="9">
        <v>4968860.1863013702</v>
      </c>
      <c r="BE45" s="9">
        <v>7425109.04130009</v>
      </c>
      <c r="BF45" s="9">
        <v>0</v>
      </c>
      <c r="BG45" s="9"/>
      <c r="BH45" s="9"/>
      <c r="BI45" s="9">
        <v>4700000</v>
      </c>
      <c r="BJ45" s="9">
        <v>0</v>
      </c>
      <c r="BK45" s="9">
        <v>4959016.3934426233</v>
      </c>
      <c r="BL45" s="9">
        <v>0</v>
      </c>
      <c r="BM45" s="9"/>
      <c r="BN45" s="9"/>
      <c r="BO45" s="9">
        <v>0</v>
      </c>
      <c r="BP45" s="9">
        <v>0</v>
      </c>
      <c r="BQ45" s="9">
        <v>0</v>
      </c>
      <c r="BR45" s="9">
        <v>0</v>
      </c>
      <c r="BS45" s="9"/>
      <c r="BT45" s="9"/>
      <c r="BU45" s="9">
        <v>35007.58963330774</v>
      </c>
      <c r="BV45" s="9">
        <v>14967.303108988046</v>
      </c>
      <c r="BW45" s="9">
        <v>23325.178049644946</v>
      </c>
      <c r="BX45" s="9">
        <v>19980</v>
      </c>
      <c r="BY45" s="9"/>
      <c r="BZ45" s="9"/>
      <c r="CA45" s="9">
        <v>34389.693885263994</v>
      </c>
      <c r="CB45" s="9">
        <v>14776.064843227789</v>
      </c>
      <c r="CC45" s="9">
        <v>22852.666711502323</v>
      </c>
      <c r="CD45" s="9">
        <v>19980</v>
      </c>
      <c r="CE45" s="9"/>
      <c r="CF45" s="9"/>
      <c r="CG45" s="9">
        <v>608.66714841175212</v>
      </c>
      <c r="CH45" s="9">
        <v>615.66936846782448</v>
      </c>
      <c r="CI45" s="9">
        <v>617.63964085141413</v>
      </c>
      <c r="CJ45" s="9">
        <v>634.28571428571422</v>
      </c>
      <c r="CK45" s="9"/>
      <c r="CL45" s="9"/>
      <c r="CM45" s="9">
        <v>0</v>
      </c>
      <c r="CN45" s="9">
        <v>0</v>
      </c>
      <c r="CO45" s="9">
        <v>0</v>
      </c>
      <c r="CP45" s="9">
        <v>0</v>
      </c>
      <c r="CQ45" s="9"/>
      <c r="CR45" s="9"/>
      <c r="CS45" s="9">
        <v>0</v>
      </c>
      <c r="CT45" s="9">
        <v>0</v>
      </c>
      <c r="CU45" s="9">
        <v>0</v>
      </c>
      <c r="CV45" s="9">
        <v>0</v>
      </c>
      <c r="CW45" s="9"/>
      <c r="CX45" s="9"/>
      <c r="CY45" s="9">
        <v>179.1622810296773</v>
      </c>
      <c r="CZ45" s="9">
        <v>0</v>
      </c>
      <c r="DA45" s="9">
        <v>189.20928121118271</v>
      </c>
      <c r="DB45" s="9">
        <v>0</v>
      </c>
      <c r="DC45" s="9"/>
      <c r="DD45" s="9"/>
      <c r="DE45" s="9">
        <v>438.73346701406348</v>
      </c>
      <c r="DF45" s="9">
        <v>191.23826576025854</v>
      </c>
      <c r="DG45" s="9">
        <v>283.30205693144364</v>
      </c>
      <c r="DH45" s="9">
        <v>0</v>
      </c>
      <c r="DI45" s="9"/>
      <c r="DJ45" s="9"/>
      <c r="DK45" s="9">
        <v>20979.620902654868</v>
      </c>
      <c r="DL45" s="9">
        <v>20714.662500000002</v>
      </c>
      <c r="DM45" s="9">
        <v>20292.771837837838</v>
      </c>
      <c r="DN45" s="9">
        <v>20600.400531198968</v>
      </c>
      <c r="DO45" s="9"/>
      <c r="DP45" s="9"/>
      <c r="DQ45" s="9">
        <v>149000</v>
      </c>
      <c r="DR45" s="9">
        <v>2409495961.4713755</v>
      </c>
      <c r="DS45" s="9">
        <v>-672749694.26139212</v>
      </c>
      <c r="DT45" s="10">
        <v>-0.27920764550714283</v>
      </c>
      <c r="DU45" s="9">
        <v>2443058330</v>
      </c>
      <c r="DV45" s="9">
        <v>-663090677.86794949</v>
      </c>
      <c r="DW45" s="11">
        <v>-0.27141827508799166</v>
      </c>
      <c r="DX45" s="9">
        <v>3082245655.7327676</v>
      </c>
      <c r="DY45" s="9">
        <v>23903352.135181941</v>
      </c>
      <c r="DZ45" s="9">
        <v>9659016.3934426233</v>
      </c>
      <c r="EA45" s="9">
        <v>0</v>
      </c>
      <c r="EB45" s="9">
        <v>93280.070791940714</v>
      </c>
      <c r="EC45" s="9">
        <v>91998.425439994127</v>
      </c>
      <c r="ED45" s="9">
        <v>617.43909691271222</v>
      </c>
      <c r="EE45" s="9">
        <v>0</v>
      </c>
      <c r="EF45" s="9">
        <v>0</v>
      </c>
      <c r="EG45" s="9">
        <v>368.37156224086004</v>
      </c>
      <c r="EH45" s="9">
        <v>913.27378970576569</v>
      </c>
      <c r="EI45" s="9">
        <v>20686.212454582332</v>
      </c>
    </row>
    <row r="46" spans="3:139">
      <c r="E46" s="103" t="s">
        <v>157</v>
      </c>
      <c r="F46" s="6"/>
      <c r="G46" s="9">
        <v>19750</v>
      </c>
      <c r="H46" s="9">
        <v>19500</v>
      </c>
      <c r="I46" s="9">
        <v>55750</v>
      </c>
      <c r="J46" s="9">
        <v>12000</v>
      </c>
      <c r="K46" s="9">
        <v>18000</v>
      </c>
      <c r="L46" s="9">
        <v>18000</v>
      </c>
      <c r="M46" s="9">
        <v>325608916.96365523</v>
      </c>
      <c r="N46" s="9">
        <v>304757245.09863013</v>
      </c>
      <c r="O46" s="9">
        <v>902517962.32389116</v>
      </c>
      <c r="P46" s="9">
        <v>187740000</v>
      </c>
      <c r="Q46" s="9">
        <v>364833600</v>
      </c>
      <c r="R46" s="9">
        <v>365527200</v>
      </c>
      <c r="S46" s="9">
        <v>-707018384.03634477</v>
      </c>
      <c r="T46" s="9">
        <v>-764327374.90137017</v>
      </c>
      <c r="U46" s="105">
        <v>-2044127923.6761096</v>
      </c>
      <c r="V46" s="9">
        <v>-457599531.13452661</v>
      </c>
      <c r="W46" s="9">
        <v>-601826277.64932168</v>
      </c>
      <c r="X46" s="9">
        <v>-600464715.21834993</v>
      </c>
      <c r="Y46" s="10">
        <v>-2.1713729176380721</v>
      </c>
      <c r="Z46" s="10">
        <v>-2.5079875448211477</v>
      </c>
      <c r="AA46" s="10">
        <v>-2.2649166099837945</v>
      </c>
      <c r="AB46" s="10">
        <v>-2.4374109467056919</v>
      </c>
      <c r="AC46" s="10">
        <v>-1.6495911496345776</v>
      </c>
      <c r="AD46" s="10">
        <v>-1.6427360678448826</v>
      </c>
      <c r="AE46" s="9">
        <v>329497222</v>
      </c>
      <c r="AF46" s="9">
        <v>308794444</v>
      </c>
      <c r="AG46" s="9">
        <v>913841665.88888884</v>
      </c>
      <c r="AH46" s="9">
        <v>187740000</v>
      </c>
      <c r="AI46" s="9">
        <v>364833600</v>
      </c>
      <c r="AJ46" s="9">
        <v>365527200</v>
      </c>
      <c r="AK46" s="9">
        <v>-707018384.03634477</v>
      </c>
      <c r="AL46" s="9">
        <v>-764327374.90137017</v>
      </c>
      <c r="AM46" s="105">
        <v>-2044127923.6761098</v>
      </c>
      <c r="AN46" s="9">
        <v>-457599531.13452661</v>
      </c>
      <c r="AO46" s="9">
        <v>-601826277.64932168</v>
      </c>
      <c r="AP46" s="9">
        <v>-600464715.21834993</v>
      </c>
      <c r="AQ46" s="11">
        <v>-2.145749150007537</v>
      </c>
      <c r="AR46" s="11">
        <v>-2.4751979504571984</v>
      </c>
      <c r="AS46" s="11">
        <v>-2.2368513058416939</v>
      </c>
      <c r="AT46" s="11">
        <v>-2.4374109467056919</v>
      </c>
      <c r="AU46" s="11">
        <v>-1.6495911496345776</v>
      </c>
      <c r="AV46" s="11">
        <v>-1.6427360678448826</v>
      </c>
      <c r="AW46" s="9">
        <v>1032627301</v>
      </c>
      <c r="AX46" s="9">
        <v>1069084620.0000004</v>
      </c>
      <c r="AY46" s="9">
        <v>2946645886.000001</v>
      </c>
      <c r="AZ46" s="9">
        <v>645339531.13452661</v>
      </c>
      <c r="BA46" s="9">
        <v>966659877.64932168</v>
      </c>
      <c r="BB46" s="9">
        <v>965991915.21834993</v>
      </c>
      <c r="BC46" s="9">
        <v>3888305.0363447564</v>
      </c>
      <c r="BD46" s="9">
        <v>4037198.9013698632</v>
      </c>
      <c r="BE46" s="9">
        <v>11323703.564997703</v>
      </c>
      <c r="BF46" s="9">
        <v>0</v>
      </c>
      <c r="BG46" s="9">
        <v>0</v>
      </c>
      <c r="BH46" s="9">
        <v>0</v>
      </c>
      <c r="BI46" s="9">
        <v>0</v>
      </c>
      <c r="BJ46" s="9">
        <v>0</v>
      </c>
      <c r="BK46" s="9">
        <v>0</v>
      </c>
      <c r="BL46" s="9">
        <v>0</v>
      </c>
      <c r="BM46" s="9">
        <v>0</v>
      </c>
      <c r="BN46" s="9">
        <v>0</v>
      </c>
      <c r="BO46" s="9">
        <v>0</v>
      </c>
      <c r="BP46" s="9">
        <v>0</v>
      </c>
      <c r="BQ46" s="9">
        <v>0</v>
      </c>
      <c r="BR46" s="9">
        <v>0</v>
      </c>
      <c r="BS46" s="9">
        <v>0</v>
      </c>
      <c r="BT46" s="9">
        <v>0</v>
      </c>
      <c r="BU46" s="9">
        <v>12560.313592864248</v>
      </c>
      <c r="BV46" s="9">
        <v>11884.68013444353</v>
      </c>
      <c r="BW46" s="9">
        <v>34867.262179714555</v>
      </c>
      <c r="BX46" s="9">
        <v>7152</v>
      </c>
      <c r="BY46" s="9">
        <v>13872</v>
      </c>
      <c r="BZ46" s="9">
        <v>13872</v>
      </c>
      <c r="CA46" s="9">
        <v>12412.092826981119</v>
      </c>
      <c r="CB46" s="9">
        <v>11729.29904351332</v>
      </c>
      <c r="CC46" s="9">
        <v>34435.210812629972</v>
      </c>
      <c r="CD46" s="9">
        <v>7152</v>
      </c>
      <c r="CE46" s="9">
        <v>13872</v>
      </c>
      <c r="CF46" s="9">
        <v>13872</v>
      </c>
      <c r="CG46" s="9">
        <v>628.46039630284145</v>
      </c>
      <c r="CH46" s="9">
        <v>601.50251505196502</v>
      </c>
      <c r="CI46" s="9">
        <v>617.67194282744344</v>
      </c>
      <c r="CJ46" s="9">
        <v>596</v>
      </c>
      <c r="CK46" s="9">
        <v>770.66666666666674</v>
      </c>
      <c r="CL46" s="9">
        <v>770.66666666666674</v>
      </c>
      <c r="CM46" s="9">
        <v>0</v>
      </c>
      <c r="CN46" s="9">
        <v>0</v>
      </c>
      <c r="CO46" s="9">
        <v>0</v>
      </c>
      <c r="CP46" s="9">
        <v>0</v>
      </c>
      <c r="CQ46" s="9">
        <v>0</v>
      </c>
      <c r="CR46" s="9">
        <v>0</v>
      </c>
      <c r="CS46" s="9">
        <v>0</v>
      </c>
      <c r="CT46" s="9">
        <v>0</v>
      </c>
      <c r="CU46" s="9">
        <v>0</v>
      </c>
      <c r="CV46" s="9">
        <v>0</v>
      </c>
      <c r="CW46" s="9">
        <v>0</v>
      </c>
      <c r="CX46" s="9">
        <v>0</v>
      </c>
      <c r="CY46" s="9">
        <v>0</v>
      </c>
      <c r="CZ46" s="9">
        <v>0</v>
      </c>
      <c r="DA46" s="9">
        <v>0</v>
      </c>
      <c r="DB46" s="9">
        <v>0</v>
      </c>
      <c r="DC46" s="9">
        <v>0</v>
      </c>
      <c r="DD46" s="9">
        <v>0</v>
      </c>
      <c r="DE46" s="9">
        <v>148.22076588312953</v>
      </c>
      <c r="DF46" s="9">
        <v>155.38109093021006</v>
      </c>
      <c r="DG46" s="9">
        <v>432.05136708457883</v>
      </c>
      <c r="DH46" s="9">
        <v>0</v>
      </c>
      <c r="DI46" s="9">
        <v>0</v>
      </c>
      <c r="DJ46" s="9">
        <v>0</v>
      </c>
      <c r="DK46" s="105">
        <v>52284.926632911389</v>
      </c>
      <c r="DL46" s="105">
        <v>54824.852307692323</v>
      </c>
      <c r="DM46" s="105">
        <v>52854.634726457414</v>
      </c>
      <c r="DN46" s="105">
        <v>53778.294261210554</v>
      </c>
      <c r="DO46" s="105">
        <v>53703.326536073429</v>
      </c>
      <c r="DP46" s="105">
        <v>53666.217512130555</v>
      </c>
      <c r="DQ46" s="105">
        <v>143000</v>
      </c>
      <c r="DR46" s="9">
        <v>2450984924.3861761</v>
      </c>
      <c r="DS46" s="9">
        <v>-5175364206.6160231</v>
      </c>
      <c r="DT46" s="10">
        <v>-2.1115446917374001</v>
      </c>
      <c r="DU46" s="9">
        <v>2470234131.8888893</v>
      </c>
      <c r="DV46" s="9">
        <v>-5175364206.6160221</v>
      </c>
      <c r="DW46" s="11">
        <v>-2.0950905583425925</v>
      </c>
      <c r="DX46" s="9">
        <v>7626349131.0021992</v>
      </c>
      <c r="DY46" s="9">
        <v>19249207.502712317</v>
      </c>
      <c r="DZ46" s="9">
        <v>0</v>
      </c>
      <c r="EA46" s="9">
        <v>0</v>
      </c>
      <c r="EB46" s="9">
        <v>94208.255907022365</v>
      </c>
      <c r="EC46" s="9">
        <v>93472.602683124423</v>
      </c>
      <c r="ED46" s="9">
        <v>653.65456421765339</v>
      </c>
      <c r="EE46" s="9">
        <v>0</v>
      </c>
      <c r="EF46" s="9">
        <v>0</v>
      </c>
      <c r="EG46" s="9">
        <v>0</v>
      </c>
      <c r="EH46" s="9">
        <v>735.65322389791834</v>
      </c>
      <c r="EI46" s="9">
        <v>53331.112804211181</v>
      </c>
    </row>
    <row r="47" spans="3:139">
      <c r="E47" s="6" t="s">
        <v>159</v>
      </c>
      <c r="F47" s="6"/>
      <c r="G47" s="9"/>
      <c r="H47" s="9">
        <v>6000</v>
      </c>
      <c r="I47" s="9">
        <v>22500</v>
      </c>
      <c r="J47" s="9">
        <v>6000</v>
      </c>
      <c r="K47" s="9">
        <v>6000</v>
      </c>
      <c r="L47" s="9">
        <v>6000</v>
      </c>
      <c r="M47" s="9"/>
      <c r="N47" s="9">
        <v>92657784.953424662</v>
      </c>
      <c r="O47" s="9">
        <v>353496423.19246662</v>
      </c>
      <c r="P47" s="9">
        <v>176400000</v>
      </c>
      <c r="Q47" s="9">
        <v>176736000</v>
      </c>
      <c r="R47" s="9">
        <v>177072000</v>
      </c>
      <c r="S47" s="9"/>
      <c r="T47" s="9">
        <v>-3394453.0465753376</v>
      </c>
      <c r="U47" s="9">
        <v>2798944.1924666539</v>
      </c>
      <c r="V47" s="9">
        <v>80560358.274325415</v>
      </c>
      <c r="W47" s="9">
        <v>80911587.133878008</v>
      </c>
      <c r="X47" s="9">
        <v>81255125.41935657</v>
      </c>
      <c r="Y47" s="10"/>
      <c r="Z47" s="10">
        <v>-3.6634299517105798E-2</v>
      </c>
      <c r="AA47" s="10">
        <v>7.9178854687950422E-3</v>
      </c>
      <c r="AB47" s="10">
        <v>0.45669137343721888</v>
      </c>
      <c r="AC47" s="10">
        <v>0.45781044684658478</v>
      </c>
      <c r="AD47" s="10">
        <v>0.45888184139421573</v>
      </c>
      <c r="AE47" s="9"/>
      <c r="AF47" s="9">
        <v>93900000</v>
      </c>
      <c r="AG47" s="9">
        <v>358149999.99999988</v>
      </c>
      <c r="AH47" s="9">
        <v>176400000</v>
      </c>
      <c r="AI47" s="9">
        <v>176736000</v>
      </c>
      <c r="AJ47" s="9">
        <v>177072000</v>
      </c>
      <c r="AK47" s="9"/>
      <c r="AL47" s="9">
        <v>-3394453.0465753423</v>
      </c>
      <c r="AM47" s="9">
        <v>2798944.1924665784</v>
      </c>
      <c r="AN47" s="9">
        <v>80560358.274325415</v>
      </c>
      <c r="AO47" s="9">
        <v>80911587.133878008</v>
      </c>
      <c r="AP47" s="9">
        <v>81255125.41935657</v>
      </c>
      <c r="AQ47" s="11"/>
      <c r="AR47" s="11">
        <v>-3.6149659707937619E-2</v>
      </c>
      <c r="AS47" s="11">
        <v>7.8150054236118364E-3</v>
      </c>
      <c r="AT47" s="11">
        <v>0.45669137343721888</v>
      </c>
      <c r="AU47" s="11">
        <v>0.45781044684658478</v>
      </c>
      <c r="AV47" s="11">
        <v>0.45888184139421573</v>
      </c>
      <c r="AW47" s="9"/>
      <c r="AX47" s="9">
        <v>96052238</v>
      </c>
      <c r="AY47" s="9">
        <v>350697479</v>
      </c>
      <c r="AZ47" s="9">
        <v>95839641.725674585</v>
      </c>
      <c r="BA47" s="9">
        <v>95824412.866121992</v>
      </c>
      <c r="BB47" s="9">
        <v>95816874.58064343</v>
      </c>
      <c r="BC47" s="9"/>
      <c r="BD47" s="9">
        <v>1242215.0465753425</v>
      </c>
      <c r="BE47" s="9">
        <v>4653576.8075333023</v>
      </c>
      <c r="BF47" s="9">
        <v>0</v>
      </c>
      <c r="BG47" s="9">
        <v>0</v>
      </c>
      <c r="BH47" s="9">
        <v>0</v>
      </c>
      <c r="BI47" s="9"/>
      <c r="BJ47" s="9">
        <v>0</v>
      </c>
      <c r="BK47" s="9">
        <v>0</v>
      </c>
      <c r="BL47" s="9">
        <v>0</v>
      </c>
      <c r="BM47" s="9">
        <v>0</v>
      </c>
      <c r="BN47" s="9">
        <v>0</v>
      </c>
      <c r="BO47" s="9"/>
      <c r="BP47" s="9">
        <v>0</v>
      </c>
      <c r="BQ47" s="9">
        <v>0</v>
      </c>
      <c r="BR47" s="9">
        <v>0</v>
      </c>
      <c r="BS47" s="9">
        <v>0</v>
      </c>
      <c r="BT47" s="9">
        <v>0</v>
      </c>
      <c r="BU47" s="9"/>
      <c r="BV47" s="9">
        <v>3613.9622532335702</v>
      </c>
      <c r="BW47" s="9">
        <v>13665.069580207903</v>
      </c>
      <c r="BX47" s="9">
        <v>6720</v>
      </c>
      <c r="BY47" s="9">
        <v>6720</v>
      </c>
      <c r="BZ47" s="9">
        <v>6720</v>
      </c>
      <c r="CA47" s="9"/>
      <c r="CB47" s="9">
        <v>3566.1526867935058</v>
      </c>
      <c r="CC47" s="9">
        <v>13487.514223871771</v>
      </c>
      <c r="CD47" s="9">
        <v>6720</v>
      </c>
      <c r="CE47" s="9">
        <v>6720</v>
      </c>
      <c r="CF47" s="9">
        <v>6720</v>
      </c>
      <c r="CG47" s="9"/>
      <c r="CH47" s="9">
        <v>594.3587811322509</v>
      </c>
      <c r="CI47" s="9">
        <v>599.44507661652312</v>
      </c>
      <c r="CJ47" s="9">
        <v>1120</v>
      </c>
      <c r="CK47" s="9">
        <v>1120</v>
      </c>
      <c r="CL47" s="9">
        <v>1120</v>
      </c>
      <c r="CM47" s="9"/>
      <c r="CN47" s="9">
        <v>0</v>
      </c>
      <c r="CO47" s="9">
        <v>0</v>
      </c>
      <c r="CP47" s="9">
        <v>0</v>
      </c>
      <c r="CQ47" s="9">
        <v>0</v>
      </c>
      <c r="CR47" s="9">
        <v>0</v>
      </c>
      <c r="CS47" s="9"/>
      <c r="CT47" s="9">
        <v>0</v>
      </c>
      <c r="CU47" s="9">
        <v>0</v>
      </c>
      <c r="CV47" s="9">
        <v>0</v>
      </c>
      <c r="CW47" s="9">
        <v>0</v>
      </c>
      <c r="CX47" s="9">
        <v>0</v>
      </c>
      <c r="CY47" s="9"/>
      <c r="CZ47" s="9">
        <v>0</v>
      </c>
      <c r="DA47" s="9">
        <v>0</v>
      </c>
      <c r="DB47" s="9">
        <v>0</v>
      </c>
      <c r="DC47" s="9">
        <v>0</v>
      </c>
      <c r="DD47" s="9">
        <v>0</v>
      </c>
      <c r="DE47" s="9"/>
      <c r="DF47" s="9">
        <v>47.809566440064636</v>
      </c>
      <c r="DG47" s="9">
        <v>177.55535633612826</v>
      </c>
      <c r="DH47" s="9">
        <v>0</v>
      </c>
      <c r="DI47" s="9">
        <v>0</v>
      </c>
      <c r="DJ47" s="9">
        <v>0</v>
      </c>
      <c r="DK47" s="9"/>
      <c r="DL47" s="9">
        <v>16008.706333333334</v>
      </c>
      <c r="DM47" s="9">
        <v>15586.554622222222</v>
      </c>
      <c r="DN47" s="9">
        <v>15973.273620945763</v>
      </c>
      <c r="DO47" s="9">
        <v>15970.735477686998</v>
      </c>
      <c r="DP47" s="9">
        <v>15969.479096773905</v>
      </c>
      <c r="DQ47" s="9">
        <v>46500</v>
      </c>
      <c r="DR47" s="9">
        <v>976362208.14589131</v>
      </c>
      <c r="DS47" s="9">
        <v>242131561.97345132</v>
      </c>
      <c r="DT47" s="10">
        <v>0.24799358266155996</v>
      </c>
      <c r="DU47" s="9">
        <v>982257999.99999988</v>
      </c>
      <c r="DV47" s="9">
        <v>242131561.97345108</v>
      </c>
      <c r="DW47" s="11">
        <v>0.24650505465310651</v>
      </c>
      <c r="DX47" s="9">
        <v>734230646.17244017</v>
      </c>
      <c r="DY47" s="9">
        <v>5895791.8541086446</v>
      </c>
      <c r="DZ47" s="9">
        <v>0</v>
      </c>
      <c r="EA47" s="9">
        <v>0</v>
      </c>
      <c r="EB47" s="9">
        <v>37439.031833441477</v>
      </c>
      <c r="EC47" s="9">
        <v>37213.666910665277</v>
      </c>
      <c r="ED47" s="9">
        <v>800.29391205731781</v>
      </c>
      <c r="EE47" s="9">
        <v>0</v>
      </c>
      <c r="EF47" s="9">
        <v>0</v>
      </c>
      <c r="EG47" s="9">
        <v>0</v>
      </c>
      <c r="EH47" s="9">
        <v>225.36492277619288</v>
      </c>
      <c r="EI47" s="9">
        <v>15789.906369299788</v>
      </c>
    </row>
    <row r="48" spans="3:139">
      <c r="E48" s="6" t="s">
        <v>160</v>
      </c>
      <c r="F48" s="6"/>
      <c r="G48" s="9"/>
      <c r="H48" s="9">
        <v>3750</v>
      </c>
      <c r="I48" s="9">
        <v>3000</v>
      </c>
      <c r="J48" s="9"/>
      <c r="K48" s="9"/>
      <c r="L48" s="9">
        <v>6000</v>
      </c>
      <c r="M48" s="9"/>
      <c r="N48" s="9">
        <v>58251393.59589041</v>
      </c>
      <c r="O48" s="9">
        <v>46540634.203439996</v>
      </c>
      <c r="P48" s="9"/>
      <c r="Q48" s="9"/>
      <c r="R48" s="9">
        <v>177072000</v>
      </c>
      <c r="S48" s="9"/>
      <c r="T48" s="9">
        <v>8810343.5958904102</v>
      </c>
      <c r="U48" s="9">
        <v>6885299.2034399994</v>
      </c>
      <c r="V48" s="9"/>
      <c r="W48" s="9"/>
      <c r="X48" s="9">
        <v>97990763.568326429</v>
      </c>
      <c r="Y48" s="10"/>
      <c r="Z48" s="10">
        <v>0.15124691534439055</v>
      </c>
      <c r="AA48" s="10">
        <v>0.14794167121450788</v>
      </c>
      <c r="AB48" s="10"/>
      <c r="AC48" s="10"/>
      <c r="AD48" s="10">
        <v>0.55339502331439427</v>
      </c>
      <c r="AE48" s="9"/>
      <c r="AF48" s="9">
        <v>59027778</v>
      </c>
      <c r="AG48" s="9">
        <v>47161111.111111104</v>
      </c>
      <c r="AH48" s="9"/>
      <c r="AI48" s="9"/>
      <c r="AJ48" s="9">
        <v>177072000</v>
      </c>
      <c r="AK48" s="9"/>
      <c r="AL48" s="9">
        <v>8810343.5958904102</v>
      </c>
      <c r="AM48" s="9">
        <v>6885299.2034399975</v>
      </c>
      <c r="AN48" s="9"/>
      <c r="AO48" s="9"/>
      <c r="AP48" s="9">
        <v>97990763.568326429</v>
      </c>
      <c r="AQ48" s="11"/>
      <c r="AR48" s="11">
        <v>0.14925758506258546</v>
      </c>
      <c r="AS48" s="11">
        <v>0.14599527112960298</v>
      </c>
      <c r="AT48" s="11"/>
      <c r="AU48" s="11"/>
      <c r="AV48" s="11">
        <v>0.55339502331439427</v>
      </c>
      <c r="AW48" s="9"/>
      <c r="AX48" s="9">
        <v>49441050</v>
      </c>
      <c r="AY48" s="9">
        <v>39655335</v>
      </c>
      <c r="AZ48" s="9"/>
      <c r="BA48" s="9"/>
      <c r="BB48" s="9">
        <v>79081236.431673571</v>
      </c>
      <c r="BC48" s="9"/>
      <c r="BD48" s="9">
        <v>776384.40410958906</v>
      </c>
      <c r="BE48" s="9">
        <v>620476.90767110698</v>
      </c>
      <c r="BF48" s="9"/>
      <c r="BG48" s="9"/>
      <c r="BH48" s="9">
        <v>0</v>
      </c>
      <c r="BI48" s="9"/>
      <c r="BJ48" s="9">
        <v>0</v>
      </c>
      <c r="BK48" s="9">
        <v>0</v>
      </c>
      <c r="BL48" s="9"/>
      <c r="BM48" s="9"/>
      <c r="BN48" s="9">
        <v>0</v>
      </c>
      <c r="BO48" s="9"/>
      <c r="BP48" s="9">
        <v>0</v>
      </c>
      <c r="BQ48" s="9">
        <v>0</v>
      </c>
      <c r="BR48" s="9"/>
      <c r="BS48" s="9"/>
      <c r="BT48" s="9">
        <v>0</v>
      </c>
      <c r="BU48" s="9"/>
      <c r="BV48" s="9">
        <v>2271.8228070740251</v>
      </c>
      <c r="BW48" s="9">
        <v>1799.413276038669</v>
      </c>
      <c r="BX48" s="9"/>
      <c r="BY48" s="9"/>
      <c r="BZ48" s="9">
        <v>6720</v>
      </c>
      <c r="CA48" s="9"/>
      <c r="CB48" s="9">
        <v>2241.9418280489849</v>
      </c>
      <c r="CC48" s="9">
        <v>1775.7392285271853</v>
      </c>
      <c r="CD48" s="9"/>
      <c r="CE48" s="9"/>
      <c r="CF48" s="9">
        <v>6720</v>
      </c>
      <c r="CG48" s="9"/>
      <c r="CH48" s="9">
        <v>597.85115414639597</v>
      </c>
      <c r="CI48" s="9">
        <v>591.91307617572841</v>
      </c>
      <c r="CJ48" s="9"/>
      <c r="CK48" s="9"/>
      <c r="CL48" s="9">
        <v>1120</v>
      </c>
      <c r="CM48" s="9"/>
      <c r="CN48" s="9">
        <v>0</v>
      </c>
      <c r="CO48" s="9">
        <v>0</v>
      </c>
      <c r="CP48" s="9"/>
      <c r="CQ48" s="9"/>
      <c r="CR48" s="9">
        <v>0</v>
      </c>
      <c r="CS48" s="9"/>
      <c r="CT48" s="9">
        <v>0</v>
      </c>
      <c r="CU48" s="9">
        <v>0</v>
      </c>
      <c r="CV48" s="9"/>
      <c r="CW48" s="9"/>
      <c r="CX48" s="9">
        <v>0</v>
      </c>
      <c r="CY48" s="9"/>
      <c r="CZ48" s="9">
        <v>0</v>
      </c>
      <c r="DA48" s="9">
        <v>0</v>
      </c>
      <c r="DB48" s="9"/>
      <c r="DC48" s="9"/>
      <c r="DD48" s="9">
        <v>0</v>
      </c>
      <c r="DE48" s="9"/>
      <c r="DF48" s="9">
        <v>29.880979025040396</v>
      </c>
      <c r="DG48" s="9">
        <v>23.674047511483767</v>
      </c>
      <c r="DH48" s="9"/>
      <c r="DI48" s="9"/>
      <c r="DJ48" s="9">
        <v>0</v>
      </c>
      <c r="DK48" s="9"/>
      <c r="DL48" s="9">
        <v>13184.28</v>
      </c>
      <c r="DM48" s="9">
        <v>13218.445</v>
      </c>
      <c r="DN48" s="9"/>
      <c r="DO48" s="9"/>
      <c r="DP48" s="9">
        <v>13180.206071945595</v>
      </c>
      <c r="DQ48" s="9">
        <v>12750</v>
      </c>
      <c r="DR48" s="9">
        <v>281864027.79933041</v>
      </c>
      <c r="DS48" s="9">
        <v>113686406.36765683</v>
      </c>
      <c r="DT48" s="10">
        <v>0.40333776273357752</v>
      </c>
      <c r="DU48" s="9">
        <v>283260889.1111111</v>
      </c>
      <c r="DV48" s="9">
        <v>113686406.36765683</v>
      </c>
      <c r="DW48" s="11">
        <v>0.40134875917537111</v>
      </c>
      <c r="DX48" s="9">
        <v>168177621.43167359</v>
      </c>
      <c r="DY48" s="9">
        <v>1396861.311780696</v>
      </c>
      <c r="DZ48" s="9">
        <v>0</v>
      </c>
      <c r="EA48" s="9">
        <v>0</v>
      </c>
      <c r="EB48" s="9">
        <v>10791.236083112693</v>
      </c>
      <c r="EC48" s="9">
        <v>10737.68105657617</v>
      </c>
      <c r="ED48" s="9">
        <v>842.17106326087605</v>
      </c>
      <c r="EE48" s="9">
        <v>0</v>
      </c>
      <c r="EF48" s="9">
        <v>0</v>
      </c>
      <c r="EG48" s="9">
        <v>0</v>
      </c>
      <c r="EH48" s="9">
        <v>53.55502653652416</v>
      </c>
      <c r="EI48" s="9">
        <v>13190.401680915575</v>
      </c>
    </row>
    <row r="49" spans="3:139">
      <c r="E49" s="6" t="s">
        <v>584</v>
      </c>
      <c r="F49" s="6"/>
      <c r="G49" s="9">
        <v>2250</v>
      </c>
      <c r="H49" s="9"/>
      <c r="I49" s="9"/>
      <c r="J49" s="9"/>
      <c r="K49" s="9"/>
      <c r="L49" s="9"/>
      <c r="M49" s="9">
        <v>29250000</v>
      </c>
      <c r="N49" s="9"/>
      <c r="O49" s="9"/>
      <c r="P49" s="9"/>
      <c r="Q49" s="9"/>
      <c r="R49" s="9"/>
      <c r="S49" s="9">
        <v>-3359854</v>
      </c>
      <c r="T49" s="9"/>
      <c r="U49" s="9"/>
      <c r="V49" s="9"/>
      <c r="W49" s="9"/>
      <c r="X49" s="9"/>
      <c r="Y49" s="10">
        <v>-0.11486680341880341</v>
      </c>
      <c r="Z49" s="10"/>
      <c r="AA49" s="10"/>
      <c r="AB49" s="10"/>
      <c r="AC49" s="10"/>
      <c r="AD49" s="10"/>
      <c r="AE49" s="9">
        <v>29250000</v>
      </c>
      <c r="AF49" s="9"/>
      <c r="AG49" s="9"/>
      <c r="AH49" s="9"/>
      <c r="AI49" s="9"/>
      <c r="AJ49" s="9"/>
      <c r="AK49" s="9">
        <v>-3359854</v>
      </c>
      <c r="AL49" s="9"/>
      <c r="AM49" s="9"/>
      <c r="AN49" s="9"/>
      <c r="AO49" s="9"/>
      <c r="AP49" s="9"/>
      <c r="AQ49" s="11">
        <v>-0.11486680341880341</v>
      </c>
      <c r="AR49" s="11"/>
      <c r="AS49" s="11"/>
      <c r="AT49" s="11"/>
      <c r="AU49" s="11"/>
      <c r="AV49" s="11"/>
      <c r="AW49" s="9">
        <v>32609854</v>
      </c>
      <c r="AX49" s="9"/>
      <c r="AY49" s="9"/>
      <c r="AZ49" s="9"/>
      <c r="BA49" s="9"/>
      <c r="BB49" s="9"/>
      <c r="BC49" s="9">
        <v>0</v>
      </c>
      <c r="BD49" s="9"/>
      <c r="BE49" s="9"/>
      <c r="BF49" s="9"/>
      <c r="BG49" s="9"/>
      <c r="BH49" s="9"/>
      <c r="BI49" s="9">
        <v>0</v>
      </c>
      <c r="BJ49" s="9"/>
      <c r="BK49" s="9"/>
      <c r="BL49" s="9"/>
      <c r="BM49" s="9"/>
      <c r="BN49" s="9"/>
      <c r="BO49" s="9">
        <v>0</v>
      </c>
      <c r="BP49" s="9"/>
      <c r="BQ49" s="9"/>
      <c r="BR49" s="9"/>
      <c r="BS49" s="9"/>
      <c r="BT49" s="9"/>
      <c r="BU49" s="9">
        <v>1114.9993021527789</v>
      </c>
      <c r="BV49" s="9"/>
      <c r="BW49" s="9"/>
      <c r="BX49" s="9"/>
      <c r="BY49" s="9"/>
      <c r="BZ49" s="9"/>
      <c r="CA49" s="9">
        <v>1114.9993021527789</v>
      </c>
      <c r="CB49" s="9"/>
      <c r="CC49" s="9"/>
      <c r="CD49" s="9"/>
      <c r="CE49" s="9"/>
      <c r="CF49" s="9"/>
      <c r="CG49" s="9">
        <v>495.55524540123508</v>
      </c>
      <c r="CH49" s="9"/>
      <c r="CI49" s="9"/>
      <c r="CJ49" s="9"/>
      <c r="CK49" s="9"/>
      <c r="CL49" s="9"/>
      <c r="CM49" s="9">
        <v>0</v>
      </c>
      <c r="CN49" s="9"/>
      <c r="CO49" s="9"/>
      <c r="CP49" s="9"/>
      <c r="CQ49" s="9"/>
      <c r="CR49" s="9"/>
      <c r="CS49" s="9">
        <v>0</v>
      </c>
      <c r="CT49" s="9"/>
      <c r="CU49" s="9"/>
      <c r="CV49" s="9"/>
      <c r="CW49" s="9"/>
      <c r="CX49" s="9"/>
      <c r="CY49" s="9">
        <v>0</v>
      </c>
      <c r="CZ49" s="9"/>
      <c r="DA49" s="9"/>
      <c r="DB49" s="9"/>
      <c r="DC49" s="9"/>
      <c r="DD49" s="9"/>
      <c r="DE49" s="9">
        <v>0</v>
      </c>
      <c r="DF49" s="9"/>
      <c r="DG49" s="9"/>
      <c r="DH49" s="9"/>
      <c r="DI49" s="9"/>
      <c r="DJ49" s="9"/>
      <c r="DK49" s="9">
        <v>14493.268444444444</v>
      </c>
      <c r="DL49" s="9"/>
      <c r="DM49" s="9"/>
      <c r="DN49" s="9"/>
      <c r="DO49" s="9"/>
      <c r="DP49" s="9"/>
      <c r="DQ49" s="9">
        <v>2250</v>
      </c>
      <c r="DR49" s="9">
        <v>29250000</v>
      </c>
      <c r="DS49" s="9">
        <v>-3359854</v>
      </c>
      <c r="DT49" s="10">
        <v>-0.11486680341880341</v>
      </c>
      <c r="DU49" s="9">
        <v>29250000</v>
      </c>
      <c r="DV49" s="9">
        <v>-3359854</v>
      </c>
      <c r="DW49" s="11">
        <v>-0.11486680341880341</v>
      </c>
      <c r="DX49" s="9">
        <v>32609854</v>
      </c>
      <c r="DY49" s="9">
        <v>0</v>
      </c>
      <c r="DZ49" s="9">
        <v>0</v>
      </c>
      <c r="EA49" s="9">
        <v>0</v>
      </c>
      <c r="EB49" s="9">
        <v>1114.9993021527789</v>
      </c>
      <c r="EC49" s="9">
        <v>1114.9993021527789</v>
      </c>
      <c r="ED49" s="9">
        <v>495.55524540123508</v>
      </c>
      <c r="EE49" s="9">
        <v>0</v>
      </c>
      <c r="EF49" s="9">
        <v>0</v>
      </c>
      <c r="EG49" s="9">
        <v>0</v>
      </c>
      <c r="EH49" s="9">
        <v>0</v>
      </c>
      <c r="EI49" s="9">
        <v>14493.268444444444</v>
      </c>
    </row>
    <row r="50" spans="3:139">
      <c r="C50" s="12" t="s">
        <v>15</v>
      </c>
      <c r="D50" s="12"/>
      <c r="E50" s="12"/>
      <c r="F50" s="12"/>
      <c r="G50" s="13">
        <v>35275</v>
      </c>
      <c r="H50" s="13">
        <v>400</v>
      </c>
      <c r="I50" s="13">
        <v>23725</v>
      </c>
      <c r="J50" s="13">
        <v>11000</v>
      </c>
      <c r="K50" s="13">
        <v>12375</v>
      </c>
      <c r="L50" s="13">
        <v>27375</v>
      </c>
      <c r="M50" s="13">
        <v>856012359.38110089</v>
      </c>
      <c r="N50" s="13">
        <v>7941024.0000000009</v>
      </c>
      <c r="O50" s="13">
        <v>413227700.87322003</v>
      </c>
      <c r="P50" s="13">
        <v>343612500</v>
      </c>
      <c r="Q50" s="13">
        <v>367049375</v>
      </c>
      <c r="R50" s="13">
        <v>858384187.5</v>
      </c>
      <c r="S50" s="13">
        <v>-50050657.618899181</v>
      </c>
      <c r="T50" s="13">
        <v>-3599733.9999999991</v>
      </c>
      <c r="U50" s="13">
        <v>-85733154.126779974</v>
      </c>
      <c r="V50" s="13">
        <v>-8158345.4125000238</v>
      </c>
      <c r="W50" s="13">
        <v>99373557.154822856</v>
      </c>
      <c r="X50" s="13">
        <v>372316057.26310843</v>
      </c>
      <c r="Y50" s="14">
        <v>-5.8469550200286748E-2</v>
      </c>
      <c r="Z50" s="14">
        <v>-0.45330854056101566</v>
      </c>
      <c r="AA50" s="14">
        <v>-0.20747194330295698</v>
      </c>
      <c r="AB50" s="14">
        <v>-2.3742865618974932E-2</v>
      </c>
      <c r="AC50" s="14">
        <v>0.27073621131986086</v>
      </c>
      <c r="AD50" s="14">
        <v>0.43374058222980538</v>
      </c>
      <c r="AE50" s="13">
        <v>874667964</v>
      </c>
      <c r="AF50" s="13">
        <v>7941024.0000000009</v>
      </c>
      <c r="AG50" s="13">
        <v>417736404</v>
      </c>
      <c r="AH50" s="13">
        <v>343612500</v>
      </c>
      <c r="AI50" s="13">
        <v>367049375</v>
      </c>
      <c r="AJ50" s="13">
        <v>858384187.5</v>
      </c>
      <c r="AK50" s="13">
        <v>-33416971.618899275</v>
      </c>
      <c r="AL50" s="13">
        <v>-3599733.9999999991</v>
      </c>
      <c r="AM50" s="13">
        <v>-85412670.126779914</v>
      </c>
      <c r="AN50" s="13">
        <v>-8158345.4125000238</v>
      </c>
      <c r="AO50" s="13">
        <v>99373557.154822856</v>
      </c>
      <c r="AP50" s="13">
        <v>372316057.26310843</v>
      </c>
      <c r="AQ50" s="15">
        <v>-3.8205322470115384E-2</v>
      </c>
      <c r="AR50" s="15">
        <v>-0.45330854056101566</v>
      </c>
      <c r="AS50" s="15">
        <v>-0.20446546987267097</v>
      </c>
      <c r="AT50" s="15">
        <v>-2.3742865618974932E-2</v>
      </c>
      <c r="AU50" s="15">
        <v>0.27073621131986086</v>
      </c>
      <c r="AV50" s="15">
        <v>0.43374058222980538</v>
      </c>
      <c r="AW50" s="13">
        <v>906063017</v>
      </c>
      <c r="AX50" s="13">
        <v>11540758</v>
      </c>
      <c r="AY50" s="13">
        <v>498960854.99999994</v>
      </c>
      <c r="AZ50" s="13">
        <v>351770845.41250002</v>
      </c>
      <c r="BA50" s="13">
        <v>267675817.84517714</v>
      </c>
      <c r="BB50" s="13">
        <v>486068130.23689157</v>
      </c>
      <c r="BC50" s="13">
        <v>2021918.6188992732</v>
      </c>
      <c r="BD50" s="13">
        <v>0</v>
      </c>
      <c r="BE50" s="13">
        <v>4188219.1267799721</v>
      </c>
      <c r="BF50" s="13">
        <v>0</v>
      </c>
      <c r="BG50" s="13">
        <v>0</v>
      </c>
      <c r="BH50" s="13">
        <v>0</v>
      </c>
      <c r="BI50" s="13">
        <v>16633686</v>
      </c>
      <c r="BJ50" s="13">
        <v>0</v>
      </c>
      <c r="BK50" s="13">
        <v>320484</v>
      </c>
      <c r="BL50" s="13">
        <v>0</v>
      </c>
      <c r="BM50" s="13">
        <v>0</v>
      </c>
      <c r="BN50" s="13">
        <v>0</v>
      </c>
      <c r="BO50" s="13">
        <v>0</v>
      </c>
      <c r="BP50" s="13">
        <v>0</v>
      </c>
      <c r="BQ50" s="13">
        <v>0</v>
      </c>
      <c r="BR50" s="13">
        <v>0</v>
      </c>
      <c r="BS50" s="13">
        <v>0</v>
      </c>
      <c r="BT50" s="13">
        <v>0</v>
      </c>
      <c r="BU50" s="13">
        <v>33562.558357246948</v>
      </c>
      <c r="BV50" s="13">
        <v>305.62897750822003</v>
      </c>
      <c r="BW50" s="13">
        <v>15938.56492208806</v>
      </c>
      <c r="BX50" s="13">
        <v>13090</v>
      </c>
      <c r="BY50" s="13">
        <v>13956.25</v>
      </c>
      <c r="BZ50" s="13">
        <v>32576.25</v>
      </c>
      <c r="CA50" s="13">
        <v>32845.972370983109</v>
      </c>
      <c r="CB50" s="13">
        <v>305.62897750822003</v>
      </c>
      <c r="CC50" s="13">
        <v>15766.537162925839</v>
      </c>
      <c r="CD50" s="13">
        <v>13090</v>
      </c>
      <c r="CE50" s="13">
        <v>13956.25</v>
      </c>
      <c r="CF50" s="13">
        <v>32576.25</v>
      </c>
      <c r="CG50" s="13">
        <v>931.14025148074018</v>
      </c>
      <c r="CH50" s="13">
        <v>764.07244377055008</v>
      </c>
      <c r="CI50" s="13">
        <v>664.55372657221653</v>
      </c>
      <c r="CJ50" s="13">
        <v>1190</v>
      </c>
      <c r="CK50" s="13">
        <v>1127.7777777777778</v>
      </c>
      <c r="CL50" s="13">
        <v>1190</v>
      </c>
      <c r="CM50" s="13">
        <v>0</v>
      </c>
      <c r="CN50" s="13">
        <v>0</v>
      </c>
      <c r="CO50" s="13">
        <v>0</v>
      </c>
      <c r="CP50" s="13">
        <v>0</v>
      </c>
      <c r="CQ50" s="13">
        <v>0</v>
      </c>
      <c r="CR50" s="13">
        <v>0</v>
      </c>
      <c r="CS50" s="13">
        <v>0</v>
      </c>
      <c r="CT50" s="13">
        <v>0</v>
      </c>
      <c r="CU50" s="13">
        <v>0</v>
      </c>
      <c r="CV50" s="13">
        <v>0</v>
      </c>
      <c r="CW50" s="13">
        <v>0</v>
      </c>
      <c r="CX50" s="13">
        <v>0</v>
      </c>
      <c r="CY50" s="13">
        <v>639.51118800461359</v>
      </c>
      <c r="CZ50" s="13">
        <v>0</v>
      </c>
      <c r="DA50" s="13">
        <v>12.22793845970501</v>
      </c>
      <c r="DB50" s="13">
        <v>0</v>
      </c>
      <c r="DC50" s="13">
        <v>0</v>
      </c>
      <c r="DD50" s="13">
        <v>0</v>
      </c>
      <c r="DE50" s="13">
        <v>77.07479825922735</v>
      </c>
      <c r="DF50" s="13">
        <v>0</v>
      </c>
      <c r="DG50" s="13">
        <v>159.79982070251543</v>
      </c>
      <c r="DH50" s="13">
        <v>0</v>
      </c>
      <c r="DI50" s="13">
        <v>0</v>
      </c>
      <c r="DJ50" s="13">
        <v>0</v>
      </c>
      <c r="DK50" s="13">
        <v>25685.698568391213</v>
      </c>
      <c r="DL50" s="13">
        <v>28851.895</v>
      </c>
      <c r="DM50" s="13">
        <v>21031.016016859849</v>
      </c>
      <c r="DN50" s="13">
        <v>31979.16776477273</v>
      </c>
      <c r="DO50" s="13">
        <v>21630.369118802195</v>
      </c>
      <c r="DP50" s="13">
        <v>17755.913433311107</v>
      </c>
      <c r="DQ50" s="13">
        <v>110150</v>
      </c>
      <c r="DR50" s="13">
        <v>2846227146.7543206</v>
      </c>
      <c r="DS50" s="13">
        <v>324147723.25975221</v>
      </c>
      <c r="DT50" s="14">
        <v>0.11388680753375298</v>
      </c>
      <c r="DU50" s="13">
        <v>2869391454.5</v>
      </c>
      <c r="DV50" s="13">
        <v>341101893.25975192</v>
      </c>
      <c r="DW50" s="15">
        <v>0.11887603997872431</v>
      </c>
      <c r="DX50" s="13">
        <v>2522079423.4945688</v>
      </c>
      <c r="DY50" s="13">
        <v>6210137.7456792453</v>
      </c>
      <c r="DZ50" s="13">
        <v>16954170</v>
      </c>
      <c r="EA50" s="13">
        <v>0</v>
      </c>
      <c r="EB50" s="13">
        <v>109429.25225684323</v>
      </c>
      <c r="EC50" s="13">
        <v>108540.63851141716</v>
      </c>
      <c r="ED50" s="13">
        <v>985.38936460660159</v>
      </c>
      <c r="EE50" s="13">
        <v>0</v>
      </c>
      <c r="EF50" s="13">
        <v>0</v>
      </c>
      <c r="EG50" s="13">
        <v>651.73912646431859</v>
      </c>
      <c r="EH50" s="13">
        <v>236.87461896174281</v>
      </c>
      <c r="EI50" s="13">
        <v>22896.771888284784</v>
      </c>
    </row>
    <row r="51" spans="3:139">
      <c r="D51" t="s">
        <v>137</v>
      </c>
      <c r="G51" s="3">
        <v>24025</v>
      </c>
      <c r="H51" s="3">
        <v>400</v>
      </c>
      <c r="I51" s="3">
        <v>2225</v>
      </c>
      <c r="J51" s="3">
        <v>11000</v>
      </c>
      <c r="K51" s="3">
        <v>1375</v>
      </c>
      <c r="L51" s="3">
        <v>27375</v>
      </c>
      <c r="M51" s="3">
        <v>658020389.00000012</v>
      </c>
      <c r="N51" s="3">
        <v>7941024.0000000009</v>
      </c>
      <c r="O51" s="3">
        <v>41442579.806656368</v>
      </c>
      <c r="P51" s="3">
        <v>343612500</v>
      </c>
      <c r="Q51" s="3">
        <v>43033375</v>
      </c>
      <c r="R51" s="3">
        <v>858384187.5</v>
      </c>
      <c r="S51" s="3">
        <v>-18730935.999999911</v>
      </c>
      <c r="T51" s="3">
        <v>-3599733.9999999991</v>
      </c>
      <c r="U51" s="3">
        <v>-19278144.193343632</v>
      </c>
      <c r="V51" s="3">
        <v>-8158345.4125000238</v>
      </c>
      <c r="W51" s="3">
        <v>-909595.83854687214</v>
      </c>
      <c r="X51" s="3">
        <v>372316057.26310843</v>
      </c>
      <c r="Y51" s="7">
        <v>-2.8465586041285882E-2</v>
      </c>
      <c r="Z51" s="7">
        <v>-0.45330854056101566</v>
      </c>
      <c r="AA51" s="7">
        <v>-0.46517722311889576</v>
      </c>
      <c r="AB51" s="7">
        <v>-2.3742865618974932E-2</v>
      </c>
      <c r="AC51" s="7">
        <v>-2.1136985852187335E-2</v>
      </c>
      <c r="AD51" s="7">
        <v>0.43374058222980538</v>
      </c>
      <c r="AE51" s="3">
        <v>674654075.00000012</v>
      </c>
      <c r="AF51" s="3">
        <v>7941024.0000000009</v>
      </c>
      <c r="AG51" s="3">
        <v>42143811</v>
      </c>
      <c r="AH51" s="3">
        <v>343612500</v>
      </c>
      <c r="AI51" s="3">
        <v>43033375</v>
      </c>
      <c r="AJ51" s="3">
        <v>858384187.5</v>
      </c>
      <c r="AK51" s="3">
        <v>-2097249.9999998808</v>
      </c>
      <c r="AL51" s="3">
        <v>-3599733.9999999991</v>
      </c>
      <c r="AM51" s="3">
        <v>-18957660.193343636</v>
      </c>
      <c r="AN51" s="3">
        <v>-8158345.4125000238</v>
      </c>
      <c r="AO51" s="3">
        <v>-909595.83854687214</v>
      </c>
      <c r="AP51" s="3">
        <v>372316057.26310843</v>
      </c>
      <c r="AQ51" s="8">
        <v>-3.1086301524227513E-3</v>
      </c>
      <c r="AR51" s="8">
        <v>-0.45330854056101566</v>
      </c>
      <c r="AS51" s="8">
        <v>-0.44983260278344633</v>
      </c>
      <c r="AT51" s="8">
        <v>-2.3742865618974932E-2</v>
      </c>
      <c r="AU51" s="8">
        <v>-2.1136985852187335E-2</v>
      </c>
      <c r="AV51" s="8">
        <v>0.43374058222980538</v>
      </c>
      <c r="AW51" s="3">
        <v>676751325</v>
      </c>
      <c r="AX51" s="3">
        <v>11540758</v>
      </c>
      <c r="AY51" s="3">
        <v>60720724</v>
      </c>
      <c r="AZ51" s="3">
        <v>351770845.41250002</v>
      </c>
      <c r="BA51" s="3">
        <v>43942970.838546872</v>
      </c>
      <c r="BB51" s="3">
        <v>486068130.23689157</v>
      </c>
      <c r="BC51" s="3">
        <v>0</v>
      </c>
      <c r="BD51" s="3">
        <v>0</v>
      </c>
      <c r="BE51" s="3">
        <v>380747.19334363384</v>
      </c>
      <c r="BF51" s="3">
        <v>0</v>
      </c>
      <c r="BG51" s="3">
        <v>0</v>
      </c>
      <c r="BH51" s="3">
        <v>0</v>
      </c>
      <c r="BI51" s="3">
        <v>16633686</v>
      </c>
      <c r="BJ51" s="3">
        <v>0</v>
      </c>
      <c r="BK51" s="3">
        <v>320484</v>
      </c>
      <c r="BL51" s="3">
        <v>0</v>
      </c>
      <c r="BM51" s="3">
        <v>0</v>
      </c>
      <c r="BN51" s="3">
        <v>0</v>
      </c>
      <c r="BO51" s="3">
        <v>0</v>
      </c>
      <c r="BP51" s="3">
        <v>0</v>
      </c>
      <c r="BQ51" s="3">
        <v>0</v>
      </c>
      <c r="BR51" s="3">
        <v>0</v>
      </c>
      <c r="BS51" s="3">
        <v>0</v>
      </c>
      <c r="BT51" s="3">
        <v>0</v>
      </c>
      <c r="BU51" s="3">
        <v>25938.102061319998</v>
      </c>
      <c r="BV51" s="3">
        <v>305.62897750822003</v>
      </c>
      <c r="BW51" s="3">
        <v>1607.9802029600198</v>
      </c>
      <c r="BX51" s="3">
        <v>13090</v>
      </c>
      <c r="BY51" s="3">
        <v>1636.25</v>
      </c>
      <c r="BZ51" s="3">
        <v>32576.25</v>
      </c>
      <c r="CA51" s="3">
        <v>25298.590873315381</v>
      </c>
      <c r="CB51" s="3">
        <v>305.62897750822003</v>
      </c>
      <c r="CC51" s="3">
        <v>1581.2250080728138</v>
      </c>
      <c r="CD51" s="3">
        <v>13090</v>
      </c>
      <c r="CE51" s="3">
        <v>1636.25</v>
      </c>
      <c r="CF51" s="3">
        <v>32576.25</v>
      </c>
      <c r="CG51" s="3">
        <v>1053.011066527175</v>
      </c>
      <c r="CH51" s="3">
        <v>764.07244377055008</v>
      </c>
      <c r="CI51" s="3">
        <v>710.66292497654547</v>
      </c>
      <c r="CJ51" s="3">
        <v>1190</v>
      </c>
      <c r="CK51" s="3">
        <v>1190</v>
      </c>
      <c r="CL51" s="3">
        <v>1190</v>
      </c>
      <c r="CM51" s="3">
        <v>0</v>
      </c>
      <c r="CN51" s="3">
        <v>0</v>
      </c>
      <c r="CO51" s="3">
        <v>0</v>
      </c>
      <c r="CP51" s="3">
        <v>0</v>
      </c>
      <c r="CQ51" s="3">
        <v>0</v>
      </c>
      <c r="CR51" s="3">
        <v>0</v>
      </c>
      <c r="CS51" s="3">
        <v>0</v>
      </c>
      <c r="CT51" s="3">
        <v>0</v>
      </c>
      <c r="CU51" s="3">
        <v>0</v>
      </c>
      <c r="CV51" s="3">
        <v>0</v>
      </c>
      <c r="CW51" s="3">
        <v>0</v>
      </c>
      <c r="CX51" s="3">
        <v>0</v>
      </c>
      <c r="CY51" s="3">
        <v>639.51118800461359</v>
      </c>
      <c r="CZ51" s="3">
        <v>0</v>
      </c>
      <c r="DA51" s="3">
        <v>12.22793845970501</v>
      </c>
      <c r="DB51" s="3">
        <v>0</v>
      </c>
      <c r="DC51" s="3">
        <v>0</v>
      </c>
      <c r="DD51" s="3">
        <v>0</v>
      </c>
      <c r="DE51" s="3">
        <v>0</v>
      </c>
      <c r="DF51" s="3">
        <v>0</v>
      </c>
      <c r="DG51" s="3">
        <v>14.527256427501403</v>
      </c>
      <c r="DH51" s="3">
        <v>0</v>
      </c>
      <c r="DI51" s="3">
        <v>0</v>
      </c>
      <c r="DJ51" s="3">
        <v>0</v>
      </c>
      <c r="DK51" s="3">
        <v>28168.629552549428</v>
      </c>
      <c r="DL51" s="3">
        <v>28851.895</v>
      </c>
      <c r="DM51" s="3">
        <v>27290.213033707863</v>
      </c>
      <c r="DN51" s="3">
        <v>31979.16776477273</v>
      </c>
      <c r="DO51" s="3">
        <v>31958.524246215908</v>
      </c>
      <c r="DP51" s="3">
        <v>17755.913433311107</v>
      </c>
      <c r="DQ51" s="3">
        <v>66400</v>
      </c>
      <c r="DR51" s="3">
        <v>1952434055.3066564</v>
      </c>
      <c r="DS51" s="3">
        <v>321639301.81871802</v>
      </c>
      <c r="DT51" s="7">
        <v>0.16473760071153859</v>
      </c>
      <c r="DU51" s="3">
        <v>1969768972.5</v>
      </c>
      <c r="DV51" s="3">
        <v>338593471.81871796</v>
      </c>
      <c r="DW51" s="8">
        <v>0.17189501740855448</v>
      </c>
      <c r="DX51" s="3">
        <v>1630794753.4879384</v>
      </c>
      <c r="DY51" s="3">
        <v>380747.19334363384</v>
      </c>
      <c r="DZ51" s="3">
        <v>16954170</v>
      </c>
      <c r="EA51" s="3">
        <v>0</v>
      </c>
      <c r="EB51" s="3">
        <v>75154.211241788245</v>
      </c>
      <c r="EC51" s="3">
        <v>74487.94485889643</v>
      </c>
      <c r="ED51" s="3">
        <v>1121.806398477356</v>
      </c>
      <c r="EE51" s="3">
        <v>0</v>
      </c>
      <c r="EF51" s="3">
        <v>0</v>
      </c>
      <c r="EG51" s="3">
        <v>651.73912646431859</v>
      </c>
      <c r="EH51" s="3">
        <v>14.527256427501403</v>
      </c>
      <c r="EI51" s="3">
        <v>24560.161950119553</v>
      </c>
    </row>
    <row r="52" spans="3:139">
      <c r="E52" s="6" t="s">
        <v>169</v>
      </c>
      <c r="F52" s="6"/>
      <c r="G52" s="9">
        <v>6000</v>
      </c>
      <c r="H52" s="9"/>
      <c r="I52" s="9"/>
      <c r="J52" s="9">
        <v>11000</v>
      </c>
      <c r="K52" s="9">
        <v>1375</v>
      </c>
      <c r="L52" s="9">
        <v>12375</v>
      </c>
      <c r="M52" s="9">
        <v>164386378.50000003</v>
      </c>
      <c r="N52" s="9"/>
      <c r="O52" s="9"/>
      <c r="P52" s="9">
        <v>343612500</v>
      </c>
      <c r="Q52" s="9">
        <v>43033375</v>
      </c>
      <c r="R52" s="9">
        <v>388036687.5</v>
      </c>
      <c r="S52" s="9">
        <v>-29217742.49999997</v>
      </c>
      <c r="T52" s="9"/>
      <c r="U52" s="9"/>
      <c r="V52" s="9">
        <v>-8158345.4125000238</v>
      </c>
      <c r="W52" s="9">
        <v>-909595.83854687214</v>
      </c>
      <c r="X52" s="9">
        <v>-7323595.5935622454</v>
      </c>
      <c r="Y52" s="10">
        <v>-0.177738221175059</v>
      </c>
      <c r="Z52" s="10"/>
      <c r="AA52" s="10"/>
      <c r="AB52" s="10">
        <v>-2.3742865618974932E-2</v>
      </c>
      <c r="AC52" s="10">
        <v>-2.1136985852187335E-2</v>
      </c>
      <c r="AD52" s="10">
        <v>-1.8873461787198266E-2</v>
      </c>
      <c r="AE52" s="9">
        <v>168544800.00000003</v>
      </c>
      <c r="AF52" s="9"/>
      <c r="AG52" s="9"/>
      <c r="AH52" s="9">
        <v>343612500</v>
      </c>
      <c r="AI52" s="9">
        <v>43033375</v>
      </c>
      <c r="AJ52" s="9">
        <v>388036687.5</v>
      </c>
      <c r="AK52" s="9">
        <v>-25059320.99999997</v>
      </c>
      <c r="AL52" s="9"/>
      <c r="AM52" s="9"/>
      <c r="AN52" s="9">
        <v>-8158345.4125000238</v>
      </c>
      <c r="AO52" s="9">
        <v>-909595.83854687214</v>
      </c>
      <c r="AP52" s="9">
        <v>-7323595.5935622454</v>
      </c>
      <c r="AQ52" s="11">
        <v>-0.14868047545815691</v>
      </c>
      <c r="AR52" s="11"/>
      <c r="AS52" s="11"/>
      <c r="AT52" s="11">
        <v>-2.3742865618974932E-2</v>
      </c>
      <c r="AU52" s="11">
        <v>-2.1136985852187335E-2</v>
      </c>
      <c r="AV52" s="11">
        <v>-1.8873461787198266E-2</v>
      </c>
      <c r="AW52" s="9">
        <v>193604121</v>
      </c>
      <c r="AX52" s="9"/>
      <c r="AY52" s="9"/>
      <c r="AZ52" s="9">
        <v>351770845.41250002</v>
      </c>
      <c r="BA52" s="9">
        <v>43942970.838546872</v>
      </c>
      <c r="BB52" s="9">
        <v>395360283.09356225</v>
      </c>
      <c r="BC52" s="9">
        <v>0</v>
      </c>
      <c r="BD52" s="9"/>
      <c r="BE52" s="9"/>
      <c r="BF52" s="9">
        <v>0</v>
      </c>
      <c r="BG52" s="9">
        <v>0</v>
      </c>
      <c r="BH52" s="9">
        <v>0</v>
      </c>
      <c r="BI52" s="9">
        <v>4158421.5</v>
      </c>
      <c r="BJ52" s="9"/>
      <c r="BK52" s="9"/>
      <c r="BL52" s="9">
        <v>0</v>
      </c>
      <c r="BM52" s="9">
        <v>0</v>
      </c>
      <c r="BN52" s="9">
        <v>0</v>
      </c>
      <c r="BO52" s="9">
        <v>0</v>
      </c>
      <c r="BP52" s="9"/>
      <c r="BQ52" s="9"/>
      <c r="BR52" s="9">
        <v>0</v>
      </c>
      <c r="BS52" s="9">
        <v>0</v>
      </c>
      <c r="BT52" s="9">
        <v>0</v>
      </c>
      <c r="BU52" s="9">
        <v>6480.0000000000009</v>
      </c>
      <c r="BV52" s="9"/>
      <c r="BW52" s="9"/>
      <c r="BX52" s="9">
        <v>13090</v>
      </c>
      <c r="BY52" s="9">
        <v>1636.25</v>
      </c>
      <c r="BZ52" s="9">
        <v>14726.25</v>
      </c>
      <c r="CA52" s="9">
        <v>6320.1222029988476</v>
      </c>
      <c r="CB52" s="9"/>
      <c r="CC52" s="9"/>
      <c r="CD52" s="9">
        <v>13090</v>
      </c>
      <c r="CE52" s="9">
        <v>1636.25</v>
      </c>
      <c r="CF52" s="9">
        <v>14726.25</v>
      </c>
      <c r="CG52" s="9">
        <v>1053.3537004998079</v>
      </c>
      <c r="CH52" s="9"/>
      <c r="CI52" s="9"/>
      <c r="CJ52" s="9">
        <v>1190</v>
      </c>
      <c r="CK52" s="9">
        <v>1190</v>
      </c>
      <c r="CL52" s="9">
        <v>1190</v>
      </c>
      <c r="CM52" s="9">
        <v>0</v>
      </c>
      <c r="CN52" s="9"/>
      <c r="CO52" s="9"/>
      <c r="CP52" s="9">
        <v>0</v>
      </c>
      <c r="CQ52" s="9">
        <v>0</v>
      </c>
      <c r="CR52" s="9">
        <v>0</v>
      </c>
      <c r="CS52" s="9">
        <v>0</v>
      </c>
      <c r="CT52" s="9"/>
      <c r="CU52" s="9"/>
      <c r="CV52" s="9">
        <v>0</v>
      </c>
      <c r="CW52" s="9">
        <v>0</v>
      </c>
      <c r="CX52" s="9">
        <v>0</v>
      </c>
      <c r="CY52" s="9">
        <v>159.8777970011534</v>
      </c>
      <c r="CZ52" s="9"/>
      <c r="DA52" s="9"/>
      <c r="DB52" s="9">
        <v>0</v>
      </c>
      <c r="DC52" s="9">
        <v>0</v>
      </c>
      <c r="DD52" s="9">
        <v>0</v>
      </c>
      <c r="DE52" s="9">
        <v>0</v>
      </c>
      <c r="DF52" s="9"/>
      <c r="DG52" s="9"/>
      <c r="DH52" s="9">
        <v>0</v>
      </c>
      <c r="DI52" s="9">
        <v>0</v>
      </c>
      <c r="DJ52" s="9">
        <v>0</v>
      </c>
      <c r="DK52" s="9">
        <v>32267.353500000001</v>
      </c>
      <c r="DL52" s="9"/>
      <c r="DM52" s="9"/>
      <c r="DN52" s="9">
        <v>31979.16776477273</v>
      </c>
      <c r="DO52" s="9">
        <v>31958.524246215908</v>
      </c>
      <c r="DP52" s="9">
        <v>31948.305704530281</v>
      </c>
      <c r="DQ52" s="9">
        <v>30750</v>
      </c>
      <c r="DR52" s="9">
        <v>939068941</v>
      </c>
      <c r="DS52" s="9">
        <v>-45609279.344609112</v>
      </c>
      <c r="DT52" s="10">
        <v>-4.8568616587447239E-2</v>
      </c>
      <c r="DU52" s="9">
        <v>943227362.5</v>
      </c>
      <c r="DV52" s="9">
        <v>-41450857.844609141</v>
      </c>
      <c r="DW52" s="11">
        <v>-4.3945775422316737E-2</v>
      </c>
      <c r="DX52" s="9">
        <v>984678220.34460914</v>
      </c>
      <c r="DY52" s="9">
        <v>0</v>
      </c>
      <c r="DZ52" s="9">
        <v>4158421.5</v>
      </c>
      <c r="EA52" s="9">
        <v>0</v>
      </c>
      <c r="EB52" s="9">
        <v>35932.5</v>
      </c>
      <c r="EC52" s="9">
        <v>35772.622202998849</v>
      </c>
      <c r="ED52" s="9">
        <v>1163.3373074145968</v>
      </c>
      <c r="EE52" s="9">
        <v>0</v>
      </c>
      <c r="EF52" s="9">
        <v>0</v>
      </c>
      <c r="EG52" s="9">
        <v>159.8777970011534</v>
      </c>
      <c r="EH52" s="9">
        <v>0</v>
      </c>
      <c r="EI52" s="9">
        <v>32022.055946166151</v>
      </c>
    </row>
    <row r="53" spans="3:139">
      <c r="E53" s="6" t="s">
        <v>168</v>
      </c>
      <c r="F53" s="6"/>
      <c r="G53" s="9">
        <v>18000</v>
      </c>
      <c r="H53" s="9"/>
      <c r="I53" s="9"/>
      <c r="J53" s="9"/>
      <c r="K53" s="9"/>
      <c r="L53" s="9"/>
      <c r="M53" s="9">
        <v>493159135.50000006</v>
      </c>
      <c r="N53" s="9"/>
      <c r="O53" s="9"/>
      <c r="P53" s="9"/>
      <c r="Q53" s="9"/>
      <c r="R53" s="9"/>
      <c r="S53" s="9">
        <v>10914978.50000006</v>
      </c>
      <c r="T53" s="9"/>
      <c r="U53" s="9"/>
      <c r="V53" s="9"/>
      <c r="W53" s="9"/>
      <c r="X53" s="9"/>
      <c r="Y53" s="10">
        <v>2.2132771582815094E-2</v>
      </c>
      <c r="Z53" s="10"/>
      <c r="AA53" s="10"/>
      <c r="AB53" s="10"/>
      <c r="AC53" s="10"/>
      <c r="AD53" s="10"/>
      <c r="AE53" s="9">
        <v>505634400.00000006</v>
      </c>
      <c r="AF53" s="9"/>
      <c r="AG53" s="9"/>
      <c r="AH53" s="9"/>
      <c r="AI53" s="9"/>
      <c r="AJ53" s="9"/>
      <c r="AK53" s="9">
        <v>23390243.00000006</v>
      </c>
      <c r="AL53" s="9"/>
      <c r="AM53" s="9"/>
      <c r="AN53" s="9"/>
      <c r="AO53" s="9"/>
      <c r="AP53" s="9"/>
      <c r="AQ53" s="11">
        <v>4.6259200323395831E-2</v>
      </c>
      <c r="AR53" s="11"/>
      <c r="AS53" s="11"/>
      <c r="AT53" s="11"/>
      <c r="AU53" s="11"/>
      <c r="AV53" s="11"/>
      <c r="AW53" s="9">
        <v>482244157</v>
      </c>
      <c r="AX53" s="9"/>
      <c r="AY53" s="9"/>
      <c r="AZ53" s="9"/>
      <c r="BA53" s="9"/>
      <c r="BB53" s="9"/>
      <c r="BC53" s="9">
        <v>0</v>
      </c>
      <c r="BD53" s="9"/>
      <c r="BE53" s="9"/>
      <c r="BF53" s="9"/>
      <c r="BG53" s="9"/>
      <c r="BH53" s="9"/>
      <c r="BI53" s="9">
        <v>12475264.5</v>
      </c>
      <c r="BJ53" s="9"/>
      <c r="BK53" s="9"/>
      <c r="BL53" s="9"/>
      <c r="BM53" s="9"/>
      <c r="BN53" s="9"/>
      <c r="BO53" s="9">
        <v>0</v>
      </c>
      <c r="BP53" s="9"/>
      <c r="BQ53" s="9"/>
      <c r="BR53" s="9"/>
      <c r="BS53" s="9"/>
      <c r="BT53" s="9"/>
      <c r="BU53" s="9">
        <v>19440.000000000004</v>
      </c>
      <c r="BV53" s="9"/>
      <c r="BW53" s="9"/>
      <c r="BX53" s="9"/>
      <c r="BY53" s="9"/>
      <c r="BZ53" s="9"/>
      <c r="CA53" s="9">
        <v>18960.366608996541</v>
      </c>
      <c r="CB53" s="9"/>
      <c r="CC53" s="9"/>
      <c r="CD53" s="9"/>
      <c r="CE53" s="9"/>
      <c r="CF53" s="9"/>
      <c r="CG53" s="9">
        <v>1053.3537004998079</v>
      </c>
      <c r="CH53" s="9"/>
      <c r="CI53" s="9"/>
      <c r="CJ53" s="9"/>
      <c r="CK53" s="9"/>
      <c r="CL53" s="9"/>
      <c r="CM53" s="9">
        <v>0</v>
      </c>
      <c r="CN53" s="9"/>
      <c r="CO53" s="9"/>
      <c r="CP53" s="9"/>
      <c r="CQ53" s="9"/>
      <c r="CR53" s="9"/>
      <c r="CS53" s="9">
        <v>0</v>
      </c>
      <c r="CT53" s="9"/>
      <c r="CU53" s="9"/>
      <c r="CV53" s="9"/>
      <c r="CW53" s="9"/>
      <c r="CX53" s="9"/>
      <c r="CY53" s="9">
        <v>479.63339100346019</v>
      </c>
      <c r="CZ53" s="9"/>
      <c r="DA53" s="9"/>
      <c r="DB53" s="9"/>
      <c r="DC53" s="9"/>
      <c r="DD53" s="9"/>
      <c r="DE53" s="9">
        <v>0</v>
      </c>
      <c r="DF53" s="9"/>
      <c r="DG53" s="9"/>
      <c r="DH53" s="9"/>
      <c r="DI53" s="9"/>
      <c r="DJ53" s="9"/>
      <c r="DK53" s="9">
        <v>26791.342055555557</v>
      </c>
      <c r="DL53" s="9"/>
      <c r="DM53" s="9"/>
      <c r="DN53" s="9"/>
      <c r="DO53" s="9"/>
      <c r="DP53" s="9"/>
      <c r="DQ53" s="9">
        <v>18000</v>
      </c>
      <c r="DR53" s="9">
        <v>493159135.50000006</v>
      </c>
      <c r="DS53" s="9">
        <v>10914978.50000006</v>
      </c>
      <c r="DT53" s="10">
        <v>2.2132771582815094E-2</v>
      </c>
      <c r="DU53" s="9">
        <v>505634400.00000006</v>
      </c>
      <c r="DV53" s="9">
        <v>23390243.00000006</v>
      </c>
      <c r="DW53" s="11">
        <v>4.6259200323395831E-2</v>
      </c>
      <c r="DX53" s="9">
        <v>482244157</v>
      </c>
      <c r="DY53" s="9">
        <v>0</v>
      </c>
      <c r="DZ53" s="9">
        <v>12475264.5</v>
      </c>
      <c r="EA53" s="9">
        <v>0</v>
      </c>
      <c r="EB53" s="9">
        <v>19440.000000000004</v>
      </c>
      <c r="EC53" s="9">
        <v>18960.366608996541</v>
      </c>
      <c r="ED53" s="9">
        <v>1053.3537004998079</v>
      </c>
      <c r="EE53" s="9">
        <v>0</v>
      </c>
      <c r="EF53" s="9">
        <v>0</v>
      </c>
      <c r="EG53" s="9">
        <v>479.63339100346019</v>
      </c>
      <c r="EH53" s="9">
        <v>0</v>
      </c>
      <c r="EI53" s="9">
        <v>26791.342055555557</v>
      </c>
    </row>
    <row r="54" spans="3:139">
      <c r="E54" s="6" t="s">
        <v>587</v>
      </c>
      <c r="F54" s="6"/>
      <c r="G54" s="9"/>
      <c r="H54" s="9"/>
      <c r="I54" s="9"/>
      <c r="J54" s="9"/>
      <c r="K54" s="9"/>
      <c r="L54" s="9">
        <v>10000</v>
      </c>
      <c r="M54" s="9"/>
      <c r="N54" s="9"/>
      <c r="O54" s="9"/>
      <c r="P54" s="9"/>
      <c r="Q54" s="9"/>
      <c r="R54" s="9">
        <v>313565000</v>
      </c>
      <c r="S54" s="9"/>
      <c r="T54" s="9"/>
      <c r="U54" s="9"/>
      <c r="V54" s="9"/>
      <c r="W54" s="9"/>
      <c r="X54" s="9">
        <v>313565000</v>
      </c>
      <c r="Y54" s="10"/>
      <c r="Z54" s="10"/>
      <c r="AA54" s="10"/>
      <c r="AB54" s="10"/>
      <c r="AC54" s="10"/>
      <c r="AD54" s="10">
        <v>1</v>
      </c>
      <c r="AE54" s="9"/>
      <c r="AF54" s="9"/>
      <c r="AG54" s="9"/>
      <c r="AH54" s="9"/>
      <c r="AI54" s="9"/>
      <c r="AJ54" s="9">
        <v>313565000</v>
      </c>
      <c r="AK54" s="9"/>
      <c r="AL54" s="9"/>
      <c r="AM54" s="9"/>
      <c r="AN54" s="9"/>
      <c r="AO54" s="9"/>
      <c r="AP54" s="9">
        <v>313565000</v>
      </c>
      <c r="AQ54" s="11"/>
      <c r="AR54" s="11"/>
      <c r="AS54" s="11"/>
      <c r="AT54" s="11"/>
      <c r="AU54" s="11"/>
      <c r="AV54" s="11">
        <v>1</v>
      </c>
      <c r="AW54" s="9"/>
      <c r="AX54" s="9"/>
      <c r="AY54" s="9"/>
      <c r="AZ54" s="9"/>
      <c r="BA54" s="9"/>
      <c r="BB54" s="9">
        <v>0</v>
      </c>
      <c r="BC54" s="9"/>
      <c r="BD54" s="9"/>
      <c r="BE54" s="9"/>
      <c r="BF54" s="9"/>
      <c r="BG54" s="9"/>
      <c r="BH54" s="9">
        <v>0</v>
      </c>
      <c r="BI54" s="9"/>
      <c r="BJ54" s="9"/>
      <c r="BK54" s="9"/>
      <c r="BL54" s="9"/>
      <c r="BM54" s="9"/>
      <c r="BN54" s="9">
        <v>0</v>
      </c>
      <c r="BO54" s="9"/>
      <c r="BP54" s="9"/>
      <c r="BQ54" s="9"/>
      <c r="BR54" s="9"/>
      <c r="BS54" s="9"/>
      <c r="BT54" s="9">
        <v>0</v>
      </c>
      <c r="BU54" s="9"/>
      <c r="BV54" s="9"/>
      <c r="BW54" s="9"/>
      <c r="BX54" s="9"/>
      <c r="BY54" s="9"/>
      <c r="BZ54" s="9">
        <v>11900</v>
      </c>
      <c r="CA54" s="9"/>
      <c r="CB54" s="9"/>
      <c r="CC54" s="9"/>
      <c r="CD54" s="9"/>
      <c r="CE54" s="9"/>
      <c r="CF54" s="9">
        <v>11900</v>
      </c>
      <c r="CG54" s="9"/>
      <c r="CH54" s="9"/>
      <c r="CI54" s="9"/>
      <c r="CJ54" s="9"/>
      <c r="CK54" s="9"/>
      <c r="CL54" s="9">
        <v>1190</v>
      </c>
      <c r="CM54" s="9"/>
      <c r="CN54" s="9"/>
      <c r="CO54" s="9"/>
      <c r="CP54" s="9"/>
      <c r="CQ54" s="9"/>
      <c r="CR54" s="9">
        <v>0</v>
      </c>
      <c r="CS54" s="9"/>
      <c r="CT54" s="9"/>
      <c r="CU54" s="9"/>
      <c r="CV54" s="9"/>
      <c r="CW54" s="9"/>
      <c r="CX54" s="9">
        <v>0</v>
      </c>
      <c r="CY54" s="9"/>
      <c r="CZ54" s="9"/>
      <c r="DA54" s="9"/>
      <c r="DB54" s="9"/>
      <c r="DC54" s="9"/>
      <c r="DD54" s="9">
        <v>0</v>
      </c>
      <c r="DE54" s="9"/>
      <c r="DF54" s="9"/>
      <c r="DG54" s="9"/>
      <c r="DH54" s="9"/>
      <c r="DI54" s="9"/>
      <c r="DJ54" s="9">
        <v>0</v>
      </c>
      <c r="DK54" s="9"/>
      <c r="DL54" s="9"/>
      <c r="DM54" s="9"/>
      <c r="DN54" s="9"/>
      <c r="DO54" s="9"/>
      <c r="DP54" s="9">
        <v>0</v>
      </c>
      <c r="DQ54" s="9">
        <v>10000</v>
      </c>
      <c r="DR54" s="9">
        <v>313565000</v>
      </c>
      <c r="DS54" s="9">
        <v>313565000</v>
      </c>
      <c r="DT54" s="10">
        <v>1</v>
      </c>
      <c r="DU54" s="9">
        <v>313565000</v>
      </c>
      <c r="DV54" s="9">
        <v>313565000</v>
      </c>
      <c r="DW54" s="11">
        <v>1</v>
      </c>
      <c r="DX54" s="9">
        <v>0</v>
      </c>
      <c r="DY54" s="9">
        <v>0</v>
      </c>
      <c r="DZ54" s="9">
        <v>0</v>
      </c>
      <c r="EA54" s="9">
        <v>0</v>
      </c>
      <c r="EB54" s="9">
        <v>11900</v>
      </c>
      <c r="EC54" s="9">
        <v>11900</v>
      </c>
      <c r="ED54" s="9">
        <v>1190</v>
      </c>
      <c r="EE54" s="9">
        <v>0</v>
      </c>
      <c r="EF54" s="9">
        <v>0</v>
      </c>
      <c r="EG54" s="9">
        <v>0</v>
      </c>
      <c r="EH54" s="9">
        <v>0</v>
      </c>
      <c r="EI54" s="9">
        <v>0</v>
      </c>
    </row>
    <row r="55" spans="3:139">
      <c r="E55" s="6" t="s">
        <v>156</v>
      </c>
      <c r="F55" s="6"/>
      <c r="G55" s="9"/>
      <c r="H55" s="9"/>
      <c r="I55" s="9"/>
      <c r="J55" s="9"/>
      <c r="K55" s="9"/>
      <c r="L55" s="9">
        <v>5000</v>
      </c>
      <c r="M55" s="9"/>
      <c r="N55" s="9"/>
      <c r="O55" s="9"/>
      <c r="P55" s="9"/>
      <c r="Q55" s="9"/>
      <c r="R55" s="9">
        <v>156782500</v>
      </c>
      <c r="S55" s="9"/>
      <c r="T55" s="9"/>
      <c r="U55" s="9"/>
      <c r="V55" s="9"/>
      <c r="W55" s="9"/>
      <c r="X55" s="9">
        <v>66074652.856670663</v>
      </c>
      <c r="Y55" s="10"/>
      <c r="Z55" s="10"/>
      <c r="AA55" s="10"/>
      <c r="AB55" s="10"/>
      <c r="AC55" s="10"/>
      <c r="AD55" s="10">
        <v>0.42144150563150007</v>
      </c>
      <c r="AE55" s="9"/>
      <c r="AF55" s="9"/>
      <c r="AG55" s="9"/>
      <c r="AH55" s="9"/>
      <c r="AI55" s="9"/>
      <c r="AJ55" s="9">
        <v>156782500</v>
      </c>
      <c r="AK55" s="9"/>
      <c r="AL55" s="9"/>
      <c r="AM55" s="9"/>
      <c r="AN55" s="9"/>
      <c r="AO55" s="9"/>
      <c r="AP55" s="9">
        <v>66074652.856670663</v>
      </c>
      <c r="AQ55" s="11"/>
      <c r="AR55" s="11"/>
      <c r="AS55" s="11"/>
      <c r="AT55" s="11"/>
      <c r="AU55" s="11"/>
      <c r="AV55" s="11">
        <v>0.42144150563150007</v>
      </c>
      <c r="AW55" s="9"/>
      <c r="AX55" s="9"/>
      <c r="AY55" s="9"/>
      <c r="AZ55" s="9"/>
      <c r="BA55" s="9"/>
      <c r="BB55" s="9">
        <v>90707847.143329337</v>
      </c>
      <c r="BC55" s="9"/>
      <c r="BD55" s="9"/>
      <c r="BE55" s="9"/>
      <c r="BF55" s="9"/>
      <c r="BG55" s="9"/>
      <c r="BH55" s="9">
        <v>0</v>
      </c>
      <c r="BI55" s="9"/>
      <c r="BJ55" s="9"/>
      <c r="BK55" s="9"/>
      <c r="BL55" s="9"/>
      <c r="BM55" s="9"/>
      <c r="BN55" s="9">
        <v>0</v>
      </c>
      <c r="BO55" s="9"/>
      <c r="BP55" s="9"/>
      <c r="BQ55" s="9"/>
      <c r="BR55" s="9"/>
      <c r="BS55" s="9"/>
      <c r="BT55" s="9">
        <v>0</v>
      </c>
      <c r="BU55" s="9"/>
      <c r="BV55" s="9"/>
      <c r="BW55" s="9"/>
      <c r="BX55" s="9"/>
      <c r="BY55" s="9"/>
      <c r="BZ55" s="9">
        <v>5950</v>
      </c>
      <c r="CA55" s="9"/>
      <c r="CB55" s="9"/>
      <c r="CC55" s="9"/>
      <c r="CD55" s="9"/>
      <c r="CE55" s="9"/>
      <c r="CF55" s="9">
        <v>5950</v>
      </c>
      <c r="CG55" s="9"/>
      <c r="CH55" s="9"/>
      <c r="CI55" s="9"/>
      <c r="CJ55" s="9"/>
      <c r="CK55" s="9"/>
      <c r="CL55" s="9">
        <v>1190</v>
      </c>
      <c r="CM55" s="9"/>
      <c r="CN55" s="9"/>
      <c r="CO55" s="9"/>
      <c r="CP55" s="9"/>
      <c r="CQ55" s="9"/>
      <c r="CR55" s="9">
        <v>0</v>
      </c>
      <c r="CS55" s="9"/>
      <c r="CT55" s="9"/>
      <c r="CU55" s="9"/>
      <c r="CV55" s="9"/>
      <c r="CW55" s="9"/>
      <c r="CX55" s="9">
        <v>0</v>
      </c>
      <c r="CY55" s="9"/>
      <c r="CZ55" s="9"/>
      <c r="DA55" s="9"/>
      <c r="DB55" s="9"/>
      <c r="DC55" s="9"/>
      <c r="DD55" s="9">
        <v>0</v>
      </c>
      <c r="DE55" s="9"/>
      <c r="DF55" s="9"/>
      <c r="DG55" s="9"/>
      <c r="DH55" s="9"/>
      <c r="DI55" s="9"/>
      <c r="DJ55" s="9">
        <v>0</v>
      </c>
      <c r="DK55" s="9"/>
      <c r="DL55" s="9"/>
      <c r="DM55" s="9"/>
      <c r="DN55" s="9"/>
      <c r="DO55" s="9"/>
      <c r="DP55" s="9">
        <v>18141.569428665869</v>
      </c>
      <c r="DQ55" s="9">
        <v>5000</v>
      </c>
      <c r="DR55" s="9">
        <v>156782500</v>
      </c>
      <c r="DS55" s="9">
        <v>66074652.856670663</v>
      </c>
      <c r="DT55" s="10">
        <v>0.42144150563150007</v>
      </c>
      <c r="DU55" s="9">
        <v>156782500</v>
      </c>
      <c r="DV55" s="9">
        <v>66074652.856670663</v>
      </c>
      <c r="DW55" s="11">
        <v>0.42144150563150007</v>
      </c>
      <c r="DX55" s="9">
        <v>90707847.143329337</v>
      </c>
      <c r="DY55" s="9">
        <v>0</v>
      </c>
      <c r="DZ55" s="9">
        <v>0</v>
      </c>
      <c r="EA55" s="9">
        <v>0</v>
      </c>
      <c r="EB55" s="9">
        <v>5950</v>
      </c>
      <c r="EC55" s="9">
        <v>5950</v>
      </c>
      <c r="ED55" s="9">
        <v>1190</v>
      </c>
      <c r="EE55" s="9">
        <v>0</v>
      </c>
      <c r="EF55" s="9">
        <v>0</v>
      </c>
      <c r="EG55" s="9">
        <v>0</v>
      </c>
      <c r="EH55" s="9">
        <v>0</v>
      </c>
      <c r="EI55" s="9">
        <v>18141.569428665869</v>
      </c>
    </row>
    <row r="56" spans="3:139">
      <c r="E56" s="6" t="s">
        <v>155</v>
      </c>
      <c r="F56" s="6"/>
      <c r="G56" s="9"/>
      <c r="H56" s="9">
        <v>200</v>
      </c>
      <c r="I56" s="9">
        <v>2000</v>
      </c>
      <c r="J56" s="9"/>
      <c r="K56" s="9"/>
      <c r="L56" s="9"/>
      <c r="M56" s="9"/>
      <c r="N56" s="9">
        <v>3970512.0000000005</v>
      </c>
      <c r="O56" s="9">
        <v>36656289.806656368</v>
      </c>
      <c r="P56" s="9"/>
      <c r="Q56" s="9"/>
      <c r="R56" s="9"/>
      <c r="S56" s="9"/>
      <c r="T56" s="9">
        <v>-1552934.9999999995</v>
      </c>
      <c r="U56" s="9">
        <v>-18755553.193343632</v>
      </c>
      <c r="V56" s="9"/>
      <c r="W56" s="9"/>
      <c r="X56" s="9"/>
      <c r="Y56" s="10"/>
      <c r="Z56" s="10">
        <v>-0.39111706500320348</v>
      </c>
      <c r="AA56" s="10">
        <v>-0.51165988953791597</v>
      </c>
      <c r="AB56" s="10"/>
      <c r="AC56" s="10"/>
      <c r="AD56" s="10"/>
      <c r="AE56" s="9"/>
      <c r="AF56" s="9">
        <v>3970512.0000000005</v>
      </c>
      <c r="AG56" s="9">
        <v>37037037</v>
      </c>
      <c r="AH56" s="9"/>
      <c r="AI56" s="9"/>
      <c r="AJ56" s="9"/>
      <c r="AK56" s="9"/>
      <c r="AL56" s="9">
        <v>-1552934.9999999995</v>
      </c>
      <c r="AM56" s="9">
        <v>-18755553.193343636</v>
      </c>
      <c r="AN56" s="9"/>
      <c r="AO56" s="9"/>
      <c r="AP56" s="9"/>
      <c r="AQ56" s="11"/>
      <c r="AR56" s="11">
        <v>-0.39111706500320348</v>
      </c>
      <c r="AS56" s="11">
        <v>-0.50639993672667805</v>
      </c>
      <c r="AT56" s="11"/>
      <c r="AU56" s="11"/>
      <c r="AV56" s="11"/>
      <c r="AW56" s="9"/>
      <c r="AX56" s="9">
        <v>5523447</v>
      </c>
      <c r="AY56" s="9">
        <v>55411843</v>
      </c>
      <c r="AZ56" s="9"/>
      <c r="BA56" s="9"/>
      <c r="BB56" s="9"/>
      <c r="BC56" s="9"/>
      <c r="BD56" s="9">
        <v>0</v>
      </c>
      <c r="BE56" s="9">
        <v>380747.19334363384</v>
      </c>
      <c r="BF56" s="9"/>
      <c r="BG56" s="9"/>
      <c r="BH56" s="9"/>
      <c r="BI56" s="9"/>
      <c r="BJ56" s="9">
        <v>0</v>
      </c>
      <c r="BK56" s="9">
        <v>0</v>
      </c>
      <c r="BL56" s="9"/>
      <c r="BM56" s="9"/>
      <c r="BN56" s="9"/>
      <c r="BO56" s="9"/>
      <c r="BP56" s="9">
        <v>0</v>
      </c>
      <c r="BQ56" s="9">
        <v>0</v>
      </c>
      <c r="BR56" s="9"/>
      <c r="BS56" s="9"/>
      <c r="BT56" s="9"/>
      <c r="BU56" s="9"/>
      <c r="BV56" s="9">
        <v>152.81448875411002</v>
      </c>
      <c r="BW56" s="9">
        <v>1413.1332895427461</v>
      </c>
      <c r="BX56" s="9"/>
      <c r="BY56" s="9"/>
      <c r="BZ56" s="9"/>
      <c r="CA56" s="9"/>
      <c r="CB56" s="9">
        <v>152.81448875411002</v>
      </c>
      <c r="CC56" s="9">
        <v>1398.6060331152448</v>
      </c>
      <c r="CD56" s="9"/>
      <c r="CE56" s="9"/>
      <c r="CF56" s="9"/>
      <c r="CG56" s="9"/>
      <c r="CH56" s="9">
        <v>764.07244377055008</v>
      </c>
      <c r="CI56" s="9">
        <v>699.30301655762241</v>
      </c>
      <c r="CJ56" s="9"/>
      <c r="CK56" s="9"/>
      <c r="CL56" s="9"/>
      <c r="CM56" s="9"/>
      <c r="CN56" s="9">
        <v>0</v>
      </c>
      <c r="CO56" s="9">
        <v>0</v>
      </c>
      <c r="CP56" s="9"/>
      <c r="CQ56" s="9"/>
      <c r="CR56" s="9"/>
      <c r="CS56" s="9"/>
      <c r="CT56" s="9">
        <v>0</v>
      </c>
      <c r="CU56" s="9">
        <v>0</v>
      </c>
      <c r="CV56" s="9"/>
      <c r="CW56" s="9"/>
      <c r="CX56" s="9"/>
      <c r="CY56" s="9"/>
      <c r="CZ56" s="9">
        <v>0</v>
      </c>
      <c r="DA56" s="9">
        <v>0</v>
      </c>
      <c r="DB56" s="9"/>
      <c r="DC56" s="9"/>
      <c r="DD56" s="9"/>
      <c r="DE56" s="9"/>
      <c r="DF56" s="9">
        <v>0</v>
      </c>
      <c r="DG56" s="9">
        <v>14.527256427501403</v>
      </c>
      <c r="DH56" s="9"/>
      <c r="DI56" s="9"/>
      <c r="DJ56" s="9"/>
      <c r="DK56" s="9"/>
      <c r="DL56" s="9">
        <v>27617.235000000001</v>
      </c>
      <c r="DM56" s="9">
        <v>27705.9215</v>
      </c>
      <c r="DN56" s="9"/>
      <c r="DO56" s="9"/>
      <c r="DP56" s="9"/>
      <c r="DQ56" s="9">
        <v>2200</v>
      </c>
      <c r="DR56" s="9">
        <v>40626801.806656368</v>
      </c>
      <c r="DS56" s="9">
        <v>-20308488.193343632</v>
      </c>
      <c r="DT56" s="10">
        <v>-0.49987907711741791</v>
      </c>
      <c r="DU56" s="9">
        <v>41007549</v>
      </c>
      <c r="DV56" s="9">
        <v>-20308488.193343636</v>
      </c>
      <c r="DW56" s="11">
        <v>-0.49523779617610492</v>
      </c>
      <c r="DX56" s="9">
        <v>60935290</v>
      </c>
      <c r="DY56" s="9">
        <v>380747.19334363384</v>
      </c>
      <c r="DZ56" s="9">
        <v>0</v>
      </c>
      <c r="EA56" s="9">
        <v>0</v>
      </c>
      <c r="EB56" s="9">
        <v>1565.9477782968561</v>
      </c>
      <c r="EC56" s="9">
        <v>1551.4205218693548</v>
      </c>
      <c r="ED56" s="9">
        <v>705.19114630425213</v>
      </c>
      <c r="EE56" s="9">
        <v>0</v>
      </c>
      <c r="EF56" s="9">
        <v>0</v>
      </c>
      <c r="EG56" s="9">
        <v>0</v>
      </c>
      <c r="EH56" s="9">
        <v>14.527256427501403</v>
      </c>
      <c r="EI56" s="9">
        <v>27697.859090909093</v>
      </c>
    </row>
    <row r="57" spans="3:139">
      <c r="E57" s="6" t="s">
        <v>165</v>
      </c>
      <c r="F57" s="6"/>
      <c r="G57" s="9"/>
      <c r="H57" s="9">
        <v>200</v>
      </c>
      <c r="I57" s="9"/>
      <c r="J57" s="9"/>
      <c r="K57" s="9"/>
      <c r="L57" s="9"/>
      <c r="M57" s="9"/>
      <c r="N57" s="9">
        <v>3970512.0000000005</v>
      </c>
      <c r="O57" s="9"/>
      <c r="P57" s="9"/>
      <c r="Q57" s="9"/>
      <c r="R57" s="9"/>
      <c r="S57" s="9"/>
      <c r="T57" s="9">
        <v>-2046798.9999999995</v>
      </c>
      <c r="U57" s="9"/>
      <c r="V57" s="9"/>
      <c r="W57" s="9"/>
      <c r="X57" s="9"/>
      <c r="Y57" s="10"/>
      <c r="Z57" s="10">
        <v>-0.51550001611882779</v>
      </c>
      <c r="AA57" s="10"/>
      <c r="AB57" s="10"/>
      <c r="AC57" s="10"/>
      <c r="AD57" s="10"/>
      <c r="AE57" s="9"/>
      <c r="AF57" s="9">
        <v>3970512.0000000005</v>
      </c>
      <c r="AG57" s="9"/>
      <c r="AH57" s="9"/>
      <c r="AI57" s="9"/>
      <c r="AJ57" s="9"/>
      <c r="AK57" s="9"/>
      <c r="AL57" s="9">
        <v>-2046798.9999999995</v>
      </c>
      <c r="AM57" s="9"/>
      <c r="AN57" s="9"/>
      <c r="AO57" s="9"/>
      <c r="AP57" s="9"/>
      <c r="AQ57" s="11"/>
      <c r="AR57" s="11">
        <v>-0.51550001611882779</v>
      </c>
      <c r="AS57" s="11"/>
      <c r="AT57" s="11"/>
      <c r="AU57" s="11"/>
      <c r="AV57" s="11"/>
      <c r="AW57" s="9"/>
      <c r="AX57" s="9">
        <v>6017311</v>
      </c>
      <c r="AY57" s="9"/>
      <c r="AZ57" s="9"/>
      <c r="BA57" s="9"/>
      <c r="BB57" s="9"/>
      <c r="BC57" s="9"/>
      <c r="BD57" s="9">
        <v>0</v>
      </c>
      <c r="BE57" s="9"/>
      <c r="BF57" s="9"/>
      <c r="BG57" s="9"/>
      <c r="BH57" s="9"/>
      <c r="BI57" s="9"/>
      <c r="BJ57" s="9">
        <v>0</v>
      </c>
      <c r="BK57" s="9"/>
      <c r="BL57" s="9"/>
      <c r="BM57" s="9"/>
      <c r="BN57" s="9"/>
      <c r="BO57" s="9"/>
      <c r="BP57" s="9">
        <v>0</v>
      </c>
      <c r="BQ57" s="9"/>
      <c r="BR57" s="9"/>
      <c r="BS57" s="9"/>
      <c r="BT57" s="9"/>
      <c r="BU57" s="9"/>
      <c r="BV57" s="9">
        <v>152.81448875411002</v>
      </c>
      <c r="BW57" s="9"/>
      <c r="BX57" s="9"/>
      <c r="BY57" s="9"/>
      <c r="BZ57" s="9"/>
      <c r="CA57" s="9"/>
      <c r="CB57" s="9">
        <v>152.81448875411002</v>
      </c>
      <c r="CC57" s="9"/>
      <c r="CD57" s="9"/>
      <c r="CE57" s="9"/>
      <c r="CF57" s="9"/>
      <c r="CG57" s="9"/>
      <c r="CH57" s="9">
        <v>764.07244377055008</v>
      </c>
      <c r="CI57" s="9"/>
      <c r="CJ57" s="9"/>
      <c r="CK57" s="9"/>
      <c r="CL57" s="9"/>
      <c r="CM57" s="9"/>
      <c r="CN57" s="9">
        <v>0</v>
      </c>
      <c r="CO57" s="9"/>
      <c r="CP57" s="9"/>
      <c r="CQ57" s="9"/>
      <c r="CR57" s="9"/>
      <c r="CS57" s="9"/>
      <c r="CT57" s="9">
        <v>0</v>
      </c>
      <c r="CU57" s="9"/>
      <c r="CV57" s="9"/>
      <c r="CW57" s="9"/>
      <c r="CX57" s="9"/>
      <c r="CY57" s="9"/>
      <c r="CZ57" s="9">
        <v>0</v>
      </c>
      <c r="DA57" s="9"/>
      <c r="DB57" s="9"/>
      <c r="DC57" s="9"/>
      <c r="DD57" s="9"/>
      <c r="DE57" s="9"/>
      <c r="DF57" s="9">
        <v>0</v>
      </c>
      <c r="DG57" s="9"/>
      <c r="DH57" s="9"/>
      <c r="DI57" s="9"/>
      <c r="DJ57" s="9"/>
      <c r="DK57" s="9"/>
      <c r="DL57" s="9">
        <v>30086.555</v>
      </c>
      <c r="DM57" s="9"/>
      <c r="DN57" s="9"/>
      <c r="DO57" s="9"/>
      <c r="DP57" s="9"/>
      <c r="DQ57" s="9">
        <v>200</v>
      </c>
      <c r="DR57" s="9">
        <v>3970512.0000000005</v>
      </c>
      <c r="DS57" s="9">
        <v>-2046798.9999999995</v>
      </c>
      <c r="DT57" s="10">
        <v>-0.51550001611882779</v>
      </c>
      <c r="DU57" s="9">
        <v>3970512.0000000005</v>
      </c>
      <c r="DV57" s="9">
        <v>-2046798.9999999995</v>
      </c>
      <c r="DW57" s="11">
        <v>-0.51550001611882779</v>
      </c>
      <c r="DX57" s="9">
        <v>6017311</v>
      </c>
      <c r="DY57" s="9">
        <v>0</v>
      </c>
      <c r="DZ57" s="9">
        <v>0</v>
      </c>
      <c r="EA57" s="9">
        <v>0</v>
      </c>
      <c r="EB57" s="9">
        <v>152.81448875411002</v>
      </c>
      <c r="EC57" s="9">
        <v>152.81448875411002</v>
      </c>
      <c r="ED57" s="9">
        <v>764.07244377055008</v>
      </c>
      <c r="EE57" s="9">
        <v>0</v>
      </c>
      <c r="EF57" s="9">
        <v>0</v>
      </c>
      <c r="EG57" s="9">
        <v>0</v>
      </c>
      <c r="EH57" s="9">
        <v>0</v>
      </c>
      <c r="EI57" s="9">
        <v>30086.555</v>
      </c>
    </row>
    <row r="58" spans="3:139">
      <c r="E58" s="6" t="s">
        <v>553</v>
      </c>
      <c r="F58" s="6"/>
      <c r="G58" s="9"/>
      <c r="H58" s="9"/>
      <c r="I58" s="9">
        <v>200</v>
      </c>
      <c r="J58" s="9"/>
      <c r="K58" s="9"/>
      <c r="L58" s="9"/>
      <c r="M58" s="9"/>
      <c r="N58" s="9"/>
      <c r="O58" s="9">
        <v>4002556</v>
      </c>
      <c r="P58" s="9"/>
      <c r="Q58" s="9"/>
      <c r="R58" s="9"/>
      <c r="S58" s="9"/>
      <c r="T58" s="9"/>
      <c r="U58" s="9">
        <v>-403277</v>
      </c>
      <c r="V58" s="9"/>
      <c r="W58" s="9"/>
      <c r="X58" s="9"/>
      <c r="Y58" s="10"/>
      <c r="Z58" s="10"/>
      <c r="AA58" s="10">
        <v>-0.1007548676395783</v>
      </c>
      <c r="AB58" s="10"/>
      <c r="AC58" s="10"/>
      <c r="AD58" s="10"/>
      <c r="AE58" s="9"/>
      <c r="AF58" s="9"/>
      <c r="AG58" s="9">
        <v>4323040</v>
      </c>
      <c r="AH58" s="9"/>
      <c r="AI58" s="9"/>
      <c r="AJ58" s="9"/>
      <c r="AK58" s="9"/>
      <c r="AL58" s="9"/>
      <c r="AM58" s="9">
        <v>-82793</v>
      </c>
      <c r="AN58" s="9"/>
      <c r="AO58" s="9"/>
      <c r="AP58" s="9"/>
      <c r="AQ58" s="11"/>
      <c r="AR58" s="11"/>
      <c r="AS58" s="11">
        <v>-1.9151569266072022E-2</v>
      </c>
      <c r="AT58" s="11"/>
      <c r="AU58" s="11"/>
      <c r="AV58" s="11"/>
      <c r="AW58" s="9"/>
      <c r="AX58" s="9"/>
      <c r="AY58" s="9">
        <v>4405833</v>
      </c>
      <c r="AZ58" s="9"/>
      <c r="BA58" s="9"/>
      <c r="BB58" s="9"/>
      <c r="BC58" s="9"/>
      <c r="BD58" s="9"/>
      <c r="BE58" s="9">
        <v>0</v>
      </c>
      <c r="BF58" s="9"/>
      <c r="BG58" s="9"/>
      <c r="BH58" s="9"/>
      <c r="BI58" s="9"/>
      <c r="BJ58" s="9"/>
      <c r="BK58" s="9">
        <v>320484</v>
      </c>
      <c r="BL58" s="9"/>
      <c r="BM58" s="9"/>
      <c r="BN58" s="9"/>
      <c r="BO58" s="9"/>
      <c r="BP58" s="9"/>
      <c r="BQ58" s="9">
        <v>0</v>
      </c>
      <c r="BR58" s="9"/>
      <c r="BS58" s="9"/>
      <c r="BT58" s="9"/>
      <c r="BU58" s="9"/>
      <c r="BV58" s="9"/>
      <c r="BW58" s="9">
        <v>164.94385703761543</v>
      </c>
      <c r="BX58" s="9"/>
      <c r="BY58" s="9"/>
      <c r="BZ58" s="9"/>
      <c r="CA58" s="9"/>
      <c r="CB58" s="9"/>
      <c r="CC58" s="9">
        <v>152.71591857791043</v>
      </c>
      <c r="CD58" s="9"/>
      <c r="CE58" s="9"/>
      <c r="CF58" s="9"/>
      <c r="CG58" s="9"/>
      <c r="CH58" s="9"/>
      <c r="CI58" s="9">
        <v>763.57959288955215</v>
      </c>
      <c r="CJ58" s="9"/>
      <c r="CK58" s="9"/>
      <c r="CL58" s="9"/>
      <c r="CM58" s="9"/>
      <c r="CN58" s="9"/>
      <c r="CO58" s="9">
        <v>0</v>
      </c>
      <c r="CP58" s="9"/>
      <c r="CQ58" s="9"/>
      <c r="CR58" s="9"/>
      <c r="CS58" s="9"/>
      <c r="CT58" s="9"/>
      <c r="CU58" s="9">
        <v>0</v>
      </c>
      <c r="CV58" s="9"/>
      <c r="CW58" s="9"/>
      <c r="CX58" s="9"/>
      <c r="CY58" s="9"/>
      <c r="CZ58" s="9"/>
      <c r="DA58" s="9">
        <v>12.22793845970501</v>
      </c>
      <c r="DB58" s="9"/>
      <c r="DC58" s="9"/>
      <c r="DD58" s="9"/>
      <c r="DE58" s="9"/>
      <c r="DF58" s="9"/>
      <c r="DG58" s="9">
        <v>0</v>
      </c>
      <c r="DH58" s="9"/>
      <c r="DI58" s="9"/>
      <c r="DJ58" s="9"/>
      <c r="DK58" s="9"/>
      <c r="DL58" s="9"/>
      <c r="DM58" s="9">
        <v>22029.165000000001</v>
      </c>
      <c r="DN58" s="9"/>
      <c r="DO58" s="9"/>
      <c r="DP58" s="9"/>
      <c r="DQ58" s="9">
        <v>200</v>
      </c>
      <c r="DR58" s="9">
        <v>4002556</v>
      </c>
      <c r="DS58" s="9">
        <v>-403277</v>
      </c>
      <c r="DT58" s="10">
        <v>-0.1007548676395783</v>
      </c>
      <c r="DU58" s="9">
        <v>4323040</v>
      </c>
      <c r="DV58" s="9">
        <v>-82793</v>
      </c>
      <c r="DW58" s="11">
        <v>-1.9151569266072022E-2</v>
      </c>
      <c r="DX58" s="9">
        <v>4405833</v>
      </c>
      <c r="DY58" s="9">
        <v>0</v>
      </c>
      <c r="DZ58" s="9">
        <v>320484</v>
      </c>
      <c r="EA58" s="9">
        <v>0</v>
      </c>
      <c r="EB58" s="9">
        <v>164.94385703761543</v>
      </c>
      <c r="EC58" s="9">
        <v>152.71591857791043</v>
      </c>
      <c r="ED58" s="9">
        <v>763.57959288955215</v>
      </c>
      <c r="EE58" s="9">
        <v>0</v>
      </c>
      <c r="EF58" s="9">
        <v>0</v>
      </c>
      <c r="EG58" s="9">
        <v>12.22793845970501</v>
      </c>
      <c r="EH58" s="9">
        <v>0</v>
      </c>
      <c r="EI58" s="9">
        <v>22029.165000000001</v>
      </c>
    </row>
    <row r="59" spans="3:139">
      <c r="E59" s="6" t="s">
        <v>171</v>
      </c>
      <c r="F59" s="6"/>
      <c r="G59" s="9">
        <v>25</v>
      </c>
      <c r="H59" s="9"/>
      <c r="I59" s="9">
        <v>25</v>
      </c>
      <c r="J59" s="9"/>
      <c r="K59" s="9"/>
      <c r="L59" s="9"/>
      <c r="M59" s="9">
        <v>474875</v>
      </c>
      <c r="N59" s="9"/>
      <c r="O59" s="9">
        <v>783734</v>
      </c>
      <c r="P59" s="9"/>
      <c r="Q59" s="9"/>
      <c r="R59" s="9"/>
      <c r="S59" s="9">
        <v>-428172</v>
      </c>
      <c r="T59" s="9"/>
      <c r="U59" s="9">
        <v>-119314</v>
      </c>
      <c r="V59" s="9"/>
      <c r="W59" s="9"/>
      <c r="X59" s="9"/>
      <c r="Y59" s="10">
        <v>-0.90165201368781256</v>
      </c>
      <c r="Z59" s="10"/>
      <c r="AA59" s="10">
        <v>-0.15223787662650848</v>
      </c>
      <c r="AB59" s="10"/>
      <c r="AC59" s="10"/>
      <c r="AD59" s="10"/>
      <c r="AE59" s="9">
        <v>474875</v>
      </c>
      <c r="AF59" s="9"/>
      <c r="AG59" s="9">
        <v>783734</v>
      </c>
      <c r="AH59" s="9"/>
      <c r="AI59" s="9"/>
      <c r="AJ59" s="9"/>
      <c r="AK59" s="9">
        <v>-428172</v>
      </c>
      <c r="AL59" s="9"/>
      <c r="AM59" s="9">
        <v>-119314</v>
      </c>
      <c r="AN59" s="9"/>
      <c r="AO59" s="9"/>
      <c r="AP59" s="9"/>
      <c r="AQ59" s="11">
        <v>-0.90165201368781256</v>
      </c>
      <c r="AR59" s="11"/>
      <c r="AS59" s="11">
        <v>-0.15223787662650848</v>
      </c>
      <c r="AT59" s="11"/>
      <c r="AU59" s="11"/>
      <c r="AV59" s="11"/>
      <c r="AW59" s="9">
        <v>903047</v>
      </c>
      <c r="AX59" s="9"/>
      <c r="AY59" s="9">
        <v>903048</v>
      </c>
      <c r="AZ59" s="9"/>
      <c r="BA59" s="9"/>
      <c r="BB59" s="9"/>
      <c r="BC59" s="9">
        <v>0</v>
      </c>
      <c r="BD59" s="9"/>
      <c r="BE59" s="9">
        <v>0</v>
      </c>
      <c r="BF59" s="9"/>
      <c r="BG59" s="9"/>
      <c r="BH59" s="9"/>
      <c r="BI59" s="9">
        <v>0</v>
      </c>
      <c r="BJ59" s="9"/>
      <c r="BK59" s="9">
        <v>0</v>
      </c>
      <c r="BL59" s="9"/>
      <c r="BM59" s="9"/>
      <c r="BN59" s="9"/>
      <c r="BO59" s="9">
        <v>0</v>
      </c>
      <c r="BP59" s="9"/>
      <c r="BQ59" s="9">
        <v>0</v>
      </c>
      <c r="BR59" s="9"/>
      <c r="BS59" s="9"/>
      <c r="BT59" s="9"/>
      <c r="BU59" s="9">
        <v>18.102061319993194</v>
      </c>
      <c r="BV59" s="9"/>
      <c r="BW59" s="9">
        <v>29.903056379658413</v>
      </c>
      <c r="BX59" s="9"/>
      <c r="BY59" s="9"/>
      <c r="BZ59" s="9"/>
      <c r="CA59" s="9">
        <v>18.102061319993194</v>
      </c>
      <c r="CB59" s="9"/>
      <c r="CC59" s="9">
        <v>29.903056379658413</v>
      </c>
      <c r="CD59" s="9"/>
      <c r="CE59" s="9"/>
      <c r="CF59" s="9"/>
      <c r="CG59" s="9">
        <v>724.08245279972766</v>
      </c>
      <c r="CH59" s="9"/>
      <c r="CI59" s="9">
        <v>1196.1222551863364</v>
      </c>
      <c r="CJ59" s="9"/>
      <c r="CK59" s="9"/>
      <c r="CL59" s="9"/>
      <c r="CM59" s="9">
        <v>0</v>
      </c>
      <c r="CN59" s="9"/>
      <c r="CO59" s="9">
        <v>0</v>
      </c>
      <c r="CP59" s="9"/>
      <c r="CQ59" s="9"/>
      <c r="CR59" s="9"/>
      <c r="CS59" s="9">
        <v>0</v>
      </c>
      <c r="CT59" s="9"/>
      <c r="CU59" s="9">
        <v>0</v>
      </c>
      <c r="CV59" s="9"/>
      <c r="CW59" s="9"/>
      <c r="CX59" s="9"/>
      <c r="CY59" s="9">
        <v>0</v>
      </c>
      <c r="CZ59" s="9"/>
      <c r="DA59" s="9">
        <v>0</v>
      </c>
      <c r="DB59" s="9"/>
      <c r="DC59" s="9"/>
      <c r="DD59" s="9"/>
      <c r="DE59" s="9">
        <v>0</v>
      </c>
      <c r="DF59" s="9"/>
      <c r="DG59" s="9">
        <v>0</v>
      </c>
      <c r="DH59" s="9"/>
      <c r="DI59" s="9"/>
      <c r="DJ59" s="9"/>
      <c r="DK59" s="9">
        <v>36121.879999999997</v>
      </c>
      <c r="DL59" s="9"/>
      <c r="DM59" s="9">
        <v>36121.919999999998</v>
      </c>
      <c r="DN59" s="9"/>
      <c r="DO59" s="9"/>
      <c r="DP59" s="9"/>
      <c r="DQ59" s="9">
        <v>50</v>
      </c>
      <c r="DR59" s="9">
        <v>1258609</v>
      </c>
      <c r="DS59" s="9">
        <v>-547486</v>
      </c>
      <c r="DT59" s="10">
        <v>-0.43499291678352847</v>
      </c>
      <c r="DU59" s="9">
        <v>1258609</v>
      </c>
      <c r="DV59" s="9">
        <v>-547486</v>
      </c>
      <c r="DW59" s="11">
        <v>-0.43499291678352847</v>
      </c>
      <c r="DX59" s="9">
        <v>1806095</v>
      </c>
      <c r="DY59" s="9">
        <v>0</v>
      </c>
      <c r="DZ59" s="9">
        <v>0</v>
      </c>
      <c r="EA59" s="9">
        <v>0</v>
      </c>
      <c r="EB59" s="9">
        <v>48.005117699651606</v>
      </c>
      <c r="EC59" s="9">
        <v>48.005117699651606</v>
      </c>
      <c r="ED59" s="9">
        <v>960.10235399303212</v>
      </c>
      <c r="EE59" s="9">
        <v>0</v>
      </c>
      <c r="EF59" s="9">
        <v>0</v>
      </c>
      <c r="EG59" s="9">
        <v>0</v>
      </c>
      <c r="EH59" s="9">
        <v>0</v>
      </c>
      <c r="EI59" s="9">
        <v>36121.9</v>
      </c>
    </row>
    <row r="60" spans="3:139">
      <c r="D60" t="s">
        <v>138</v>
      </c>
      <c r="G60" s="3">
        <v>11250</v>
      </c>
      <c r="H60" s="3"/>
      <c r="I60" s="3">
        <v>21500</v>
      </c>
      <c r="J60" s="3"/>
      <c r="K60" s="3">
        <v>11000</v>
      </c>
      <c r="L60" s="3"/>
      <c r="M60" s="3">
        <v>197991970.38110071</v>
      </c>
      <c r="N60" s="3"/>
      <c r="O60" s="3">
        <v>371785121.06656367</v>
      </c>
      <c r="P60" s="3"/>
      <c r="Q60" s="3">
        <v>324016000</v>
      </c>
      <c r="R60" s="3"/>
      <c r="S60" s="3">
        <v>-31319721.618899267</v>
      </c>
      <c r="T60" s="3"/>
      <c r="U60" s="3">
        <v>-66455009.933436334</v>
      </c>
      <c r="V60" s="3"/>
      <c r="W60" s="3">
        <v>100283152.99336973</v>
      </c>
      <c r="X60" s="3"/>
      <c r="Y60" s="7">
        <v>-0.15818682726685407</v>
      </c>
      <c r="Z60" s="7"/>
      <c r="AA60" s="7">
        <v>-0.17874574900359813</v>
      </c>
      <c r="AB60" s="7"/>
      <c r="AC60" s="7">
        <v>0.3095006203192735</v>
      </c>
      <c r="AD60" s="7"/>
      <c r="AE60" s="3">
        <v>200013889</v>
      </c>
      <c r="AF60" s="3"/>
      <c r="AG60" s="3">
        <v>375592593</v>
      </c>
      <c r="AH60" s="3"/>
      <c r="AI60" s="3">
        <v>324016000</v>
      </c>
      <c r="AJ60" s="3"/>
      <c r="AK60" s="3">
        <v>-31319721.618899275</v>
      </c>
      <c r="AL60" s="3"/>
      <c r="AM60" s="3">
        <v>-66455009.933436282</v>
      </c>
      <c r="AN60" s="3"/>
      <c r="AO60" s="3">
        <v>100283152.99336973</v>
      </c>
      <c r="AP60" s="3"/>
      <c r="AQ60" s="8">
        <v>-0.15658773385931851</v>
      </c>
      <c r="AR60" s="8"/>
      <c r="AS60" s="8">
        <v>-0.17693376060117427</v>
      </c>
      <c r="AT60" s="8"/>
      <c r="AU60" s="8">
        <v>0.3095006203192735</v>
      </c>
      <c r="AV60" s="8"/>
      <c r="AW60" s="3">
        <v>229311692</v>
      </c>
      <c r="AX60" s="3"/>
      <c r="AY60" s="3">
        <v>438240130.99999994</v>
      </c>
      <c r="AZ60" s="3"/>
      <c r="BA60" s="3">
        <v>223732847.00663027</v>
      </c>
      <c r="BB60" s="3"/>
      <c r="BC60" s="3">
        <v>2021918.6188992732</v>
      </c>
      <c r="BD60" s="3"/>
      <c r="BE60" s="3">
        <v>3807471.9334363383</v>
      </c>
      <c r="BF60" s="3"/>
      <c r="BG60" s="3">
        <v>0</v>
      </c>
      <c r="BH60" s="3"/>
      <c r="BI60" s="3">
        <v>0</v>
      </c>
      <c r="BJ60" s="3"/>
      <c r="BK60" s="3">
        <v>0</v>
      </c>
      <c r="BL60" s="3"/>
      <c r="BM60" s="3">
        <v>0</v>
      </c>
      <c r="BN60" s="3"/>
      <c r="BO60" s="3">
        <v>0</v>
      </c>
      <c r="BP60" s="3"/>
      <c r="BQ60" s="3">
        <v>0</v>
      </c>
      <c r="BR60" s="3"/>
      <c r="BS60" s="3">
        <v>0</v>
      </c>
      <c r="BT60" s="3"/>
      <c r="BU60" s="3">
        <v>7624.4562959269524</v>
      </c>
      <c r="BV60" s="3"/>
      <c r="BW60" s="3">
        <v>14330.584719128039</v>
      </c>
      <c r="BX60" s="3"/>
      <c r="BY60" s="3">
        <v>12320</v>
      </c>
      <c r="BZ60" s="3"/>
      <c r="CA60" s="3">
        <v>7547.3814976677259</v>
      </c>
      <c r="CB60" s="3"/>
      <c r="CC60" s="3">
        <v>14185.312154853027</v>
      </c>
      <c r="CD60" s="3"/>
      <c r="CE60" s="3">
        <v>12320</v>
      </c>
      <c r="CF60" s="3"/>
      <c r="CG60" s="3">
        <v>670.87835534824228</v>
      </c>
      <c r="CH60" s="3"/>
      <c r="CI60" s="3">
        <v>659.78196069083845</v>
      </c>
      <c r="CJ60" s="3"/>
      <c r="CK60" s="3">
        <v>1120</v>
      </c>
      <c r="CL60" s="3"/>
      <c r="CM60" s="3">
        <v>0</v>
      </c>
      <c r="CN60" s="3"/>
      <c r="CO60" s="3">
        <v>0</v>
      </c>
      <c r="CP60" s="3"/>
      <c r="CQ60" s="3">
        <v>0</v>
      </c>
      <c r="CR60" s="3"/>
      <c r="CS60" s="3">
        <v>0</v>
      </c>
      <c r="CT60" s="3"/>
      <c r="CU60" s="3">
        <v>0</v>
      </c>
      <c r="CV60" s="3"/>
      <c r="CW60" s="3">
        <v>0</v>
      </c>
      <c r="CX60" s="3"/>
      <c r="CY60" s="3">
        <v>0</v>
      </c>
      <c r="CZ60" s="3"/>
      <c r="DA60" s="3">
        <v>0</v>
      </c>
      <c r="DB60" s="3"/>
      <c r="DC60" s="3">
        <v>0</v>
      </c>
      <c r="DD60" s="3"/>
      <c r="DE60" s="3">
        <v>77.07479825922735</v>
      </c>
      <c r="DF60" s="3"/>
      <c r="DG60" s="3">
        <v>145.27256427501402</v>
      </c>
      <c r="DH60" s="3"/>
      <c r="DI60" s="3">
        <v>0</v>
      </c>
      <c r="DJ60" s="3"/>
      <c r="DK60" s="3">
        <v>20383.261511111112</v>
      </c>
      <c r="DL60" s="3"/>
      <c r="DM60" s="3">
        <v>20383.261906976742</v>
      </c>
      <c r="DN60" s="3"/>
      <c r="DO60" s="3">
        <v>20339.34972787548</v>
      </c>
      <c r="DP60" s="3"/>
      <c r="DQ60" s="3">
        <v>43750</v>
      </c>
      <c r="DR60" s="3">
        <v>893793091.4476645</v>
      </c>
      <c r="DS60" s="3">
        <v>2508421.4410341159</v>
      </c>
      <c r="DT60" s="7">
        <v>2.8064900758756816E-3</v>
      </c>
      <c r="DU60" s="3">
        <v>899622482</v>
      </c>
      <c r="DV60" s="3">
        <v>2508421.441034087</v>
      </c>
      <c r="DW60" s="8">
        <v>2.7883045290925568E-3</v>
      </c>
      <c r="DX60" s="3">
        <v>891284670.0066303</v>
      </c>
      <c r="DY60" s="3">
        <v>5829390.5523356115</v>
      </c>
      <c r="DZ60" s="3">
        <v>0</v>
      </c>
      <c r="EA60" s="3">
        <v>0</v>
      </c>
      <c r="EB60" s="3">
        <v>34275.041015054994</v>
      </c>
      <c r="EC60" s="3">
        <v>34052.693652520757</v>
      </c>
      <c r="ED60" s="3">
        <v>778.34728348618876</v>
      </c>
      <c r="EE60" s="3">
        <v>0</v>
      </c>
      <c r="EF60" s="3">
        <v>0</v>
      </c>
      <c r="EG60" s="3">
        <v>0</v>
      </c>
      <c r="EH60" s="3">
        <v>222.3473625342414</v>
      </c>
      <c r="EI60" s="3">
        <v>20372.221028722979</v>
      </c>
    </row>
    <row r="61" spans="3:139">
      <c r="E61" s="6" t="s">
        <v>161</v>
      </c>
      <c r="F61" s="6"/>
      <c r="G61" s="9">
        <v>11250</v>
      </c>
      <c r="H61" s="9"/>
      <c r="I61" s="9">
        <v>21500</v>
      </c>
      <c r="J61" s="9"/>
      <c r="K61" s="9">
        <v>11000</v>
      </c>
      <c r="L61" s="9"/>
      <c r="M61" s="9">
        <v>197991970.38110071</v>
      </c>
      <c r="N61" s="9"/>
      <c r="O61" s="9">
        <v>371785121.06656367</v>
      </c>
      <c r="P61" s="9"/>
      <c r="Q61" s="9">
        <v>324016000</v>
      </c>
      <c r="R61" s="9"/>
      <c r="S61" s="9">
        <v>-31319721.618899267</v>
      </c>
      <c r="T61" s="9"/>
      <c r="U61" s="9">
        <v>-66455009.933436334</v>
      </c>
      <c r="V61" s="9"/>
      <c r="W61" s="9">
        <v>100283152.99336973</v>
      </c>
      <c r="X61" s="9"/>
      <c r="Y61" s="10">
        <v>-0.15818682726685407</v>
      </c>
      <c r="Z61" s="10"/>
      <c r="AA61" s="10">
        <v>-0.17874574900359813</v>
      </c>
      <c r="AB61" s="10"/>
      <c r="AC61" s="10">
        <v>0.3095006203192735</v>
      </c>
      <c r="AD61" s="10"/>
      <c r="AE61" s="9">
        <v>200013889</v>
      </c>
      <c r="AF61" s="9"/>
      <c r="AG61" s="9">
        <v>375592593</v>
      </c>
      <c r="AH61" s="9"/>
      <c r="AI61" s="9">
        <v>324016000</v>
      </c>
      <c r="AJ61" s="9"/>
      <c r="AK61" s="9">
        <v>-31319721.618899275</v>
      </c>
      <c r="AL61" s="9"/>
      <c r="AM61" s="9">
        <v>-66455009.933436282</v>
      </c>
      <c r="AN61" s="9"/>
      <c r="AO61" s="9">
        <v>100283152.99336973</v>
      </c>
      <c r="AP61" s="9"/>
      <c r="AQ61" s="11">
        <v>-0.15658773385931851</v>
      </c>
      <c r="AR61" s="11"/>
      <c r="AS61" s="11">
        <v>-0.17693376060117427</v>
      </c>
      <c r="AT61" s="11"/>
      <c r="AU61" s="11">
        <v>0.3095006203192735</v>
      </c>
      <c r="AV61" s="11"/>
      <c r="AW61" s="9">
        <v>229311692</v>
      </c>
      <c r="AX61" s="9"/>
      <c r="AY61" s="9">
        <v>438240130.99999994</v>
      </c>
      <c r="AZ61" s="9"/>
      <c r="BA61" s="9">
        <v>223732847.00663027</v>
      </c>
      <c r="BB61" s="9"/>
      <c r="BC61" s="9">
        <v>2021918.6188992732</v>
      </c>
      <c r="BD61" s="9"/>
      <c r="BE61" s="9">
        <v>3807471.9334363383</v>
      </c>
      <c r="BF61" s="9"/>
      <c r="BG61" s="9">
        <v>0</v>
      </c>
      <c r="BH61" s="9"/>
      <c r="BI61" s="9">
        <v>0</v>
      </c>
      <c r="BJ61" s="9"/>
      <c r="BK61" s="9">
        <v>0</v>
      </c>
      <c r="BL61" s="9"/>
      <c r="BM61" s="9">
        <v>0</v>
      </c>
      <c r="BN61" s="9"/>
      <c r="BO61" s="9">
        <v>0</v>
      </c>
      <c r="BP61" s="9"/>
      <c r="BQ61" s="9">
        <v>0</v>
      </c>
      <c r="BR61" s="9"/>
      <c r="BS61" s="9">
        <v>0</v>
      </c>
      <c r="BT61" s="9"/>
      <c r="BU61" s="9">
        <v>7624.4562959269524</v>
      </c>
      <c r="BV61" s="9"/>
      <c r="BW61" s="9">
        <v>14330.584719128039</v>
      </c>
      <c r="BX61" s="9"/>
      <c r="BY61" s="9">
        <v>12320</v>
      </c>
      <c r="BZ61" s="9"/>
      <c r="CA61" s="9">
        <v>7547.3814976677259</v>
      </c>
      <c r="CB61" s="9"/>
      <c r="CC61" s="9">
        <v>14185.312154853027</v>
      </c>
      <c r="CD61" s="9"/>
      <c r="CE61" s="9">
        <v>12320</v>
      </c>
      <c r="CF61" s="9"/>
      <c r="CG61" s="9">
        <v>670.87835534824228</v>
      </c>
      <c r="CH61" s="9"/>
      <c r="CI61" s="9">
        <v>659.78196069083845</v>
      </c>
      <c r="CJ61" s="9"/>
      <c r="CK61" s="9">
        <v>1120</v>
      </c>
      <c r="CL61" s="9"/>
      <c r="CM61" s="9">
        <v>0</v>
      </c>
      <c r="CN61" s="9"/>
      <c r="CO61" s="9">
        <v>0</v>
      </c>
      <c r="CP61" s="9"/>
      <c r="CQ61" s="9">
        <v>0</v>
      </c>
      <c r="CR61" s="9"/>
      <c r="CS61" s="9">
        <v>0</v>
      </c>
      <c r="CT61" s="9"/>
      <c r="CU61" s="9">
        <v>0</v>
      </c>
      <c r="CV61" s="9"/>
      <c r="CW61" s="9">
        <v>0</v>
      </c>
      <c r="CX61" s="9"/>
      <c r="CY61" s="9">
        <v>0</v>
      </c>
      <c r="CZ61" s="9"/>
      <c r="DA61" s="9">
        <v>0</v>
      </c>
      <c r="DB61" s="9"/>
      <c r="DC61" s="9">
        <v>0</v>
      </c>
      <c r="DD61" s="9"/>
      <c r="DE61" s="9">
        <v>77.07479825922735</v>
      </c>
      <c r="DF61" s="9"/>
      <c r="DG61" s="9">
        <v>145.27256427501402</v>
      </c>
      <c r="DH61" s="9"/>
      <c r="DI61" s="9">
        <v>0</v>
      </c>
      <c r="DJ61" s="9"/>
      <c r="DK61" s="9">
        <v>20383.261511111112</v>
      </c>
      <c r="DL61" s="9"/>
      <c r="DM61" s="9">
        <v>20383.261906976742</v>
      </c>
      <c r="DN61" s="9"/>
      <c r="DO61" s="9">
        <v>20339.34972787548</v>
      </c>
      <c r="DP61" s="9"/>
      <c r="DQ61" s="9">
        <v>43750</v>
      </c>
      <c r="DR61" s="9">
        <v>893793091.4476645</v>
      </c>
      <c r="DS61" s="9">
        <v>2508421.4410341159</v>
      </c>
      <c r="DT61" s="10">
        <v>2.8064900758756816E-3</v>
      </c>
      <c r="DU61" s="9">
        <v>899622482</v>
      </c>
      <c r="DV61" s="9">
        <v>2508421.441034087</v>
      </c>
      <c r="DW61" s="11">
        <v>2.7883045290925568E-3</v>
      </c>
      <c r="DX61" s="9">
        <v>891284670.0066303</v>
      </c>
      <c r="DY61" s="9">
        <v>5829390.5523356115</v>
      </c>
      <c r="DZ61" s="9">
        <v>0</v>
      </c>
      <c r="EA61" s="9">
        <v>0</v>
      </c>
      <c r="EB61" s="9">
        <v>34275.041015054994</v>
      </c>
      <c r="EC61" s="9">
        <v>34052.693652520757</v>
      </c>
      <c r="ED61" s="9">
        <v>778.34728348618876</v>
      </c>
      <c r="EE61" s="9">
        <v>0</v>
      </c>
      <c r="EF61" s="9">
        <v>0</v>
      </c>
      <c r="EG61" s="9">
        <v>0</v>
      </c>
      <c r="EH61" s="9">
        <v>222.3473625342414</v>
      </c>
      <c r="EI61" s="9">
        <v>20372.221028722979</v>
      </c>
    </row>
    <row r="62" spans="3:139">
      <c r="C62" s="102" t="s">
        <v>16</v>
      </c>
      <c r="D62" s="12"/>
      <c r="E62" s="12"/>
      <c r="F62" s="12"/>
      <c r="G62" s="13">
        <v>5500</v>
      </c>
      <c r="H62" s="13">
        <v>76650</v>
      </c>
      <c r="I62" s="13">
        <v>363500</v>
      </c>
      <c r="J62" s="13">
        <v>265400</v>
      </c>
      <c r="K62" s="13"/>
      <c r="L62" s="13">
        <v>110000</v>
      </c>
      <c r="M62" s="13">
        <v>-27131510.231150389</v>
      </c>
      <c r="N62" s="13">
        <v>1395028137.6999998</v>
      </c>
      <c r="O62" s="13">
        <v>6006201211.4550171</v>
      </c>
      <c r="P62" s="13">
        <v>4618545750</v>
      </c>
      <c r="Q62" s="13"/>
      <c r="R62" s="13">
        <v>2434740000</v>
      </c>
      <c r="S62" s="13">
        <v>-242750191.23115033</v>
      </c>
      <c r="T62" s="13">
        <v>-844756303.29999995</v>
      </c>
      <c r="U62" s="13">
        <v>-4252037111.544982</v>
      </c>
      <c r="V62" s="13">
        <v>-2608543281.1535664</v>
      </c>
      <c r="W62" s="13"/>
      <c r="X62" s="13">
        <v>-541047569.25224781</v>
      </c>
      <c r="Y62" s="14">
        <v>8.9471684090936652</v>
      </c>
      <c r="Z62" s="14">
        <v>-0.60554785991109839</v>
      </c>
      <c r="AA62" s="14">
        <v>-0.70794116977558186</v>
      </c>
      <c r="AB62" s="14">
        <v>-0.56479754068768651</v>
      </c>
      <c r="AC62" s="14"/>
      <c r="AD62" s="14">
        <v>-0.22221985479034634</v>
      </c>
      <c r="AE62" s="13">
        <v>43340304</v>
      </c>
      <c r="AF62" s="13">
        <v>1409863350</v>
      </c>
      <c r="AG62" s="13">
        <v>6142958125</v>
      </c>
      <c r="AH62" s="13">
        <v>4618545750</v>
      </c>
      <c r="AI62" s="13"/>
      <c r="AJ62" s="13">
        <v>2434740000</v>
      </c>
      <c r="AK62" s="13">
        <v>-171379256.23115036</v>
      </c>
      <c r="AL62" s="13">
        <v>-841256303.29999995</v>
      </c>
      <c r="AM62" s="13">
        <v>-4167180797.5449839</v>
      </c>
      <c r="AN62" s="13">
        <v>-2608543281.1535664</v>
      </c>
      <c r="AO62" s="13"/>
      <c r="AP62" s="13">
        <v>-541047569.25224781</v>
      </c>
      <c r="AQ62" s="15">
        <v>-3.954269823099311</v>
      </c>
      <c r="AR62" s="15">
        <v>-0.5966935045868097</v>
      </c>
      <c r="AS62" s="15">
        <v>-0.67836711772229175</v>
      </c>
      <c r="AT62" s="15">
        <v>-0.56479754068768651</v>
      </c>
      <c r="AU62" s="15"/>
      <c r="AV62" s="15">
        <v>-0.22221985479034634</v>
      </c>
      <c r="AW62" s="13">
        <v>215618680.99999994</v>
      </c>
      <c r="AX62" s="13">
        <v>2239784441</v>
      </c>
      <c r="AY62" s="13">
        <v>10258238323.000002</v>
      </c>
      <c r="AZ62" s="13">
        <v>7227089031.1535664</v>
      </c>
      <c r="BA62" s="13"/>
      <c r="BB62" s="13">
        <v>2975787569.2522478</v>
      </c>
      <c r="BC62" s="13">
        <v>-899120.76884957333</v>
      </c>
      <c r="BD62" s="13">
        <v>11335212.300000001</v>
      </c>
      <c r="BE62" s="13">
        <v>51900599.544981733</v>
      </c>
      <c r="BF62" s="13">
        <v>0</v>
      </c>
      <c r="BG62" s="13"/>
      <c r="BH62" s="13">
        <v>0</v>
      </c>
      <c r="BI62" s="13">
        <v>71370935</v>
      </c>
      <c r="BJ62" s="13">
        <v>3500000</v>
      </c>
      <c r="BK62" s="13">
        <v>84856314</v>
      </c>
      <c r="BL62" s="13">
        <v>0</v>
      </c>
      <c r="BM62" s="13"/>
      <c r="BN62" s="13">
        <v>0</v>
      </c>
      <c r="BO62" s="13">
        <v>0</v>
      </c>
      <c r="BP62" s="13">
        <v>0</v>
      </c>
      <c r="BQ62" s="13">
        <v>0</v>
      </c>
      <c r="BR62" s="13">
        <v>0</v>
      </c>
      <c r="BS62" s="13"/>
      <c r="BT62" s="13">
        <v>0</v>
      </c>
      <c r="BU62" s="13">
        <v>1650.4132144360865</v>
      </c>
      <c r="BV62" s="13">
        <v>54261.905528407136</v>
      </c>
      <c r="BW62" s="13">
        <v>234403.31547470434</v>
      </c>
      <c r="BX62" s="13">
        <v>175944.6</v>
      </c>
      <c r="BY62" s="13"/>
      <c r="BZ62" s="13">
        <v>92400</v>
      </c>
      <c r="CA62" s="13">
        <v>-1035.6496613131949</v>
      </c>
      <c r="CB62" s="13">
        <v>53690.937506352755</v>
      </c>
      <c r="CC62" s="13">
        <v>229181.90887312929</v>
      </c>
      <c r="CD62" s="13">
        <v>175944.6</v>
      </c>
      <c r="CE62" s="13"/>
      <c r="CF62" s="13">
        <v>92400</v>
      </c>
      <c r="CG62" s="13">
        <v>-188.29993842058087</v>
      </c>
      <c r="CH62" s="13">
        <v>700.46885200721147</v>
      </c>
      <c r="CI62" s="13">
        <v>630.48668190682054</v>
      </c>
      <c r="CJ62" s="13">
        <v>662.94122079879423</v>
      </c>
      <c r="CK62" s="13"/>
      <c r="CL62" s="13">
        <v>840</v>
      </c>
      <c r="CM62" s="13">
        <v>0</v>
      </c>
      <c r="CN62" s="13">
        <v>0</v>
      </c>
      <c r="CO62" s="13">
        <v>0</v>
      </c>
      <c r="CP62" s="13">
        <v>0</v>
      </c>
      <c r="CQ62" s="13"/>
      <c r="CR62" s="13">
        <v>0</v>
      </c>
      <c r="CS62" s="13">
        <v>0</v>
      </c>
      <c r="CT62" s="13">
        <v>0</v>
      </c>
      <c r="CU62" s="13">
        <v>0</v>
      </c>
      <c r="CV62" s="13">
        <v>0</v>
      </c>
      <c r="CW62" s="13"/>
      <c r="CX62" s="13">
        <v>0</v>
      </c>
      <c r="CY62" s="13">
        <v>2720.3436118310719</v>
      </c>
      <c r="CZ62" s="13">
        <v>134.70572828879122</v>
      </c>
      <c r="DA62" s="13">
        <v>3241.0782842386589</v>
      </c>
      <c r="DB62" s="13">
        <v>0</v>
      </c>
      <c r="DC62" s="13"/>
      <c r="DD62" s="13">
        <v>0</v>
      </c>
      <c r="DE62" s="13">
        <v>-34.280736081787971</v>
      </c>
      <c r="DF62" s="13">
        <v>436.2622937655899</v>
      </c>
      <c r="DG62" s="13">
        <v>1980.3283173364712</v>
      </c>
      <c r="DH62" s="13">
        <v>0</v>
      </c>
      <c r="DI62" s="13"/>
      <c r="DJ62" s="13">
        <v>0</v>
      </c>
      <c r="DK62" s="13">
        <v>39203.396545454532</v>
      </c>
      <c r="DL62" s="13">
        <v>29220.932041748205</v>
      </c>
      <c r="DM62" s="13">
        <v>28220.738165061903</v>
      </c>
      <c r="DN62" s="13">
        <v>27230.930788069203</v>
      </c>
      <c r="DO62" s="13"/>
      <c r="DP62" s="13">
        <v>27052.614265929526</v>
      </c>
      <c r="DQ62" s="13">
        <v>821050</v>
      </c>
      <c r="DR62" s="13">
        <v>14427383588.92387</v>
      </c>
      <c r="DS62" s="13">
        <v>-8489134456.481945</v>
      </c>
      <c r="DT62" s="14">
        <v>-0.58840429410909867</v>
      </c>
      <c r="DU62" s="13">
        <v>14649447529</v>
      </c>
      <c r="DV62" s="13">
        <v>-8329407207.4819469</v>
      </c>
      <c r="DW62" s="15">
        <v>-0.56858166091199536</v>
      </c>
      <c r="DX62" s="13">
        <v>22916518045.405815</v>
      </c>
      <c r="DY62" s="13">
        <v>62336691.076132149</v>
      </c>
      <c r="DZ62" s="13">
        <v>159727249</v>
      </c>
      <c r="EA62" s="13">
        <v>0</v>
      </c>
      <c r="EB62" s="13">
        <v>558660.23421754746</v>
      </c>
      <c r="EC62" s="13">
        <v>550181.79671816889</v>
      </c>
      <c r="ED62" s="13">
        <v>670.09536169315982</v>
      </c>
      <c r="EE62" s="13">
        <v>0</v>
      </c>
      <c r="EF62" s="13">
        <v>0</v>
      </c>
      <c r="EG62" s="13">
        <v>6096.1276243585216</v>
      </c>
      <c r="EH62" s="13">
        <v>2382.309875020273</v>
      </c>
      <c r="EI62" s="13">
        <v>27911.233232331546</v>
      </c>
    </row>
    <row r="63" spans="3:139">
      <c r="C63" s="109"/>
      <c r="D63" t="s">
        <v>139</v>
      </c>
      <c r="G63" s="3">
        <v>5500</v>
      </c>
      <c r="H63" s="3">
        <v>76650</v>
      </c>
      <c r="I63" s="3">
        <v>363500</v>
      </c>
      <c r="J63" s="3">
        <v>265400</v>
      </c>
      <c r="K63" s="3"/>
      <c r="L63" s="3">
        <v>110000</v>
      </c>
      <c r="M63" s="3">
        <v>-27131510.231150389</v>
      </c>
      <c r="N63" s="3">
        <v>1395028137.6999998</v>
      </c>
      <c r="O63" s="3">
        <v>6006201211.4550171</v>
      </c>
      <c r="P63" s="3">
        <v>4618545750</v>
      </c>
      <c r="Q63" s="3"/>
      <c r="R63" s="3">
        <v>2434740000</v>
      </c>
      <c r="S63" s="3">
        <v>-242750191.23115033</v>
      </c>
      <c r="T63" s="3">
        <v>-844756303.29999995</v>
      </c>
      <c r="U63" s="3">
        <v>-4252037111.544982</v>
      </c>
      <c r="V63" s="3">
        <v>-2608543281.1535664</v>
      </c>
      <c r="W63" s="3"/>
      <c r="X63" s="3">
        <v>-541047569.25224781</v>
      </c>
      <c r="Y63" s="7">
        <v>8.9471684090936652</v>
      </c>
      <c r="Z63" s="7">
        <v>-0.60554785991109839</v>
      </c>
      <c r="AA63" s="7">
        <v>-0.70794116977558186</v>
      </c>
      <c r="AB63" s="7">
        <v>-0.56479754068768651</v>
      </c>
      <c r="AC63" s="7"/>
      <c r="AD63" s="7">
        <v>-0.22221985479034634</v>
      </c>
      <c r="AE63" s="3">
        <v>43340304</v>
      </c>
      <c r="AF63" s="3">
        <v>1409863350</v>
      </c>
      <c r="AG63" s="3">
        <v>6142958125</v>
      </c>
      <c r="AH63" s="3">
        <v>4618545750</v>
      </c>
      <c r="AI63" s="3"/>
      <c r="AJ63" s="3">
        <v>2434740000</v>
      </c>
      <c r="AK63" s="3">
        <v>-171379256.23115036</v>
      </c>
      <c r="AL63" s="3">
        <v>-841256303.29999995</v>
      </c>
      <c r="AM63" s="3">
        <v>-4167180797.5449839</v>
      </c>
      <c r="AN63" s="3">
        <v>-2608543281.1535664</v>
      </c>
      <c r="AO63" s="3"/>
      <c r="AP63" s="3">
        <v>-541047569.25224781</v>
      </c>
      <c r="AQ63" s="8">
        <v>-3.954269823099311</v>
      </c>
      <c r="AR63" s="8">
        <v>-0.5966935045868097</v>
      </c>
      <c r="AS63" s="8">
        <v>-0.67836711772229175</v>
      </c>
      <c r="AT63" s="8">
        <v>-0.56479754068768651</v>
      </c>
      <c r="AU63" s="8"/>
      <c r="AV63" s="8">
        <v>-0.22221985479034634</v>
      </c>
      <c r="AW63" s="3">
        <v>215618680.99999994</v>
      </c>
      <c r="AX63" s="3">
        <v>2239784441</v>
      </c>
      <c r="AY63" s="3">
        <v>10258238323.000002</v>
      </c>
      <c r="AZ63" s="3">
        <v>7227089031.1535664</v>
      </c>
      <c r="BA63" s="3"/>
      <c r="BB63" s="3">
        <v>2975787569.2522478</v>
      </c>
      <c r="BC63" s="3">
        <v>-899120.76884957333</v>
      </c>
      <c r="BD63" s="3">
        <v>11335212.300000001</v>
      </c>
      <c r="BE63" s="3">
        <v>51900599.544981733</v>
      </c>
      <c r="BF63" s="3">
        <v>0</v>
      </c>
      <c r="BG63" s="3"/>
      <c r="BH63" s="3">
        <v>0</v>
      </c>
      <c r="BI63" s="3">
        <v>71370935</v>
      </c>
      <c r="BJ63" s="3">
        <v>3500000</v>
      </c>
      <c r="BK63" s="3">
        <v>84856314</v>
      </c>
      <c r="BL63" s="3">
        <v>0</v>
      </c>
      <c r="BM63" s="3"/>
      <c r="BN63" s="3">
        <v>0</v>
      </c>
      <c r="BO63" s="3">
        <v>0</v>
      </c>
      <c r="BP63" s="3">
        <v>0</v>
      </c>
      <c r="BQ63" s="3">
        <v>0</v>
      </c>
      <c r="BR63" s="3">
        <v>0</v>
      </c>
      <c r="BS63" s="3"/>
      <c r="BT63" s="3">
        <v>0</v>
      </c>
      <c r="BU63" s="3">
        <v>1650.4132144360865</v>
      </c>
      <c r="BV63" s="3">
        <v>54261.905528407136</v>
      </c>
      <c r="BW63" s="3">
        <v>234403.31547470434</v>
      </c>
      <c r="BX63" s="3">
        <v>175944.6</v>
      </c>
      <c r="BY63" s="3"/>
      <c r="BZ63" s="3">
        <v>92400</v>
      </c>
      <c r="CA63" s="3">
        <v>-1035.6496613131949</v>
      </c>
      <c r="CB63" s="3">
        <v>53690.937506352755</v>
      </c>
      <c r="CC63" s="3">
        <v>229181.90887312929</v>
      </c>
      <c r="CD63" s="3">
        <v>175944.6</v>
      </c>
      <c r="CE63" s="3"/>
      <c r="CF63" s="3">
        <v>92400</v>
      </c>
      <c r="CG63" s="3">
        <v>-188.29993842058087</v>
      </c>
      <c r="CH63" s="3">
        <v>700.46885200721147</v>
      </c>
      <c r="CI63" s="3">
        <v>630.48668190682054</v>
      </c>
      <c r="CJ63" s="3">
        <v>662.94122079879423</v>
      </c>
      <c r="CK63" s="3"/>
      <c r="CL63" s="3">
        <v>840</v>
      </c>
      <c r="CM63" s="3">
        <v>0</v>
      </c>
      <c r="CN63" s="3">
        <v>0</v>
      </c>
      <c r="CO63" s="3">
        <v>0</v>
      </c>
      <c r="CP63" s="3">
        <v>0</v>
      </c>
      <c r="CQ63" s="3"/>
      <c r="CR63" s="3">
        <v>0</v>
      </c>
      <c r="CS63" s="3">
        <v>0</v>
      </c>
      <c r="CT63" s="3">
        <v>0</v>
      </c>
      <c r="CU63" s="3">
        <v>0</v>
      </c>
      <c r="CV63" s="3">
        <v>0</v>
      </c>
      <c r="CW63" s="3"/>
      <c r="CX63" s="3">
        <v>0</v>
      </c>
      <c r="CY63" s="3">
        <v>2720.3436118310719</v>
      </c>
      <c r="CZ63" s="3">
        <v>134.70572828879122</v>
      </c>
      <c r="DA63" s="3">
        <v>3241.0782842386589</v>
      </c>
      <c r="DB63" s="3">
        <v>0</v>
      </c>
      <c r="DC63" s="3"/>
      <c r="DD63" s="3">
        <v>0</v>
      </c>
      <c r="DE63" s="3">
        <v>-34.280736081787971</v>
      </c>
      <c r="DF63" s="3">
        <v>436.2622937655899</v>
      </c>
      <c r="DG63" s="3">
        <v>1980.3283173364712</v>
      </c>
      <c r="DH63" s="3">
        <v>0</v>
      </c>
      <c r="DI63" s="3"/>
      <c r="DJ63" s="3">
        <v>0</v>
      </c>
      <c r="DK63" s="3">
        <v>39203.396545454532</v>
      </c>
      <c r="DL63" s="3">
        <v>29220.932041748205</v>
      </c>
      <c r="DM63" s="3">
        <v>28220.738165061903</v>
      </c>
      <c r="DN63" s="3">
        <v>27230.930788069203</v>
      </c>
      <c r="DO63" s="3"/>
      <c r="DP63" s="3">
        <v>27052.614265929526</v>
      </c>
      <c r="DQ63" s="3">
        <v>821050</v>
      </c>
      <c r="DR63" s="3">
        <v>14427383588.92387</v>
      </c>
      <c r="DS63" s="3">
        <v>-8489134456.481945</v>
      </c>
      <c r="DT63" s="7">
        <v>-0.58840429410909867</v>
      </c>
      <c r="DU63" s="3">
        <v>14649447529</v>
      </c>
      <c r="DV63" s="3">
        <v>-8329407207.4819469</v>
      </c>
      <c r="DW63" s="8">
        <v>-0.56858166091199536</v>
      </c>
      <c r="DX63" s="3">
        <v>22916518045.405815</v>
      </c>
      <c r="DY63" s="3">
        <v>62336691.076132149</v>
      </c>
      <c r="DZ63" s="3">
        <v>159727249</v>
      </c>
      <c r="EA63" s="3">
        <v>0</v>
      </c>
      <c r="EB63" s="3">
        <v>558660.23421754746</v>
      </c>
      <c r="EC63" s="3">
        <v>550181.79671816889</v>
      </c>
      <c r="ED63" s="3">
        <v>670.09536169315982</v>
      </c>
      <c r="EE63" s="3">
        <v>0</v>
      </c>
      <c r="EF63" s="3">
        <v>0</v>
      </c>
      <c r="EG63" s="3">
        <v>6096.1276243585216</v>
      </c>
      <c r="EH63" s="3">
        <v>2382.309875020273</v>
      </c>
      <c r="EI63" s="3">
        <v>27911.233232331546</v>
      </c>
    </row>
    <row r="64" spans="3:139">
      <c r="C64" s="109"/>
      <c r="E64" s="107" t="s">
        <v>166</v>
      </c>
      <c r="F64" s="6"/>
      <c r="G64" s="9">
        <v>23100</v>
      </c>
      <c r="H64" s="9">
        <v>67200</v>
      </c>
      <c r="I64" s="9">
        <v>342500</v>
      </c>
      <c r="J64" s="9">
        <v>265400</v>
      </c>
      <c r="K64" s="9"/>
      <c r="L64" s="9">
        <v>110000</v>
      </c>
      <c r="M64" s="9">
        <v>408737769.61176473</v>
      </c>
      <c r="N64" s="9">
        <v>1158922279.6273973</v>
      </c>
      <c r="O64" s="9">
        <v>5650520370.4786386</v>
      </c>
      <c r="P64" s="9">
        <v>4618545750</v>
      </c>
      <c r="Q64" s="9"/>
      <c r="R64" s="9">
        <v>2434740000</v>
      </c>
      <c r="S64" s="9">
        <v>-254889151.38823521</v>
      </c>
      <c r="T64" s="9">
        <v>-769160397.3726027</v>
      </c>
      <c r="U64" s="105">
        <v>-4061001962.5213599</v>
      </c>
      <c r="V64" s="9">
        <v>-2608543281.1535664</v>
      </c>
      <c r="W64" s="9"/>
      <c r="X64" s="9">
        <v>-541047569.25224781</v>
      </c>
      <c r="Y64" s="10">
        <v>-0.62360068077471531</v>
      </c>
      <c r="Z64" s="10">
        <v>-0.66368591828253909</v>
      </c>
      <c r="AA64" s="10">
        <v>-0.7186952167694538</v>
      </c>
      <c r="AB64" s="10">
        <v>-0.56479754068768651</v>
      </c>
      <c r="AC64" s="10"/>
      <c r="AD64" s="10">
        <v>-0.22221985479034634</v>
      </c>
      <c r="AE64" s="9">
        <v>481726560</v>
      </c>
      <c r="AF64" s="9">
        <v>1168860000</v>
      </c>
      <c r="AG64" s="9">
        <v>5716960000</v>
      </c>
      <c r="AH64" s="9">
        <v>4618545750</v>
      </c>
      <c r="AI64" s="9"/>
      <c r="AJ64" s="9">
        <v>2434740000</v>
      </c>
      <c r="AK64" s="9">
        <v>-183518216.3882353</v>
      </c>
      <c r="AL64" s="9">
        <v>-769160397.3726027</v>
      </c>
      <c r="AM64" s="105">
        <v>-4044820962.5213614</v>
      </c>
      <c r="AN64" s="9">
        <v>-2608543281.1535664</v>
      </c>
      <c r="AO64" s="9"/>
      <c r="AP64" s="9">
        <v>-541047569.25224781</v>
      </c>
      <c r="AQ64" s="11">
        <v>-0.38095930684875523</v>
      </c>
      <c r="AR64" s="11">
        <v>-0.65804321935270493</v>
      </c>
      <c r="AS64" s="11">
        <v>-0.70751255256663703</v>
      </c>
      <c r="AT64" s="11">
        <v>-0.56479754068768651</v>
      </c>
      <c r="AU64" s="11"/>
      <c r="AV64" s="11">
        <v>-0.22221985479034634</v>
      </c>
      <c r="AW64" s="9">
        <v>663626921</v>
      </c>
      <c r="AX64" s="9">
        <v>1928082677</v>
      </c>
      <c r="AY64" s="9">
        <v>9711522333.0000019</v>
      </c>
      <c r="AZ64" s="9">
        <v>7227089031.1535664</v>
      </c>
      <c r="BA64" s="9"/>
      <c r="BB64" s="9">
        <v>2975787569.2522478</v>
      </c>
      <c r="BC64" s="9">
        <v>1617855.388235294</v>
      </c>
      <c r="BD64" s="9">
        <v>9937720.3726027403</v>
      </c>
      <c r="BE64" s="9">
        <v>50258629.521359682</v>
      </c>
      <c r="BF64" s="9">
        <v>0</v>
      </c>
      <c r="BG64" s="9"/>
      <c r="BH64" s="9">
        <v>0</v>
      </c>
      <c r="BI64" s="9">
        <v>71370935</v>
      </c>
      <c r="BJ64" s="9">
        <v>0</v>
      </c>
      <c r="BK64" s="9">
        <v>16181000</v>
      </c>
      <c r="BL64" s="9">
        <v>0</v>
      </c>
      <c r="BM64" s="9"/>
      <c r="BN64" s="9">
        <v>0</v>
      </c>
      <c r="BO64" s="9">
        <v>0</v>
      </c>
      <c r="BP64" s="9">
        <v>0</v>
      </c>
      <c r="BQ64" s="9">
        <v>0</v>
      </c>
      <c r="BR64" s="9">
        <v>0</v>
      </c>
      <c r="BS64" s="9"/>
      <c r="BT64" s="9">
        <v>0</v>
      </c>
      <c r="BU64" s="9">
        <v>18361.53695848291</v>
      </c>
      <c r="BV64" s="9">
        <v>44986.325019324722</v>
      </c>
      <c r="BW64" s="9">
        <v>218128.31547470434</v>
      </c>
      <c r="BX64" s="9">
        <v>175944.6</v>
      </c>
      <c r="BY64" s="9"/>
      <c r="BZ64" s="9">
        <v>92400</v>
      </c>
      <c r="CA64" s="9">
        <v>15579.527872180299</v>
      </c>
      <c r="CB64" s="9">
        <v>44603.8484878042</v>
      </c>
      <c r="CC64" s="9">
        <v>215593.33806218838</v>
      </c>
      <c r="CD64" s="9">
        <v>175944.6</v>
      </c>
      <c r="CE64" s="9"/>
      <c r="CF64" s="9">
        <v>92400</v>
      </c>
      <c r="CG64" s="9">
        <v>674.43843602512118</v>
      </c>
      <c r="CH64" s="9">
        <v>663.74774535422921</v>
      </c>
      <c r="CI64" s="9">
        <v>629.46960018157199</v>
      </c>
      <c r="CJ64" s="9">
        <v>662.94122079879423</v>
      </c>
      <c r="CK64" s="9"/>
      <c r="CL64" s="9">
        <v>840</v>
      </c>
      <c r="CM64" s="9">
        <v>0</v>
      </c>
      <c r="CN64" s="9">
        <v>0</v>
      </c>
      <c r="CO64" s="9">
        <v>0</v>
      </c>
      <c r="CP64" s="9">
        <v>0</v>
      </c>
      <c r="CQ64" s="9"/>
      <c r="CR64" s="9">
        <v>0</v>
      </c>
      <c r="CS64" s="9">
        <v>0</v>
      </c>
      <c r="CT64" s="9">
        <v>0</v>
      </c>
      <c r="CU64" s="9">
        <v>0</v>
      </c>
      <c r="CV64" s="9">
        <v>0</v>
      </c>
      <c r="CW64" s="9"/>
      <c r="CX64" s="9">
        <v>0</v>
      </c>
      <c r="CY64" s="9">
        <v>2720.3436118310719</v>
      </c>
      <c r="CZ64" s="9">
        <v>0</v>
      </c>
      <c r="DA64" s="9">
        <v>617.37956408584125</v>
      </c>
      <c r="DB64" s="9">
        <v>0</v>
      </c>
      <c r="DC64" s="9"/>
      <c r="DD64" s="9">
        <v>0</v>
      </c>
      <c r="DE64" s="9">
        <v>61.665474471538879</v>
      </c>
      <c r="DF64" s="9">
        <v>382.47653152051714</v>
      </c>
      <c r="DG64" s="9">
        <v>1917.5978484301847</v>
      </c>
      <c r="DH64" s="9">
        <v>0</v>
      </c>
      <c r="DI64" s="9"/>
      <c r="DJ64" s="9">
        <v>0</v>
      </c>
      <c r="DK64" s="104">
        <v>28728.438138528138</v>
      </c>
      <c r="DL64" s="104">
        <v>28691.706502976191</v>
      </c>
      <c r="DM64" s="104">
        <v>28354.809731386867</v>
      </c>
      <c r="DN64" s="104">
        <v>27230.930788069203</v>
      </c>
      <c r="DO64" s="104"/>
      <c r="DP64" s="104">
        <v>27052.614265929526</v>
      </c>
      <c r="DQ64" s="104">
        <v>808200</v>
      </c>
      <c r="DR64" s="9">
        <v>14271466169.717804</v>
      </c>
      <c r="DS64" s="9">
        <v>-8234642361.6880102</v>
      </c>
      <c r="DT64" s="10">
        <v>-0.57700044716925092</v>
      </c>
      <c r="DU64" s="9">
        <v>14420832310</v>
      </c>
      <c r="DV64" s="9">
        <v>-8147090426.6880131</v>
      </c>
      <c r="DW64" s="11">
        <v>-0.56495285789007366</v>
      </c>
      <c r="DX64" s="9">
        <v>22506108531.405815</v>
      </c>
      <c r="DY64" s="9">
        <v>61814205.282197706</v>
      </c>
      <c r="DZ64" s="9">
        <v>87551935</v>
      </c>
      <c r="EA64" s="9">
        <v>0</v>
      </c>
      <c r="EB64" s="9">
        <v>549820.77745251195</v>
      </c>
      <c r="EC64" s="9">
        <v>544121.31442217273</v>
      </c>
      <c r="ED64" s="9">
        <v>673.25082210117887</v>
      </c>
      <c r="EE64" s="9">
        <v>0</v>
      </c>
      <c r="EF64" s="9">
        <v>0</v>
      </c>
      <c r="EG64" s="9">
        <v>3337.7231759169131</v>
      </c>
      <c r="EH64" s="9">
        <v>2361.7398544222406</v>
      </c>
      <c r="EI64" s="9">
        <v>27847.201845342508</v>
      </c>
    </row>
    <row r="65" spans="1:139">
      <c r="C65" s="109"/>
      <c r="E65" s="6" t="s">
        <v>446</v>
      </c>
      <c r="F65" s="6"/>
      <c r="G65" s="9"/>
      <c r="H65" s="9">
        <v>9450</v>
      </c>
      <c r="I65" s="9"/>
      <c r="J65" s="9"/>
      <c r="K65" s="9"/>
      <c r="L65" s="9"/>
      <c r="M65" s="9"/>
      <c r="N65" s="9">
        <v>236105858.07260275</v>
      </c>
      <c r="O65" s="9"/>
      <c r="P65" s="9"/>
      <c r="Q65" s="9"/>
      <c r="R65" s="9"/>
      <c r="S65" s="9"/>
      <c r="T65" s="9">
        <v>-75595905.927397251</v>
      </c>
      <c r="U65" s="9"/>
      <c r="V65" s="9"/>
      <c r="W65" s="9"/>
      <c r="X65" s="9"/>
      <c r="Y65" s="10"/>
      <c r="Z65" s="10">
        <v>-0.32017801906529336</v>
      </c>
      <c r="AA65" s="10"/>
      <c r="AB65" s="10"/>
      <c r="AC65" s="10"/>
      <c r="AD65" s="10"/>
      <c r="AE65" s="9"/>
      <c r="AF65" s="9">
        <v>241003350</v>
      </c>
      <c r="AG65" s="9"/>
      <c r="AH65" s="9"/>
      <c r="AI65" s="9"/>
      <c r="AJ65" s="9"/>
      <c r="AK65" s="9"/>
      <c r="AL65" s="9">
        <v>-72095905.927397266</v>
      </c>
      <c r="AM65" s="9"/>
      <c r="AN65" s="9"/>
      <c r="AO65" s="9"/>
      <c r="AP65" s="9"/>
      <c r="AQ65" s="11"/>
      <c r="AR65" s="11">
        <v>-0.29914897833327736</v>
      </c>
      <c r="AS65" s="11"/>
      <c r="AT65" s="11"/>
      <c r="AU65" s="11"/>
      <c r="AV65" s="11"/>
      <c r="AW65" s="9"/>
      <c r="AX65" s="9">
        <v>311701764</v>
      </c>
      <c r="AY65" s="9"/>
      <c r="AZ65" s="9"/>
      <c r="BA65" s="9"/>
      <c r="BB65" s="9"/>
      <c r="BC65" s="9"/>
      <c r="BD65" s="9">
        <v>1397491.9273972604</v>
      </c>
      <c r="BE65" s="9"/>
      <c r="BF65" s="9"/>
      <c r="BG65" s="9"/>
      <c r="BH65" s="9"/>
      <c r="BI65" s="9"/>
      <c r="BJ65" s="9">
        <v>3500000</v>
      </c>
      <c r="BK65" s="9"/>
      <c r="BL65" s="9"/>
      <c r="BM65" s="9"/>
      <c r="BN65" s="9"/>
      <c r="BO65" s="9"/>
      <c r="BP65" s="9">
        <v>0</v>
      </c>
      <c r="BQ65" s="9"/>
      <c r="BR65" s="9"/>
      <c r="BS65" s="9"/>
      <c r="BT65" s="9"/>
      <c r="BU65" s="9"/>
      <c r="BV65" s="9">
        <v>9275.5805090824142</v>
      </c>
      <c r="BW65" s="9"/>
      <c r="BX65" s="9"/>
      <c r="BY65" s="9"/>
      <c r="BZ65" s="9"/>
      <c r="CA65" s="9"/>
      <c r="CB65" s="9">
        <v>9087.0890185485514</v>
      </c>
      <c r="CC65" s="9"/>
      <c r="CD65" s="9"/>
      <c r="CE65" s="9"/>
      <c r="CF65" s="9"/>
      <c r="CG65" s="9"/>
      <c r="CH65" s="9">
        <v>961.5967215395292</v>
      </c>
      <c r="CI65" s="9"/>
      <c r="CJ65" s="9"/>
      <c r="CK65" s="9"/>
      <c r="CL65" s="9"/>
      <c r="CM65" s="9"/>
      <c r="CN65" s="9">
        <v>0</v>
      </c>
      <c r="CO65" s="9"/>
      <c r="CP65" s="9"/>
      <c r="CQ65" s="9"/>
      <c r="CR65" s="9"/>
      <c r="CS65" s="9"/>
      <c r="CT65" s="9">
        <v>0</v>
      </c>
      <c r="CU65" s="9"/>
      <c r="CV65" s="9"/>
      <c r="CW65" s="9"/>
      <c r="CX65" s="9"/>
      <c r="CY65" s="9"/>
      <c r="CZ65" s="9">
        <v>134.70572828879122</v>
      </c>
      <c r="DA65" s="9"/>
      <c r="DB65" s="9"/>
      <c r="DC65" s="9"/>
      <c r="DD65" s="9"/>
      <c r="DE65" s="9"/>
      <c r="DF65" s="9">
        <v>53.785762245072718</v>
      </c>
      <c r="DG65" s="9"/>
      <c r="DH65" s="9"/>
      <c r="DI65" s="9"/>
      <c r="DJ65" s="9"/>
      <c r="DK65" s="9"/>
      <c r="DL65" s="104">
        <v>32984.313650793651</v>
      </c>
      <c r="DM65" s="9"/>
      <c r="DN65" s="9"/>
      <c r="DO65" s="9"/>
      <c r="DP65" s="9"/>
      <c r="DQ65" s="9">
        <v>9450</v>
      </c>
      <c r="DR65" s="9">
        <v>236105858.07260275</v>
      </c>
      <c r="DS65" s="9">
        <v>-75595905.927397251</v>
      </c>
      <c r="DT65" s="10">
        <v>-0.32017801906529336</v>
      </c>
      <c r="DU65" s="9">
        <v>241003350</v>
      </c>
      <c r="DV65" s="9">
        <v>-72095905.927397266</v>
      </c>
      <c r="DW65" s="11">
        <v>-0.29914897833327736</v>
      </c>
      <c r="DX65" s="9">
        <v>311701764</v>
      </c>
      <c r="DY65" s="9">
        <v>1397491.9273972604</v>
      </c>
      <c r="DZ65" s="9">
        <v>3500000</v>
      </c>
      <c r="EA65" s="9">
        <v>0</v>
      </c>
      <c r="EB65" s="9">
        <v>9275.5805090824142</v>
      </c>
      <c r="EC65" s="9">
        <v>9087.0890185485514</v>
      </c>
      <c r="ED65" s="9">
        <v>961.5967215395292</v>
      </c>
      <c r="EE65" s="9">
        <v>0</v>
      </c>
      <c r="EF65" s="9">
        <v>0</v>
      </c>
      <c r="EG65" s="9">
        <v>134.70572828879122</v>
      </c>
      <c r="EH65" s="9">
        <v>53.785762245072718</v>
      </c>
      <c r="EI65" s="9">
        <v>32984.313650793651</v>
      </c>
    </row>
    <row r="66" spans="1:139">
      <c r="C66" s="110"/>
      <c r="E66" s="6" t="s">
        <v>154</v>
      </c>
      <c r="F66" s="6"/>
      <c r="G66" s="9">
        <v>-17600</v>
      </c>
      <c r="H66" s="9"/>
      <c r="I66" s="9">
        <v>21000</v>
      </c>
      <c r="J66" s="9"/>
      <c r="K66" s="9"/>
      <c r="L66" s="9"/>
      <c r="M66" s="9">
        <v>-435869279.84291512</v>
      </c>
      <c r="N66" s="9"/>
      <c r="O66" s="9">
        <v>355680840.97637796</v>
      </c>
      <c r="P66" s="9"/>
      <c r="Q66" s="9"/>
      <c r="R66" s="9"/>
      <c r="S66" s="9">
        <v>12138960.157084882</v>
      </c>
      <c r="T66" s="9"/>
      <c r="U66" s="9">
        <v>-191035149.02362204</v>
      </c>
      <c r="V66" s="9"/>
      <c r="W66" s="9"/>
      <c r="X66" s="9"/>
      <c r="Y66" s="10">
        <v>-2.7850001636866212E-2</v>
      </c>
      <c r="Z66" s="10"/>
      <c r="AA66" s="10">
        <v>-0.53709710227633367</v>
      </c>
      <c r="AB66" s="10"/>
      <c r="AC66" s="10"/>
      <c r="AD66" s="10"/>
      <c r="AE66" s="9">
        <v>-438386256</v>
      </c>
      <c r="AF66" s="9"/>
      <c r="AG66" s="9">
        <v>425998125</v>
      </c>
      <c r="AH66" s="9"/>
      <c r="AI66" s="9"/>
      <c r="AJ66" s="9"/>
      <c r="AK66" s="9">
        <v>12138960.157084867</v>
      </c>
      <c r="AL66" s="9"/>
      <c r="AM66" s="9">
        <v>-122359835.02362205</v>
      </c>
      <c r="AN66" s="9"/>
      <c r="AO66" s="9"/>
      <c r="AP66" s="9"/>
      <c r="AQ66" s="11">
        <v>-2.7690102029760869E-2</v>
      </c>
      <c r="AR66" s="11"/>
      <c r="AS66" s="11">
        <v>-0.28723092390047972</v>
      </c>
      <c r="AT66" s="11"/>
      <c r="AU66" s="11"/>
      <c r="AV66" s="11"/>
      <c r="AW66" s="9">
        <v>-448008240</v>
      </c>
      <c r="AX66" s="9"/>
      <c r="AY66" s="9">
        <v>546715990</v>
      </c>
      <c r="AZ66" s="9"/>
      <c r="BA66" s="9"/>
      <c r="BB66" s="9"/>
      <c r="BC66" s="9">
        <v>-2516976.1570848674</v>
      </c>
      <c r="BD66" s="9"/>
      <c r="BE66" s="9">
        <v>1641970.0236220472</v>
      </c>
      <c r="BF66" s="9"/>
      <c r="BG66" s="9"/>
      <c r="BH66" s="9"/>
      <c r="BI66" s="9">
        <v>0</v>
      </c>
      <c r="BJ66" s="9"/>
      <c r="BK66" s="9">
        <v>68675314</v>
      </c>
      <c r="BL66" s="9"/>
      <c r="BM66" s="9"/>
      <c r="BN66" s="9"/>
      <c r="BO66" s="9">
        <v>0</v>
      </c>
      <c r="BP66" s="9"/>
      <c r="BQ66" s="9">
        <v>0</v>
      </c>
      <c r="BR66" s="9"/>
      <c r="BS66" s="9"/>
      <c r="BT66" s="9"/>
      <c r="BU66" s="9">
        <v>-16711.123744046821</v>
      </c>
      <c r="BV66" s="9"/>
      <c r="BW66" s="9">
        <v>16275</v>
      </c>
      <c r="BX66" s="9"/>
      <c r="BY66" s="9"/>
      <c r="BZ66" s="9"/>
      <c r="CA66" s="9">
        <v>-16615.177533493494</v>
      </c>
      <c r="CB66" s="9"/>
      <c r="CC66" s="9">
        <v>13588.570810940897</v>
      </c>
      <c r="CD66" s="9"/>
      <c r="CE66" s="9"/>
      <c r="CF66" s="9"/>
      <c r="CG66" s="9">
        <v>944.04417803940305</v>
      </c>
      <c r="CH66" s="9"/>
      <c r="CI66" s="9">
        <v>647.07480052099504</v>
      </c>
      <c r="CJ66" s="9"/>
      <c r="CK66" s="9"/>
      <c r="CL66" s="9"/>
      <c r="CM66" s="9">
        <v>0</v>
      </c>
      <c r="CN66" s="9"/>
      <c r="CO66" s="9">
        <v>0</v>
      </c>
      <c r="CP66" s="9"/>
      <c r="CQ66" s="9"/>
      <c r="CR66" s="9"/>
      <c r="CS66" s="9">
        <v>0</v>
      </c>
      <c r="CT66" s="9"/>
      <c r="CU66" s="9">
        <v>0</v>
      </c>
      <c r="CV66" s="9"/>
      <c r="CW66" s="9"/>
      <c r="CX66" s="9"/>
      <c r="CY66" s="9">
        <v>0</v>
      </c>
      <c r="CZ66" s="9"/>
      <c r="DA66" s="9">
        <v>2623.6987201528177</v>
      </c>
      <c r="DB66" s="9"/>
      <c r="DC66" s="9"/>
      <c r="DD66" s="9"/>
      <c r="DE66" s="9">
        <v>-95.94621055332685</v>
      </c>
      <c r="DF66" s="9"/>
      <c r="DG66" s="9">
        <v>62.730468906286426</v>
      </c>
      <c r="DH66" s="9"/>
      <c r="DI66" s="9"/>
      <c r="DJ66" s="9"/>
      <c r="DK66" s="104">
        <v>25455.013636363637</v>
      </c>
      <c r="DL66" s="9"/>
      <c r="DM66" s="104">
        <v>26034.094761904762</v>
      </c>
      <c r="DN66" s="9"/>
      <c r="DO66" s="9"/>
      <c r="DP66" s="9"/>
      <c r="DQ66" s="9">
        <v>3400</v>
      </c>
      <c r="DR66" s="9">
        <v>-80188438.866537154</v>
      </c>
      <c r="DS66" s="9">
        <v>-178896188.86653715</v>
      </c>
      <c r="DT66" s="10">
        <v>2.230947395849491</v>
      </c>
      <c r="DU66" s="9">
        <v>-12388131</v>
      </c>
      <c r="DV66" s="9">
        <v>-110220874.86653718</v>
      </c>
      <c r="DW66" s="11">
        <v>8.8972965224969922</v>
      </c>
      <c r="DX66" s="9">
        <v>98707750</v>
      </c>
      <c r="DY66" s="9">
        <v>-875006.1334628202</v>
      </c>
      <c r="DZ66" s="9">
        <v>68675314</v>
      </c>
      <c r="EA66" s="9">
        <v>0</v>
      </c>
      <c r="EB66" s="9">
        <v>-436.12374404682123</v>
      </c>
      <c r="EC66" s="9">
        <v>-3026.6067225525967</v>
      </c>
      <c r="ED66" s="9">
        <v>-890.17844780958717</v>
      </c>
      <c r="EE66" s="9">
        <v>0</v>
      </c>
      <c r="EF66" s="9">
        <v>0</v>
      </c>
      <c r="EG66" s="9">
        <v>2623.6987201528177</v>
      </c>
      <c r="EH66" s="9">
        <v>-33.215741647040424</v>
      </c>
      <c r="EI66" s="9">
        <v>29031.691176470587</v>
      </c>
    </row>
    <row r="67" spans="1:139">
      <c r="B67" s="6" t="s">
        <v>132</v>
      </c>
      <c r="C67" s="6"/>
      <c r="D67" s="6"/>
      <c r="E67" s="6"/>
      <c r="F67" s="6"/>
      <c r="G67" s="9">
        <v>303142</v>
      </c>
      <c r="H67" s="9">
        <v>100850</v>
      </c>
      <c r="I67" s="9">
        <v>710244</v>
      </c>
      <c r="J67" s="9">
        <v>484680</v>
      </c>
      <c r="K67" s="9">
        <v>250000</v>
      </c>
      <c r="L67" s="9"/>
      <c r="M67" s="9">
        <v>2351831662.3883696</v>
      </c>
      <c r="N67" s="9">
        <v>984669899.43561637</v>
      </c>
      <c r="O67" s="9">
        <v>7700252756.2549372</v>
      </c>
      <c r="P67" s="9">
        <v>6302998400</v>
      </c>
      <c r="Q67" s="9">
        <v>2866650000</v>
      </c>
      <c r="R67" s="9"/>
      <c r="S67" s="9">
        <v>-558359872.18424737</v>
      </c>
      <c r="T67" s="9">
        <v>-20936816.564383686</v>
      </c>
      <c r="U67" s="9">
        <v>-1007583545.745062</v>
      </c>
      <c r="V67" s="9">
        <v>-477285749.02062094</v>
      </c>
      <c r="W67" s="9">
        <v>84903963.894337654</v>
      </c>
      <c r="X67" s="9"/>
      <c r="Y67" s="10">
        <v>-0.23741489712627342</v>
      </c>
      <c r="Z67" s="10">
        <v>-2.1262777075224955E-2</v>
      </c>
      <c r="AA67" s="10">
        <v>-0.13085071070252843</v>
      </c>
      <c r="AB67" s="10">
        <v>-7.5723603074470236E-2</v>
      </c>
      <c r="AC67" s="10">
        <v>2.9617834020315578E-2</v>
      </c>
      <c r="AD67" s="10"/>
      <c r="AE67" s="9">
        <v>2353075920</v>
      </c>
      <c r="AF67" s="9">
        <v>993054850.99999988</v>
      </c>
      <c r="AG67" s="9">
        <v>7923507317</v>
      </c>
      <c r="AH67" s="9">
        <v>6302998400</v>
      </c>
      <c r="AI67" s="9">
        <v>2866650000</v>
      </c>
      <c r="AJ67" s="9"/>
      <c r="AK67" s="9">
        <v>-558359872.18424642</v>
      </c>
      <c r="AL67" s="9">
        <v>-20936816.564383801</v>
      </c>
      <c r="AM67" s="9">
        <v>-816283545.74506199</v>
      </c>
      <c r="AN67" s="9">
        <v>-477285749.0206213</v>
      </c>
      <c r="AO67" s="9">
        <v>84903963.894337654</v>
      </c>
      <c r="AP67" s="9"/>
      <c r="AQ67" s="11">
        <v>-0.23728935706598298</v>
      </c>
      <c r="AR67" s="11">
        <v>-2.1083242827222043E-2</v>
      </c>
      <c r="AS67" s="11">
        <v>-0.10302048235554902</v>
      </c>
      <c r="AT67" s="11">
        <v>-7.5723603074470291E-2</v>
      </c>
      <c r="AU67" s="11">
        <v>2.9617834020315578E-2</v>
      </c>
      <c r="AV67" s="11"/>
      <c r="AW67" s="9">
        <v>2910191534.5726161</v>
      </c>
      <c r="AX67" s="9">
        <v>1005606716.0000001</v>
      </c>
      <c r="AY67" s="9">
        <v>8707836302</v>
      </c>
      <c r="AZ67" s="9">
        <v>6780284149.0206213</v>
      </c>
      <c r="BA67" s="9">
        <v>2781746036.1056623</v>
      </c>
      <c r="BB67" s="9"/>
      <c r="BC67" s="9">
        <v>1244257.6116303217</v>
      </c>
      <c r="BD67" s="9">
        <v>8384951.5643835627</v>
      </c>
      <c r="BE67" s="9">
        <v>31954560.745062016</v>
      </c>
      <c r="BF67" s="9">
        <v>0</v>
      </c>
      <c r="BG67" s="9">
        <v>0</v>
      </c>
      <c r="BH67" s="9"/>
      <c r="BI67" s="9">
        <v>0</v>
      </c>
      <c r="BJ67" s="9">
        <v>0</v>
      </c>
      <c r="BK67" s="9">
        <v>0</v>
      </c>
      <c r="BL67" s="9">
        <v>0</v>
      </c>
      <c r="BM67" s="9">
        <v>0</v>
      </c>
      <c r="BN67" s="9"/>
      <c r="BO67" s="9">
        <v>0</v>
      </c>
      <c r="BP67" s="9">
        <v>0</v>
      </c>
      <c r="BQ67" s="9">
        <v>191300000</v>
      </c>
      <c r="BR67" s="9">
        <v>0</v>
      </c>
      <c r="BS67" s="9">
        <v>0</v>
      </c>
      <c r="BT67" s="9"/>
      <c r="BU67" s="9">
        <v>89698.393460256688</v>
      </c>
      <c r="BV67" s="9">
        <v>38220.050552763438</v>
      </c>
      <c r="BW67" s="9">
        <v>302318.24321120034</v>
      </c>
      <c r="BX67" s="9">
        <v>240114.22476190474</v>
      </c>
      <c r="BY67" s="9">
        <v>108998.09885931559</v>
      </c>
      <c r="BZ67" s="9"/>
      <c r="CA67" s="9">
        <v>89650.962815174076</v>
      </c>
      <c r="CB67" s="9">
        <v>37897.335979293006</v>
      </c>
      <c r="CC67" s="9">
        <v>293800.0550032428</v>
      </c>
      <c r="CD67" s="9">
        <v>240114.22476190474</v>
      </c>
      <c r="CE67" s="9">
        <v>108998.09885931559</v>
      </c>
      <c r="CF67" s="9"/>
      <c r="CG67" s="9">
        <v>295.73916783281129</v>
      </c>
      <c r="CH67" s="9">
        <v>375.77923628451168</v>
      </c>
      <c r="CI67" s="9">
        <v>413.66073490693731</v>
      </c>
      <c r="CJ67" s="9">
        <v>495.40774276203837</v>
      </c>
      <c r="CK67" s="9">
        <v>435.99239543726236</v>
      </c>
      <c r="CL67" s="9"/>
      <c r="CM67" s="9">
        <v>0</v>
      </c>
      <c r="CN67" s="9">
        <v>0</v>
      </c>
      <c r="CO67" s="9">
        <v>7298.9747611162129</v>
      </c>
      <c r="CP67" s="9">
        <v>0</v>
      </c>
      <c r="CQ67" s="9">
        <v>0</v>
      </c>
      <c r="CR67" s="9"/>
      <c r="CS67" s="9">
        <v>0</v>
      </c>
      <c r="CT67" s="9">
        <v>0</v>
      </c>
      <c r="CU67" s="9">
        <v>0</v>
      </c>
      <c r="CV67" s="9">
        <v>0</v>
      </c>
      <c r="CW67" s="9">
        <v>0</v>
      </c>
      <c r="CX67" s="9"/>
      <c r="CY67" s="9">
        <v>0</v>
      </c>
      <c r="CZ67" s="9">
        <v>0</v>
      </c>
      <c r="DA67" s="9">
        <v>0</v>
      </c>
      <c r="DB67" s="9">
        <v>0</v>
      </c>
      <c r="DC67" s="9">
        <v>0</v>
      </c>
      <c r="DD67" s="9"/>
      <c r="DE67" s="9">
        <v>47.430645082601472</v>
      </c>
      <c r="DF67" s="9">
        <v>322.71457347043628</v>
      </c>
      <c r="DG67" s="9">
        <v>1219.213446841414</v>
      </c>
      <c r="DH67" s="9">
        <v>0</v>
      </c>
      <c r="DI67" s="9">
        <v>0</v>
      </c>
      <c r="DJ67" s="9"/>
      <c r="DK67" s="9">
        <v>9600.0934696367258</v>
      </c>
      <c r="DL67" s="9">
        <v>9971.3110163609326</v>
      </c>
      <c r="DM67" s="9">
        <v>12260.344757576269</v>
      </c>
      <c r="DN67" s="9">
        <v>13989.19730341797</v>
      </c>
      <c r="DO67" s="9">
        <v>11126.984144422649</v>
      </c>
      <c r="DP67" s="9"/>
      <c r="DQ67" s="9">
        <v>1848916</v>
      </c>
      <c r="DR67" s="9">
        <v>20206402718.078922</v>
      </c>
      <c r="DS67" s="9">
        <v>-1979262019.619977</v>
      </c>
      <c r="DT67" s="10">
        <v>-9.7952220750757699E-2</v>
      </c>
      <c r="DU67" s="9">
        <v>20439286488</v>
      </c>
      <c r="DV67" s="9">
        <v>-1787962019.619978</v>
      </c>
      <c r="DW67" s="11">
        <v>-8.7476733626181066E-2</v>
      </c>
      <c r="DX67" s="9">
        <v>22185664737.698902</v>
      </c>
      <c r="DY67" s="9">
        <v>41583769.921075888</v>
      </c>
      <c r="DZ67" s="9">
        <v>0</v>
      </c>
      <c r="EA67" s="9">
        <v>191300000</v>
      </c>
      <c r="EB67" s="9">
        <v>779349.01084544056</v>
      </c>
      <c r="EC67" s="9">
        <v>770460.67741893011</v>
      </c>
      <c r="ED67" s="9">
        <v>416.70940022095652</v>
      </c>
      <c r="EE67" s="9">
        <v>7298.9747611162129</v>
      </c>
      <c r="EF67" s="9">
        <v>0</v>
      </c>
      <c r="EG67" s="9">
        <v>0</v>
      </c>
      <c r="EH67" s="9">
        <v>1589.3586653944517</v>
      </c>
      <c r="EI67" s="9">
        <v>11999.28214029134</v>
      </c>
    </row>
    <row r="68" spans="1:139">
      <c r="B68" s="6" t="s">
        <v>11</v>
      </c>
      <c r="C68" s="6"/>
      <c r="D68" s="6"/>
      <c r="E68" s="6"/>
      <c r="F68" s="6"/>
      <c r="G68" s="9">
        <v>1.1368683772161603E-13</v>
      </c>
      <c r="H68" s="9">
        <v>0</v>
      </c>
      <c r="I68" s="9">
        <v>1077</v>
      </c>
      <c r="J68" s="9">
        <v>0</v>
      </c>
      <c r="K68" s="9">
        <v>0</v>
      </c>
      <c r="L68" s="9">
        <v>0</v>
      </c>
      <c r="M68" s="9">
        <v>1227731702.5530925</v>
      </c>
      <c r="N68" s="9">
        <v>1176085058.9999986</v>
      </c>
      <c r="O68" s="9">
        <v>-40221571.434999861</v>
      </c>
      <c r="P68" s="9">
        <v>0</v>
      </c>
      <c r="Q68" s="9">
        <v>0</v>
      </c>
      <c r="R68" s="9">
        <v>0</v>
      </c>
      <c r="S68" s="9">
        <v>-712596589.73349226</v>
      </c>
      <c r="T68" s="9">
        <v>96445967.999998569</v>
      </c>
      <c r="U68" s="9">
        <v>-2067727709.4349999</v>
      </c>
      <c r="V68" s="9">
        <v>-1150147964</v>
      </c>
      <c r="W68" s="9">
        <v>-1150147964</v>
      </c>
      <c r="X68" s="9">
        <v>-1150147964</v>
      </c>
      <c r="Y68" s="10">
        <v>-0.58041719396154179</v>
      </c>
      <c r="Z68" s="10">
        <v>8.2005946136246843E-2</v>
      </c>
      <c r="AA68" s="10">
        <v>51.408426763647334</v>
      </c>
      <c r="AB68" s="10"/>
      <c r="AC68" s="10"/>
      <c r="AD68" s="10"/>
      <c r="AE68" s="9">
        <v>216143006</v>
      </c>
      <c r="AF68" s="9">
        <v>724640374</v>
      </c>
      <c r="AG68" s="9">
        <v>220333651</v>
      </c>
      <c r="AH68" s="9">
        <v>0</v>
      </c>
      <c r="AI68" s="9">
        <v>0</v>
      </c>
      <c r="AJ68" s="9">
        <v>0</v>
      </c>
      <c r="AK68" s="9">
        <v>-1723863549.0334933</v>
      </c>
      <c r="AL68" s="9">
        <v>-354998717</v>
      </c>
      <c r="AM68" s="9">
        <v>-1807172487</v>
      </c>
      <c r="AN68" s="9">
        <v>-1150147964</v>
      </c>
      <c r="AO68" s="9">
        <v>-1150147964</v>
      </c>
      <c r="AP68" s="9">
        <v>-1150147964</v>
      </c>
      <c r="AQ68" s="11">
        <v>-7.9755694201527545</v>
      </c>
      <c r="AR68" s="11">
        <v>-0.48989640894615677</v>
      </c>
      <c r="AS68" s="11">
        <v>-8.2019813078847399</v>
      </c>
      <c r="AT68" s="11"/>
      <c r="AU68" s="11"/>
      <c r="AV68" s="11"/>
      <c r="AW68" s="9">
        <v>1940328292.2865849</v>
      </c>
      <c r="AX68" s="9">
        <v>1079639091</v>
      </c>
      <c r="AY68" s="9">
        <v>2027506138</v>
      </c>
      <c r="AZ68" s="9">
        <v>1150147964</v>
      </c>
      <c r="BA68" s="9">
        <v>1150147964</v>
      </c>
      <c r="BB68" s="9">
        <v>1150147964</v>
      </c>
      <c r="BC68" s="9">
        <v>-321737.25309166429</v>
      </c>
      <c r="BD68" s="9">
        <v>0</v>
      </c>
      <c r="BE68" s="9">
        <v>0</v>
      </c>
      <c r="BF68" s="9">
        <v>0</v>
      </c>
      <c r="BG68" s="9">
        <v>0</v>
      </c>
      <c r="BH68" s="9">
        <v>0</v>
      </c>
      <c r="BI68" s="9">
        <v>-14881005.99999997</v>
      </c>
      <c r="BJ68" s="9">
        <v>46615964.000000045</v>
      </c>
      <c r="BK68" s="9">
        <v>-17451563.999999981</v>
      </c>
      <c r="BL68" s="9">
        <v>0</v>
      </c>
      <c r="BM68" s="9">
        <v>0</v>
      </c>
      <c r="BN68" s="9">
        <v>0</v>
      </c>
      <c r="BO68" s="9">
        <v>0.70000016689300537</v>
      </c>
      <c r="BP68" s="9">
        <v>0</v>
      </c>
      <c r="BQ68" s="9">
        <v>65.435000061988831</v>
      </c>
      <c r="BR68" s="9">
        <v>0</v>
      </c>
      <c r="BS68" s="9">
        <v>0</v>
      </c>
      <c r="BT68" s="9">
        <v>0</v>
      </c>
      <c r="BU68" s="9">
        <v>8239.2923369300497</v>
      </c>
      <c r="BV68" s="9">
        <v>27889.488379180581</v>
      </c>
      <c r="BW68" s="9">
        <v>8406.7420683407618</v>
      </c>
      <c r="BX68" s="9">
        <v>0</v>
      </c>
      <c r="BY68" s="9">
        <v>0</v>
      </c>
      <c r="BZ68" s="9">
        <v>0</v>
      </c>
      <c r="CA68" s="9">
        <v>46800.683472736353</v>
      </c>
      <c r="CB68" s="9">
        <v>45264.398400617436</v>
      </c>
      <c r="CC68" s="9">
        <v>-1534.6379234526821</v>
      </c>
      <c r="CD68" s="9">
        <v>0</v>
      </c>
      <c r="CE68" s="9">
        <v>0</v>
      </c>
      <c r="CF68" s="9">
        <v>0</v>
      </c>
      <c r="CG68" s="9">
        <v>4.1166316532910149E+20</v>
      </c>
      <c r="CH68" s="9"/>
      <c r="CI68" s="9">
        <v>-1424.9191489811349</v>
      </c>
      <c r="CJ68" s="9"/>
      <c r="CK68" s="9"/>
      <c r="CL68" s="9"/>
      <c r="CM68" s="9">
        <v>2.6683750345043753E-5</v>
      </c>
      <c r="CN68" s="9">
        <v>0</v>
      </c>
      <c r="CO68" s="9">
        <v>2.4966461784950043E-3</v>
      </c>
      <c r="CP68" s="9">
        <v>0</v>
      </c>
      <c r="CQ68" s="9">
        <v>0</v>
      </c>
      <c r="CR68" s="9">
        <v>0</v>
      </c>
      <c r="CS68" s="9">
        <v>-996385953.99999952</v>
      </c>
      <c r="CT68" s="9">
        <v>-498060649.00000012</v>
      </c>
      <c r="CU68" s="9">
        <v>278006721</v>
      </c>
      <c r="CV68" s="9">
        <v>0</v>
      </c>
      <c r="CW68" s="9">
        <v>0</v>
      </c>
      <c r="CX68" s="9">
        <v>0</v>
      </c>
      <c r="CY68" s="9">
        <v>-567.258506165173</v>
      </c>
      <c r="CZ68" s="9">
        <v>1794.1249658583038</v>
      </c>
      <c r="DA68" s="9">
        <v>-665.85742382647311</v>
      </c>
      <c r="DB68" s="9">
        <v>0</v>
      </c>
      <c r="DC68" s="9">
        <v>0</v>
      </c>
      <c r="DD68" s="9">
        <v>0</v>
      </c>
      <c r="DE68" s="9">
        <v>-12.264506416196841</v>
      </c>
      <c r="DF68" s="9">
        <v>0</v>
      </c>
      <c r="DG68" s="9">
        <v>0</v>
      </c>
      <c r="DH68" s="9">
        <v>0</v>
      </c>
      <c r="DI68" s="9">
        <v>0</v>
      </c>
      <c r="DJ68" s="9">
        <v>0</v>
      </c>
      <c r="DK68" s="9">
        <v>1.7067308152574794E+22</v>
      </c>
      <c r="DL68" s="9"/>
      <c r="DM68" s="9">
        <v>1882549.8031569174</v>
      </c>
      <c r="DN68" s="9"/>
      <c r="DO68" s="9"/>
      <c r="DP68" s="9"/>
      <c r="DQ68" s="9">
        <v>1077</v>
      </c>
      <c r="DR68" s="9">
        <v>2363595190.1180897</v>
      </c>
      <c r="DS68" s="9">
        <v>-6134322223.1684952</v>
      </c>
      <c r="DT68" s="10">
        <v>-2.5953353809549817</v>
      </c>
      <c r="DU68" s="9">
        <v>1161117031</v>
      </c>
      <c r="DV68" s="9">
        <v>-7336478645.033493</v>
      </c>
      <c r="DW68" s="11">
        <v>-6.3184661400711928</v>
      </c>
      <c r="DX68" s="9">
        <v>8497917413.2865849</v>
      </c>
      <c r="DY68" s="9">
        <v>-321737.25309166429</v>
      </c>
      <c r="DZ68" s="9">
        <v>14283393.999999996</v>
      </c>
      <c r="EA68" s="9">
        <v>66.135000228881836</v>
      </c>
      <c r="EB68" s="9">
        <v>44535.522784451401</v>
      </c>
      <c r="EC68" s="9">
        <v>90530.443949900698</v>
      </c>
      <c r="ED68" s="9">
        <v>84057.979526370196</v>
      </c>
      <c r="EE68" s="9">
        <v>2.5233299288400482E-3</v>
      </c>
      <c r="EF68" s="9">
        <v>-1216439881.9999988</v>
      </c>
      <c r="EG68" s="9">
        <v>561.00903586666436</v>
      </c>
      <c r="EH68" s="9">
        <v>-12.264506416196841</v>
      </c>
      <c r="EI68" s="9">
        <v>7890359.7152150273</v>
      </c>
    </row>
    <row r="69" spans="1:139">
      <c r="A69" t="s">
        <v>1</v>
      </c>
      <c r="G69" s="106">
        <v>4409992</v>
      </c>
      <c r="H69" s="106">
        <v>3267600</v>
      </c>
      <c r="I69" s="106">
        <v>6445446</v>
      </c>
      <c r="J69" s="3">
        <v>5677999.3675787989</v>
      </c>
      <c r="K69" s="3">
        <v>4677193.7233042</v>
      </c>
      <c r="L69" s="3">
        <v>4973467.6991741247</v>
      </c>
      <c r="M69" s="106">
        <v>123048296573.92294</v>
      </c>
      <c r="N69" s="106">
        <v>94050792932.000015</v>
      </c>
      <c r="O69" s="106">
        <v>168176603943.00027</v>
      </c>
      <c r="P69" s="3">
        <v>157636825396.61996</v>
      </c>
      <c r="Q69" s="3">
        <v>137720980698.24646</v>
      </c>
      <c r="R69" s="3">
        <v>151560227372.63177</v>
      </c>
      <c r="S69" s="100">
        <v>8296934614.0000191</v>
      </c>
      <c r="T69" s="100">
        <v>3904988895</v>
      </c>
      <c r="U69" s="100">
        <v>2878088827.9999733</v>
      </c>
      <c r="V69" s="3">
        <v>17109391460.319092</v>
      </c>
      <c r="W69" s="3">
        <v>21068619383.854301</v>
      </c>
      <c r="X69" s="3">
        <v>23389205900.782749</v>
      </c>
      <c r="Y69" s="108">
        <v>6.7428276904390322E-2</v>
      </c>
      <c r="Z69" s="108">
        <v>4.1519999707215219E-2</v>
      </c>
      <c r="AA69" s="108">
        <v>1.7113491178448563E-2</v>
      </c>
      <c r="AB69" s="7">
        <v>0.1085367674543765</v>
      </c>
      <c r="AC69" s="7">
        <v>0.15298046294062267</v>
      </c>
      <c r="AD69" s="7">
        <v>0.15432284779619096</v>
      </c>
      <c r="AE69" s="3">
        <v>126099036923</v>
      </c>
      <c r="AF69" s="3">
        <v>96566805360</v>
      </c>
      <c r="AG69" s="3">
        <v>173305822529.00003</v>
      </c>
      <c r="AH69" s="3">
        <v>157636825396.61996</v>
      </c>
      <c r="AI69" s="3">
        <v>137720980698.24646</v>
      </c>
      <c r="AJ69" s="3">
        <v>151560227372.63177</v>
      </c>
      <c r="AK69" s="3">
        <v>11018924051.99992</v>
      </c>
      <c r="AL69" s="3">
        <v>6155334898.9999542</v>
      </c>
      <c r="AM69" s="100">
        <v>7461082663.9999409</v>
      </c>
      <c r="AN69" s="3">
        <v>17109391460.319092</v>
      </c>
      <c r="AO69" s="3">
        <v>21068619383.854294</v>
      </c>
      <c r="AP69" s="3">
        <v>23389205900.782745</v>
      </c>
      <c r="AQ69" s="8">
        <v>8.7383094438131345E-2</v>
      </c>
      <c r="AR69" s="8">
        <v>6.3741726528623713E-2</v>
      </c>
      <c r="AS69" s="8">
        <v>4.3051540652948604E-2</v>
      </c>
      <c r="AT69" s="8">
        <v>0.1085367674543765</v>
      </c>
      <c r="AU69" s="8">
        <v>0.15298046294062262</v>
      </c>
      <c r="AV69" s="8">
        <v>0.15432284779619093</v>
      </c>
      <c r="AW69" s="3">
        <v>114751361959.92316</v>
      </c>
      <c r="AX69" s="3">
        <v>90145804037.000046</v>
      </c>
      <c r="AY69" s="3">
        <v>165298515115.00009</v>
      </c>
      <c r="AZ69" s="3">
        <v>140527433936.30087</v>
      </c>
      <c r="BA69" s="3">
        <v>116652361314.39217</v>
      </c>
      <c r="BB69" s="3">
        <v>128171021471.84903</v>
      </c>
      <c r="BC69" s="3">
        <v>328750911.07692266</v>
      </c>
      <c r="BD69" s="3">
        <v>265666424.00000015</v>
      </c>
      <c r="BE69" s="3">
        <v>546224749.99999833</v>
      </c>
      <c r="BF69" s="3">
        <v>0</v>
      </c>
      <c r="BG69" s="3">
        <v>0</v>
      </c>
      <c r="BH69" s="3">
        <v>0</v>
      </c>
      <c r="BI69" s="3">
        <v>1437765336.0000002</v>
      </c>
      <c r="BJ69" s="3">
        <v>1433133580.9999993</v>
      </c>
      <c r="BK69" s="3">
        <v>2361723036.9999967</v>
      </c>
      <c r="BL69" s="3">
        <v>0</v>
      </c>
      <c r="BM69" s="3">
        <v>0</v>
      </c>
      <c r="BN69" s="3">
        <v>0</v>
      </c>
      <c r="BO69" s="3">
        <v>982995182.00000012</v>
      </c>
      <c r="BP69" s="3">
        <v>634976276</v>
      </c>
      <c r="BQ69" s="3">
        <v>823452110.00000024</v>
      </c>
      <c r="BR69" s="3">
        <v>0</v>
      </c>
      <c r="BS69" s="3">
        <v>0</v>
      </c>
      <c r="BT69" s="3">
        <v>0</v>
      </c>
      <c r="BU69" s="3">
        <v>4810077.9081928283</v>
      </c>
      <c r="BV69" s="3">
        <v>3716600.5270116394</v>
      </c>
      <c r="BW69" s="3">
        <v>6612410.5508379648</v>
      </c>
      <c r="BX69" s="3">
        <v>6005212.396061711</v>
      </c>
      <c r="BY69" s="3">
        <v>5236539.1900473954</v>
      </c>
      <c r="BZ69" s="3">
        <v>5751811.2854888728</v>
      </c>
      <c r="CA69" s="3">
        <v>4693687.8346758066</v>
      </c>
      <c r="CB69" s="3">
        <v>3619749.0396804735</v>
      </c>
      <c r="CC69" s="3">
        <v>6416710.3996524643</v>
      </c>
      <c r="CD69" s="3">
        <v>6005212.396061711</v>
      </c>
      <c r="CE69" s="3">
        <v>5236539.1900473954</v>
      </c>
      <c r="CF69" s="3">
        <v>5751811.2854888728</v>
      </c>
      <c r="CG69" s="3">
        <v>1064.3302379405238</v>
      </c>
      <c r="CH69" s="3">
        <v>1107.7699350227915</v>
      </c>
      <c r="CI69" s="3">
        <v>995.54172041042068</v>
      </c>
      <c r="CJ69" s="3">
        <v>1057.6282255949673</v>
      </c>
      <c r="CK69" s="3">
        <v>1119.5899720715536</v>
      </c>
      <c r="CL69" s="3">
        <v>1156.4991738951067</v>
      </c>
      <c r="CM69" s="3">
        <v>37513.111152693295</v>
      </c>
      <c r="CN69" s="3">
        <v>24457.565815196711</v>
      </c>
      <c r="CO69" s="3">
        <v>31410.244027087814</v>
      </c>
      <c r="CP69" s="3">
        <v>0</v>
      </c>
      <c r="CQ69" s="3">
        <v>0</v>
      </c>
      <c r="CR69" s="3">
        <v>0</v>
      </c>
      <c r="CS69" s="3">
        <v>301228920</v>
      </c>
      <c r="CT69" s="3">
        <v>182236147.00000003</v>
      </c>
      <c r="CU69" s="3">
        <v>1397818689</v>
      </c>
      <c r="CV69" s="3">
        <v>0</v>
      </c>
      <c r="CW69" s="3">
        <v>0</v>
      </c>
      <c r="CX69" s="3">
        <v>0</v>
      </c>
      <c r="CY69" s="3">
        <v>54854.680118853277</v>
      </c>
      <c r="CZ69" s="3">
        <v>55154.997240828066</v>
      </c>
      <c r="DA69" s="3">
        <v>90115.706641521247</v>
      </c>
      <c r="DB69" s="3">
        <v>0</v>
      </c>
      <c r="DC69" s="3">
        <v>0</v>
      </c>
      <c r="DD69" s="3">
        <v>0</v>
      </c>
      <c r="DE69" s="3">
        <v>12539.54598605538</v>
      </c>
      <c r="DF69" s="3">
        <v>10225.137731664918</v>
      </c>
      <c r="DG69" s="3">
        <v>20840.989164925937</v>
      </c>
      <c r="DH69" s="3">
        <v>0</v>
      </c>
      <c r="DI69" s="3">
        <v>0</v>
      </c>
      <c r="DJ69" s="3">
        <v>0</v>
      </c>
      <c r="DK69" s="3">
        <v>26020.764200915364</v>
      </c>
      <c r="DL69" s="3">
        <v>27587.77207644756</v>
      </c>
      <c r="DM69" s="3">
        <v>25645.783878260729</v>
      </c>
      <c r="DN69" s="3">
        <v>24749.46276653502</v>
      </c>
      <c r="DO69" s="3">
        <v>24940.673449801689</v>
      </c>
      <c r="DP69" s="3">
        <v>25770.956850314444</v>
      </c>
      <c r="DQ69" s="3">
        <v>29451698.790057126</v>
      </c>
      <c r="DR69" s="3">
        <v>832193726916.42261</v>
      </c>
      <c r="DS69" s="3">
        <v>76647229081.956192</v>
      </c>
      <c r="DT69" s="7">
        <v>9.2102627793124295E-2</v>
      </c>
      <c r="DU69" s="3">
        <v>842889698279.49805</v>
      </c>
      <c r="DV69" s="3">
        <v>86202558359.956039</v>
      </c>
      <c r="DW69" s="8">
        <v>0.10227027158584595</v>
      </c>
      <c r="DX69" s="3">
        <v>755546497834.46582</v>
      </c>
      <c r="DY69" s="3">
        <v>1140642085.0769246</v>
      </c>
      <c r="DZ69" s="3">
        <v>5232621954.0000038</v>
      </c>
      <c r="EA69" s="3">
        <v>2441423567.9999957</v>
      </c>
      <c r="EB69" s="3">
        <v>32132651.857640401</v>
      </c>
      <c r="EC69" s="3">
        <v>31723710.145606752</v>
      </c>
      <c r="ED69" s="3">
        <v>1077.1436436229146</v>
      </c>
      <c r="EE69" s="3">
        <v>93380.920994977743</v>
      </c>
      <c r="EF69" s="3">
        <v>1881283756</v>
      </c>
      <c r="EG69" s="3">
        <v>200125.38400120268</v>
      </c>
      <c r="EH69" s="3">
        <v>43605.672882646257</v>
      </c>
      <c r="EI69" s="3">
        <v>25653.749320889339</v>
      </c>
    </row>
    <row r="80" spans="1:139" hidden="1"/>
    <row r="81" hidden="1"/>
    <row r="82" hidden="1"/>
    <row r="83" hidden="1"/>
    <row r="84" hidden="1"/>
    <row r="85" hidden="1"/>
    <row r="86" hidden="1"/>
    <row r="87" hidden="1"/>
    <row r="88" hidden="1"/>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7511A-EA5C-4924-8D06-D21CCB826434}">
  <sheetPr codeName="Sheet13"/>
  <dimension ref="A1:AD277"/>
  <sheetViews>
    <sheetView showGridLines="0" zoomScale="85" zoomScaleNormal="85" workbookViewId="0">
      <pane xSplit="2" ySplit="5" topLeftCell="C236" activePane="bottomRight" state="frozen"/>
      <selection pane="topRight" activeCell="C1" sqref="C1"/>
      <selection pane="bottomLeft" activeCell="A6" sqref="A6"/>
      <selection pane="bottomRight" activeCell="N259" sqref="N259"/>
    </sheetView>
  </sheetViews>
  <sheetFormatPr defaultRowHeight="14.5"/>
  <cols>
    <col min="1" max="1" width="17" bestFit="1" customWidth="1"/>
    <col min="2" max="2" width="26.1796875" bestFit="1" customWidth="1"/>
    <col min="3" max="4" width="16.81640625" bestFit="1" customWidth="1"/>
    <col min="5" max="5" width="16.54296875" bestFit="1" customWidth="1"/>
    <col min="6" max="14" width="15" bestFit="1" customWidth="1"/>
    <col min="15" max="15" width="16.453125" bestFit="1" customWidth="1"/>
    <col min="16" max="16" width="3.1796875" style="16" customWidth="1"/>
    <col min="17" max="17" width="2.7265625" customWidth="1"/>
    <col min="18" max="18" width="13.08984375" bestFit="1" customWidth="1"/>
    <col min="19" max="19" width="16" bestFit="1" customWidth="1"/>
    <col min="20" max="21" width="13.26953125" bestFit="1" customWidth="1"/>
    <col min="22" max="24" width="2" bestFit="1" customWidth="1"/>
    <col min="25" max="25" width="13.26953125" bestFit="1" customWidth="1"/>
    <col min="26" max="29" width="12.7265625" bestFit="1" customWidth="1"/>
    <col min="30" max="30" width="14.54296875" bestFit="1" customWidth="1"/>
    <col min="31" max="31" width="13.81640625" bestFit="1" customWidth="1"/>
  </cols>
  <sheetData>
    <row r="1" spans="1:30">
      <c r="A1" s="1" t="s">
        <v>215</v>
      </c>
      <c r="B1" t="s" vm="3">
        <v>30</v>
      </c>
      <c r="R1" t="s">
        <v>230</v>
      </c>
      <c r="S1" s="17">
        <f>GETPIVOTDATA("[Measures].[GV Khác (VND)]",$R$6,"[dim_SKU].[Mã SKU]","[dim_SKU].[Mã SKU].&amp;[THUEXM-2025]","[dim_date].[Month]","[dim_date].[Month].&amp;["&amp;S$7&amp;"]")</f>
        <v>1113447612</v>
      </c>
      <c r="T1" s="17">
        <f>GETPIVOTDATA("[Measures].[GV Khác (VND)]",$R$6,"[dim_SKU].[Mã SKU]","[dim_SKU].[Mã SKU].&amp;[THUEXM-2025]","[dim_date].[Month]","[dim_date].[Month].&amp;["&amp;T$7&amp;"]")</f>
        <v>1113447612</v>
      </c>
      <c r="U1" s="16"/>
      <c r="V1" s="16"/>
      <c r="W1" s="16"/>
      <c r="X1" s="16"/>
      <c r="Y1" s="16"/>
      <c r="Z1" s="16"/>
      <c r="AA1" s="16"/>
      <c r="AB1" s="16"/>
      <c r="AC1" s="16"/>
      <c r="AD1" s="16"/>
    </row>
    <row r="2" spans="1:30">
      <c r="A2" s="1" t="s">
        <v>50</v>
      </c>
      <c r="B2" t="s" vm="2">
        <v>30</v>
      </c>
      <c r="R2" t="s">
        <v>231</v>
      </c>
      <c r="S2" s="18">
        <f>GETPIVOTDATA("[Measures].[GV Khác (VND)]",$R$6,"[dim_date].[Month]","[dim_date].[Month].&amp;[1]")-S1</f>
        <v>826880680.28658485</v>
      </c>
      <c r="T2" s="16"/>
      <c r="U2" s="16"/>
      <c r="V2" s="16"/>
      <c r="W2" s="16"/>
      <c r="X2" s="16"/>
      <c r="Y2" s="16"/>
      <c r="Z2" s="16"/>
      <c r="AA2" s="16"/>
      <c r="AB2" s="16"/>
      <c r="AC2" s="16"/>
      <c r="AD2" s="16"/>
    </row>
    <row r="4" spans="1:30">
      <c r="C4" s="1" t="s">
        <v>17</v>
      </c>
    </row>
    <row r="5" spans="1:30">
      <c r="A5" s="1" t="s">
        <v>194</v>
      </c>
      <c r="B5" s="1" t="s">
        <v>118</v>
      </c>
      <c r="C5">
        <v>1</v>
      </c>
      <c r="D5">
        <v>2</v>
      </c>
      <c r="E5">
        <v>3</v>
      </c>
      <c r="F5">
        <v>4</v>
      </c>
      <c r="G5">
        <v>5</v>
      </c>
      <c r="H5">
        <v>6</v>
      </c>
      <c r="I5" t="s">
        <v>1</v>
      </c>
    </row>
    <row r="6" spans="1:30">
      <c r="A6" t="s">
        <v>133</v>
      </c>
      <c r="B6" t="s">
        <v>5</v>
      </c>
      <c r="C6" s="3">
        <v>3566200</v>
      </c>
      <c r="D6" s="3">
        <v>2765400</v>
      </c>
      <c r="E6" s="3">
        <v>4560800</v>
      </c>
      <c r="F6" s="3">
        <v>3931596.7675908129</v>
      </c>
      <c r="G6" s="3">
        <v>3471317.9654291244</v>
      </c>
      <c r="H6" s="3">
        <v>3691696.8254005057</v>
      </c>
      <c r="I6" s="3">
        <v>21987011.558420442</v>
      </c>
      <c r="R6" s="1" t="s">
        <v>26</v>
      </c>
      <c r="S6" s="1" t="s">
        <v>128</v>
      </c>
    </row>
    <row r="7" spans="1:30">
      <c r="B7" t="s">
        <v>115</v>
      </c>
      <c r="C7" s="3">
        <v>95122183219.988266</v>
      </c>
      <c r="D7" s="3">
        <v>76477173427.39888</v>
      </c>
      <c r="E7" s="3">
        <v>121853738603.41147</v>
      </c>
      <c r="F7" s="3">
        <v>100563503024.8318</v>
      </c>
      <c r="G7" s="3">
        <v>88473406565.22023</v>
      </c>
      <c r="H7" s="3">
        <v>94204964496.546967</v>
      </c>
      <c r="I7" s="3">
        <v>576694969337.39771</v>
      </c>
      <c r="R7" s="1" t="s">
        <v>0</v>
      </c>
      <c r="S7">
        <v>1</v>
      </c>
      <c r="T7">
        <v>2</v>
      </c>
      <c r="U7">
        <v>3</v>
      </c>
      <c r="V7">
        <v>4</v>
      </c>
      <c r="W7">
        <v>5</v>
      </c>
      <c r="X7">
        <v>6</v>
      </c>
      <c r="Y7" t="s">
        <v>1</v>
      </c>
    </row>
    <row r="8" spans="1:30">
      <c r="B8" s="12" t="s">
        <v>200</v>
      </c>
      <c r="C8" s="13">
        <v>94810875315.063858</v>
      </c>
      <c r="D8" s="13">
        <v>76242415077.999908</v>
      </c>
      <c r="E8" s="13">
        <v>121419600713.00055</v>
      </c>
      <c r="F8" s="13">
        <v>100563503024.8318</v>
      </c>
      <c r="G8" s="13">
        <v>88473406565.22023</v>
      </c>
      <c r="H8" s="13">
        <v>94204964496.546967</v>
      </c>
      <c r="I8" s="13">
        <v>575714765192.66345</v>
      </c>
      <c r="R8" s="2" t="s">
        <v>51</v>
      </c>
      <c r="S8" s="3">
        <v>-2.1407871246337891</v>
      </c>
      <c r="T8" s="3"/>
      <c r="U8" s="3"/>
      <c r="V8" s="3"/>
      <c r="W8" s="3"/>
      <c r="X8" s="3"/>
      <c r="Y8" s="3">
        <v>-2.1407871246337891</v>
      </c>
    </row>
    <row r="9" spans="1:30">
      <c r="B9" t="s">
        <v>20</v>
      </c>
      <c r="C9" s="3">
        <v>66702006896.773804</v>
      </c>
      <c r="D9" s="3">
        <v>49804436963.000198</v>
      </c>
      <c r="E9" s="3">
        <v>85811551964</v>
      </c>
      <c r="F9" s="3">
        <v>74511128371.089661</v>
      </c>
      <c r="G9" s="3">
        <v>65191757467.705864</v>
      </c>
      <c r="H9" s="3">
        <v>69280567174.419998</v>
      </c>
      <c r="I9" s="3">
        <v>411301448836.99036</v>
      </c>
      <c r="R9" s="2" t="s">
        <v>3</v>
      </c>
      <c r="S9" s="3">
        <v>598497596</v>
      </c>
      <c r="T9" s="3">
        <v>-90127412</v>
      </c>
      <c r="U9" s="3">
        <v>305772520</v>
      </c>
      <c r="V9" s="3"/>
      <c r="W9" s="3"/>
      <c r="X9" s="3"/>
      <c r="Y9" s="3">
        <v>814142704</v>
      </c>
    </row>
    <row r="10" spans="1:30">
      <c r="B10" t="s">
        <v>21</v>
      </c>
      <c r="C10" s="3">
        <v>151922907.92323795</v>
      </c>
      <c r="D10" s="3">
        <v>102171257</v>
      </c>
      <c r="E10" s="3">
        <v>179565283.00000006</v>
      </c>
      <c r="F10" s="3">
        <v>0</v>
      </c>
      <c r="G10" s="3">
        <v>0</v>
      </c>
      <c r="H10" s="3">
        <v>0</v>
      </c>
      <c r="I10" s="3">
        <v>433659447.92323613</v>
      </c>
      <c r="R10" s="2" t="s">
        <v>58</v>
      </c>
      <c r="S10" s="3">
        <v>197145131.4273833</v>
      </c>
      <c r="T10" s="3"/>
      <c r="U10" s="3">
        <v>157328789</v>
      </c>
      <c r="V10" s="3"/>
      <c r="W10" s="3"/>
      <c r="X10" s="3"/>
      <c r="Y10" s="3">
        <v>354473920.4273833</v>
      </c>
    </row>
    <row r="11" spans="1:30">
      <c r="B11" t="s">
        <v>22</v>
      </c>
      <c r="C11" s="3">
        <v>1472315727.847872</v>
      </c>
      <c r="D11" s="3">
        <v>1063476996.0000026</v>
      </c>
      <c r="E11" s="3">
        <v>3537942336.0000105</v>
      </c>
      <c r="F11" s="3">
        <v>2704162959.1768923</v>
      </c>
      <c r="G11" s="3">
        <v>2259215202.2421508</v>
      </c>
      <c r="H11" s="3">
        <v>2482707719.5144529</v>
      </c>
      <c r="I11" s="3">
        <v>13519820940.781321</v>
      </c>
      <c r="R11" s="2" t="s">
        <v>2</v>
      </c>
      <c r="S11" s="3">
        <v>-182</v>
      </c>
      <c r="T11" s="3">
        <v>14733848.999999911</v>
      </c>
      <c r="U11" s="3">
        <v>2294825</v>
      </c>
      <c r="V11" s="3"/>
      <c r="W11" s="3"/>
      <c r="X11" s="3"/>
      <c r="Y11" s="3">
        <v>17028491.999999911</v>
      </c>
    </row>
    <row r="12" spans="1:30">
      <c r="B12" t="s">
        <v>23</v>
      </c>
      <c r="C12" s="3">
        <v>2631817902.527575</v>
      </c>
      <c r="D12" s="3">
        <v>2249207539.9999933</v>
      </c>
      <c r="E12" s="3">
        <v>3758388339.9999862</v>
      </c>
      <c r="F12" s="3">
        <v>2883178802.8324203</v>
      </c>
      <c r="G12" s="3">
        <v>2503493613.2962828</v>
      </c>
      <c r="H12" s="3">
        <v>2707507402.3622975</v>
      </c>
      <c r="I12" s="3">
        <v>16733593601.018585</v>
      </c>
      <c r="R12" s="2" t="s">
        <v>117</v>
      </c>
      <c r="S12" s="3"/>
      <c r="T12" s="3"/>
      <c r="U12" s="3">
        <v>-8</v>
      </c>
      <c r="V12" s="3"/>
      <c r="W12" s="3"/>
      <c r="X12" s="3"/>
      <c r="Y12" s="3">
        <v>-8</v>
      </c>
    </row>
    <row r="13" spans="1:30">
      <c r="B13" t="s">
        <v>24</v>
      </c>
      <c r="C13" s="3">
        <v>4669185535.6245556</v>
      </c>
      <c r="D13" s="3">
        <v>4525651788.0000076</v>
      </c>
      <c r="E13" s="3">
        <v>5550581596.0000048</v>
      </c>
      <c r="F13" s="3">
        <v>3824383714.9200883</v>
      </c>
      <c r="G13" s="3">
        <v>3449259508.5859718</v>
      </c>
      <c r="H13" s="3">
        <v>3686282086.7851758</v>
      </c>
      <c r="I13" s="3">
        <v>25705344229.915836</v>
      </c>
      <c r="R13" s="2" t="s">
        <v>588</v>
      </c>
      <c r="S13" s="3">
        <v>1113447612</v>
      </c>
      <c r="T13" s="3">
        <v>1113447612</v>
      </c>
      <c r="U13" s="3">
        <v>1113447612</v>
      </c>
      <c r="V13" s="3">
        <v>0</v>
      </c>
      <c r="W13" s="3">
        <v>0</v>
      </c>
      <c r="X13" s="3">
        <v>0</v>
      </c>
      <c r="Y13" s="3">
        <v>3340342836</v>
      </c>
    </row>
    <row r="14" spans="1:30">
      <c r="B14" t="s">
        <v>27</v>
      </c>
      <c r="C14" s="3">
        <v>5263283450.0376549</v>
      </c>
      <c r="D14" s="3">
        <v>4356125053.999999</v>
      </c>
      <c r="E14" s="3">
        <v>5582081777.0000086</v>
      </c>
      <c r="F14" s="3">
        <v>4972126337.9858265</v>
      </c>
      <c r="G14" s="3">
        <v>4559177093.2467499</v>
      </c>
      <c r="H14" s="3">
        <v>4876473213.2692337</v>
      </c>
      <c r="I14" s="3">
        <v>29609266925.539608</v>
      </c>
      <c r="R14" s="2" t="s">
        <v>53</v>
      </c>
      <c r="S14" s="3">
        <v>36700352</v>
      </c>
      <c r="T14" s="3">
        <v>36700352</v>
      </c>
      <c r="U14" s="3">
        <v>36700352</v>
      </c>
      <c r="V14" s="3">
        <v>0</v>
      </c>
      <c r="W14" s="3">
        <v>0</v>
      </c>
      <c r="X14" s="3">
        <v>0</v>
      </c>
      <c r="Y14" s="3">
        <v>110101056</v>
      </c>
    </row>
    <row r="15" spans="1:30">
      <c r="B15" t="s">
        <v>28</v>
      </c>
      <c r="C15" s="3">
        <v>1410822531.7739055</v>
      </c>
      <c r="D15" s="3">
        <v>1581691276</v>
      </c>
      <c r="E15" s="3">
        <v>1578346796.0000005</v>
      </c>
      <c r="F15" s="3">
        <v>1498993584.2042916</v>
      </c>
      <c r="G15" s="3">
        <v>1310582121.1079147</v>
      </c>
      <c r="H15" s="3">
        <v>1378032680.51071</v>
      </c>
      <c r="I15" s="3">
        <v>8758468989.596838</v>
      </c>
      <c r="R15" s="2" t="s">
        <v>29</v>
      </c>
      <c r="S15" s="3">
        <v>-5462215.0000114441</v>
      </c>
      <c r="T15" s="3">
        <v>4884690</v>
      </c>
      <c r="U15" s="3">
        <v>395487349</v>
      </c>
      <c r="V15" s="3"/>
      <c r="W15" s="3"/>
      <c r="X15" s="3"/>
      <c r="Y15" s="3">
        <v>394909823.99998856</v>
      </c>
    </row>
    <row r="16" spans="1:30">
      <c r="B16" t="s">
        <v>39</v>
      </c>
      <c r="C16" s="3">
        <v>1478233.337752966</v>
      </c>
      <c r="D16" s="3">
        <v>342058.00000000058</v>
      </c>
      <c r="E16" s="3">
        <v>4616348.0000000168</v>
      </c>
      <c r="F16" s="3">
        <v>9391233.9543572459</v>
      </c>
      <c r="G16" s="3">
        <v>7302691.2383146221</v>
      </c>
      <c r="H16" s="3">
        <v>7509672.7004653979</v>
      </c>
      <c r="I16" s="3">
        <v>30640237.230889924</v>
      </c>
      <c r="R16" s="2" t="s">
        <v>1</v>
      </c>
      <c r="S16" s="3">
        <v>1940328292.2865849</v>
      </c>
      <c r="T16" s="3">
        <v>1079639091</v>
      </c>
      <c r="U16" s="3">
        <v>2011031439</v>
      </c>
      <c r="V16" s="3">
        <v>0</v>
      </c>
      <c r="W16" s="3">
        <v>0</v>
      </c>
      <c r="X16" s="3">
        <v>0</v>
      </c>
      <c r="Y16" s="3">
        <v>5030998822.2865849</v>
      </c>
    </row>
    <row r="17" spans="1:9">
      <c r="B17" t="s">
        <v>25</v>
      </c>
      <c r="C17" s="3">
        <v>12508042129.217442</v>
      </c>
      <c r="D17" s="3">
        <v>12559312145.999981</v>
      </c>
      <c r="E17" s="3">
        <v>15416526273</v>
      </c>
      <c r="F17" s="3">
        <v>10160138020.668228</v>
      </c>
      <c r="G17" s="3">
        <v>9192618867.7969608</v>
      </c>
      <c r="H17" s="3">
        <v>9785884546.9846153</v>
      </c>
      <c r="I17" s="3">
        <v>69622521983.667587</v>
      </c>
    </row>
    <row r="18" spans="1:9">
      <c r="B18" t="s">
        <v>26</v>
      </c>
      <c r="C18" s="3">
        <v>0</v>
      </c>
      <c r="D18" s="3">
        <v>0</v>
      </c>
      <c r="E18" s="3">
        <v>0</v>
      </c>
      <c r="F18" s="3">
        <v>0</v>
      </c>
      <c r="G18" s="3">
        <v>0</v>
      </c>
      <c r="H18" s="3">
        <v>0</v>
      </c>
      <c r="I18" s="3">
        <v>0</v>
      </c>
    </row>
    <row r="19" spans="1:9">
      <c r="B19" t="s">
        <v>31</v>
      </c>
      <c r="C19" s="3">
        <v>311307904.92440933</v>
      </c>
      <c r="D19" s="3">
        <v>234758349.3989757</v>
      </c>
      <c r="E19" s="3">
        <v>434137890.41091925</v>
      </c>
      <c r="F19" s="3">
        <v>0</v>
      </c>
      <c r="G19" s="3">
        <v>0</v>
      </c>
      <c r="H19" s="3">
        <v>0</v>
      </c>
      <c r="I19" s="3">
        <v>980204144.7343086</v>
      </c>
    </row>
    <row r="20" spans="1:9">
      <c r="B20" t="s">
        <v>226</v>
      </c>
      <c r="C20" s="3">
        <v>2631791087.1898222</v>
      </c>
      <c r="D20" s="3">
        <v>2249200862.9999933</v>
      </c>
      <c r="E20" s="3">
        <v>3758342835.9999862</v>
      </c>
      <c r="F20" s="3">
        <v>2883178802.8324203</v>
      </c>
      <c r="G20" s="3">
        <v>2503493613.2962828</v>
      </c>
      <c r="H20" s="3">
        <v>2707507402.3622975</v>
      </c>
      <c r="I20" s="3">
        <v>16733514604.680832</v>
      </c>
    </row>
    <row r="21" spans="1:9">
      <c r="B21" t="s">
        <v>228</v>
      </c>
      <c r="C21" s="3">
        <v>26815.33775296585</v>
      </c>
      <c r="D21" s="3">
        <v>6676.9999999999991</v>
      </c>
      <c r="E21" s="3">
        <v>45504.000000000007</v>
      </c>
      <c r="F21" s="3">
        <v>0</v>
      </c>
      <c r="G21" s="3">
        <v>0</v>
      </c>
      <c r="H21" s="3">
        <v>0</v>
      </c>
      <c r="I21" s="3">
        <v>78996.337752966618</v>
      </c>
    </row>
    <row r="22" spans="1:9">
      <c r="A22" t="s">
        <v>558</v>
      </c>
      <c r="B22" t="s">
        <v>5</v>
      </c>
      <c r="C22" s="3"/>
      <c r="D22" s="3"/>
      <c r="E22" s="3"/>
      <c r="F22" s="3">
        <v>500000</v>
      </c>
      <c r="G22" s="3">
        <v>500000</v>
      </c>
      <c r="H22" s="3">
        <v>330000</v>
      </c>
      <c r="I22" s="3">
        <v>1330000</v>
      </c>
    </row>
    <row r="23" spans="1:9">
      <c r="B23" t="s">
        <v>115</v>
      </c>
      <c r="C23" s="3"/>
      <c r="D23" s="3"/>
      <c r="E23" s="3"/>
      <c r="F23" s="3">
        <v>11109348880.700823</v>
      </c>
      <c r="G23" s="3">
        <v>11105941418.094349</v>
      </c>
      <c r="H23" s="3">
        <v>7328808117.9087334</v>
      </c>
      <c r="I23" s="3">
        <v>29544098416.703907</v>
      </c>
    </row>
    <row r="24" spans="1:9">
      <c r="B24" s="12" t="s">
        <v>200</v>
      </c>
      <c r="C24" s="13"/>
      <c r="D24" s="13"/>
      <c r="E24" s="13"/>
      <c r="F24" s="13">
        <v>11109348880.700823</v>
      </c>
      <c r="G24" s="13">
        <v>11105941418.094349</v>
      </c>
      <c r="H24" s="13">
        <v>7328808117.9087334</v>
      </c>
      <c r="I24" s="13">
        <v>29544098416.703907</v>
      </c>
    </row>
    <row r="25" spans="1:9">
      <c r="B25" t="s">
        <v>20</v>
      </c>
      <c r="C25" s="3"/>
      <c r="D25" s="3"/>
      <c r="E25" s="3"/>
      <c r="F25" s="3">
        <v>8615609388.6494141</v>
      </c>
      <c r="G25" s="3">
        <v>8615609388.6494141</v>
      </c>
      <c r="H25" s="3">
        <v>5686302196.5086136</v>
      </c>
      <c r="I25" s="3">
        <v>22917520973.807442</v>
      </c>
    </row>
    <row r="26" spans="1:9">
      <c r="B26" t="s">
        <v>21</v>
      </c>
      <c r="C26" s="3"/>
      <c r="D26" s="3"/>
      <c r="E26" s="3"/>
      <c r="F26" s="3">
        <v>0</v>
      </c>
      <c r="G26" s="3">
        <v>0</v>
      </c>
      <c r="H26" s="3">
        <v>0</v>
      </c>
      <c r="I26" s="3">
        <v>0</v>
      </c>
    </row>
    <row r="27" spans="1:9">
      <c r="B27" t="s">
        <v>22</v>
      </c>
      <c r="C27" s="3"/>
      <c r="D27" s="3"/>
      <c r="E27" s="3"/>
      <c r="F27" s="3">
        <v>40467262.045521915</v>
      </c>
      <c r="G27" s="3">
        <v>40467262.045521915</v>
      </c>
      <c r="H27" s="3">
        <v>26708392.950044464</v>
      </c>
      <c r="I27" s="3">
        <v>107642917.0410883</v>
      </c>
    </row>
    <row r="28" spans="1:9">
      <c r="B28" t="s">
        <v>23</v>
      </c>
      <c r="C28" s="3"/>
      <c r="D28" s="3"/>
      <c r="E28" s="3"/>
      <c r="F28" s="3">
        <v>340746260.64741349</v>
      </c>
      <c r="G28" s="3">
        <v>337338798.04093939</v>
      </c>
      <c r="H28" s="3">
        <v>221530388.67348489</v>
      </c>
      <c r="I28" s="3">
        <v>899615447.36183786</v>
      </c>
    </row>
    <row r="29" spans="1:9">
      <c r="B29" t="s">
        <v>24</v>
      </c>
      <c r="C29" s="3"/>
      <c r="D29" s="3"/>
      <c r="E29" s="3"/>
      <c r="F29" s="3">
        <v>495962294.44621623</v>
      </c>
      <c r="G29" s="3">
        <v>495962294.44621623</v>
      </c>
      <c r="H29" s="3">
        <v>327335114.3345027</v>
      </c>
      <c r="I29" s="3">
        <v>1319259703.2269351</v>
      </c>
    </row>
    <row r="30" spans="1:9">
      <c r="B30" t="s">
        <v>27</v>
      </c>
      <c r="C30" s="3"/>
      <c r="D30" s="3"/>
      <c r="E30" s="3"/>
      <c r="F30" s="3">
        <v>168428245.98194095</v>
      </c>
      <c r="G30" s="3">
        <v>168428245.98194095</v>
      </c>
      <c r="H30" s="3">
        <v>111162642.34808104</v>
      </c>
      <c r="I30" s="3">
        <v>448019134.31196296</v>
      </c>
    </row>
    <row r="31" spans="1:9">
      <c r="B31" t="s">
        <v>28</v>
      </c>
      <c r="C31" s="3"/>
      <c r="D31" s="3"/>
      <c r="E31" s="3"/>
      <c r="F31" s="3">
        <v>90532664.782508582</v>
      </c>
      <c r="G31" s="3">
        <v>90532664.782508582</v>
      </c>
      <c r="H31" s="3">
        <v>59751558.75645566</v>
      </c>
      <c r="I31" s="3">
        <v>240816888.32147282</v>
      </c>
    </row>
    <row r="32" spans="1:9">
      <c r="B32" t="s">
        <v>39</v>
      </c>
      <c r="C32" s="3"/>
      <c r="D32" s="3"/>
      <c r="E32" s="3"/>
      <c r="F32" s="3">
        <v>136.46480355059978</v>
      </c>
      <c r="G32" s="3">
        <v>136.46480355059978</v>
      </c>
      <c r="H32" s="3">
        <v>90.066770343395845</v>
      </c>
      <c r="I32" s="3">
        <v>362.9963774445954</v>
      </c>
    </row>
    <row r="33" spans="1:9">
      <c r="B33" t="s">
        <v>25</v>
      </c>
      <c r="C33" s="3"/>
      <c r="D33" s="3"/>
      <c r="E33" s="3"/>
      <c r="F33" s="3">
        <v>1357602627.6830039</v>
      </c>
      <c r="G33" s="3">
        <v>1357602627.6830039</v>
      </c>
      <c r="H33" s="3">
        <v>896017734.27078259</v>
      </c>
      <c r="I33" s="3">
        <v>3611222989.6367903</v>
      </c>
    </row>
    <row r="34" spans="1:9">
      <c r="B34" t="s">
        <v>26</v>
      </c>
      <c r="C34" s="3"/>
      <c r="D34" s="3"/>
      <c r="E34" s="3"/>
      <c r="F34" s="3">
        <v>0</v>
      </c>
      <c r="G34" s="3">
        <v>0</v>
      </c>
      <c r="H34" s="3">
        <v>0</v>
      </c>
      <c r="I34" s="3">
        <v>0</v>
      </c>
    </row>
    <row r="35" spans="1:9">
      <c r="B35" t="s">
        <v>31</v>
      </c>
      <c r="C35" s="3"/>
      <c r="D35" s="3"/>
      <c r="E35" s="3"/>
      <c r="F35" s="3">
        <v>0</v>
      </c>
      <c r="G35" s="3">
        <v>0</v>
      </c>
      <c r="H35" s="3">
        <v>0</v>
      </c>
      <c r="I35" s="3">
        <v>0</v>
      </c>
    </row>
    <row r="36" spans="1:9">
      <c r="B36" t="s">
        <v>226</v>
      </c>
      <c r="C36" s="3"/>
      <c r="D36" s="3"/>
      <c r="E36" s="3"/>
      <c r="F36" s="3">
        <v>340746260.64741349</v>
      </c>
      <c r="G36" s="3">
        <v>337338798.04093939</v>
      </c>
      <c r="H36" s="3">
        <v>221530388.67348489</v>
      </c>
      <c r="I36" s="3">
        <v>899615447.36183786</v>
      </c>
    </row>
    <row r="37" spans="1:9">
      <c r="B37" t="s">
        <v>228</v>
      </c>
      <c r="C37" s="3"/>
      <c r="D37" s="3"/>
      <c r="E37" s="3"/>
      <c r="F37" s="3">
        <v>0</v>
      </c>
      <c r="G37" s="3">
        <v>0</v>
      </c>
      <c r="H37" s="3">
        <v>0</v>
      </c>
      <c r="I37" s="3">
        <v>0</v>
      </c>
    </row>
    <row r="38" spans="1:9">
      <c r="A38" t="s">
        <v>134</v>
      </c>
      <c r="B38" t="s">
        <v>5</v>
      </c>
      <c r="C38" s="3">
        <v>343375</v>
      </c>
      <c r="D38" s="3">
        <v>254525</v>
      </c>
      <c r="E38" s="3">
        <v>562375</v>
      </c>
      <c r="F38" s="3">
        <v>330000</v>
      </c>
      <c r="G38" s="3">
        <v>383176.78276720003</v>
      </c>
      <c r="H38" s="3">
        <v>711410.07996720006</v>
      </c>
      <c r="I38" s="3">
        <v>2584861.8627344002</v>
      </c>
    </row>
    <row r="39" spans="1:9">
      <c r="B39" t="s">
        <v>115</v>
      </c>
      <c r="C39" s="3">
        <v>9583879481.0000019</v>
      </c>
      <c r="D39" s="3">
        <v>7434642514.1982832</v>
      </c>
      <c r="E39" s="3">
        <v>15161470636.999989</v>
      </c>
      <c r="F39" s="3">
        <v>9208629514.2124062</v>
      </c>
      <c r="G39" s="3">
        <v>10737178156.251394</v>
      </c>
      <c r="H39" s="3">
        <v>18649581720.99268</v>
      </c>
      <c r="I39" s="3">
        <v>70775382023.654755</v>
      </c>
    </row>
    <row r="40" spans="1:9">
      <c r="B40" s="12" t="s">
        <v>200</v>
      </c>
      <c r="C40" s="13">
        <v>9583879481.0000019</v>
      </c>
      <c r="D40" s="13">
        <v>7434479261.9999981</v>
      </c>
      <c r="E40" s="13">
        <v>15161470636.999989</v>
      </c>
      <c r="F40" s="13">
        <v>9208629514.2124062</v>
      </c>
      <c r="G40" s="13">
        <v>10737178156.251394</v>
      </c>
      <c r="H40" s="13">
        <v>18649581720.99268</v>
      </c>
      <c r="I40" s="13">
        <v>70775218771.456467</v>
      </c>
    </row>
    <row r="41" spans="1:9">
      <c r="B41" t="s">
        <v>20</v>
      </c>
      <c r="C41" s="3">
        <v>7103826270.9999962</v>
      </c>
      <c r="D41" s="3">
        <v>5383421924.0000019</v>
      </c>
      <c r="E41" s="3">
        <v>10940200125</v>
      </c>
      <c r="F41" s="3">
        <v>6731504559.0957165</v>
      </c>
      <c r="G41" s="3">
        <v>7740744317.3272324</v>
      </c>
      <c r="H41" s="3">
        <v>13109445703.094957</v>
      </c>
      <c r="I41" s="3">
        <v>51009142899.517899</v>
      </c>
    </row>
    <row r="42" spans="1:9">
      <c r="B42" t="s">
        <v>21</v>
      </c>
      <c r="C42" s="3">
        <v>125260647.00000004</v>
      </c>
      <c r="D42" s="3">
        <v>93001381</v>
      </c>
      <c r="E42" s="3">
        <v>213907564.00000015</v>
      </c>
      <c r="F42" s="3">
        <v>0</v>
      </c>
      <c r="G42" s="3">
        <v>0</v>
      </c>
      <c r="H42" s="3">
        <v>0</v>
      </c>
      <c r="I42" s="3">
        <v>432169591.99999976</v>
      </c>
    </row>
    <row r="43" spans="1:9">
      <c r="B43" t="s">
        <v>22</v>
      </c>
      <c r="C43" s="3">
        <v>88601736.999999955</v>
      </c>
      <c r="D43" s="3">
        <v>71253411.00000003</v>
      </c>
      <c r="E43" s="3">
        <v>152985506.00000006</v>
      </c>
      <c r="F43" s="3">
        <v>225756117.23982209</v>
      </c>
      <c r="G43" s="3">
        <v>345959504.66116488</v>
      </c>
      <c r="H43" s="3">
        <v>521857396.22992975</v>
      </c>
      <c r="I43" s="3">
        <v>1406413672.130919</v>
      </c>
    </row>
    <row r="44" spans="1:9">
      <c r="B44" t="s">
        <v>23</v>
      </c>
      <c r="C44" s="3">
        <v>422759105.99999976</v>
      </c>
      <c r="D44" s="3">
        <v>367592204.99999982</v>
      </c>
      <c r="E44" s="3">
        <v>773480533.99999976</v>
      </c>
      <c r="F44" s="3">
        <v>420863658.8198579</v>
      </c>
      <c r="G44" s="3">
        <v>530514612.40880895</v>
      </c>
      <c r="H44" s="3">
        <v>947961582.10514545</v>
      </c>
      <c r="I44" s="3">
        <v>3463171698.3338122</v>
      </c>
    </row>
    <row r="45" spans="1:9">
      <c r="B45" t="s">
        <v>24</v>
      </c>
      <c r="C45" s="3">
        <v>390865732</v>
      </c>
      <c r="D45" s="3">
        <v>346072601</v>
      </c>
      <c r="E45" s="3">
        <v>711429490</v>
      </c>
      <c r="F45" s="3">
        <v>387462377.00706744</v>
      </c>
      <c r="G45" s="3">
        <v>459572512.29349732</v>
      </c>
      <c r="H45" s="3">
        <v>905873637.50413132</v>
      </c>
      <c r="I45" s="3">
        <v>3201276349.8046994</v>
      </c>
    </row>
    <row r="46" spans="1:9">
      <c r="B46" t="s">
        <v>27</v>
      </c>
      <c r="C46" s="3">
        <v>463777602.00000024</v>
      </c>
      <c r="D46" s="3">
        <v>346427441.0000003</v>
      </c>
      <c r="E46" s="3">
        <v>702797457.99999988</v>
      </c>
      <c r="F46" s="3">
        <v>483487851.68422735</v>
      </c>
      <c r="G46" s="3">
        <v>534313000.35750192</v>
      </c>
      <c r="H46" s="3">
        <v>988036506.5003047</v>
      </c>
      <c r="I46" s="3">
        <v>3518839859.5420303</v>
      </c>
    </row>
    <row r="47" spans="1:9">
      <c r="B47" t="s">
        <v>28</v>
      </c>
      <c r="C47" s="3">
        <v>147605016.00000003</v>
      </c>
      <c r="D47" s="3">
        <v>100368524.99999996</v>
      </c>
      <c r="E47" s="3">
        <v>211537039</v>
      </c>
      <c r="F47" s="3">
        <v>126679778.10526794</v>
      </c>
      <c r="G47" s="3">
        <v>141503724.8017281</v>
      </c>
      <c r="H47" s="3">
        <v>287694361.03347796</v>
      </c>
      <c r="I47" s="3">
        <v>1015388443.9404721</v>
      </c>
    </row>
    <row r="48" spans="1:9">
      <c r="B48" t="s">
        <v>39</v>
      </c>
      <c r="C48" s="3">
        <v>228755100.00000012</v>
      </c>
      <c r="D48" s="3">
        <v>202358537.99999988</v>
      </c>
      <c r="E48" s="3">
        <v>315898884.99999994</v>
      </c>
      <c r="F48" s="3">
        <v>238462354.52709049</v>
      </c>
      <c r="G48" s="3">
        <v>311777008.66507441</v>
      </c>
      <c r="H48" s="3">
        <v>465080708.88714546</v>
      </c>
      <c r="I48" s="3">
        <v>1762332595.0793149</v>
      </c>
    </row>
    <row r="49" spans="1:9">
      <c r="B49" t="s">
        <v>25</v>
      </c>
      <c r="C49" s="3">
        <v>612428270.00000012</v>
      </c>
      <c r="D49" s="3">
        <v>523983236</v>
      </c>
      <c r="E49" s="3">
        <v>1139234036.0000002</v>
      </c>
      <c r="F49" s="3">
        <v>594412817.733356</v>
      </c>
      <c r="G49" s="3">
        <v>672793475.73638499</v>
      </c>
      <c r="H49" s="3">
        <v>1423631825.637589</v>
      </c>
      <c r="I49" s="3">
        <v>4966483661.1073236</v>
      </c>
    </row>
    <row r="50" spans="1:9">
      <c r="B50" t="s">
        <v>26</v>
      </c>
      <c r="C50" s="3">
        <v>0</v>
      </c>
      <c r="D50" s="3">
        <v>0</v>
      </c>
      <c r="E50" s="3">
        <v>0</v>
      </c>
      <c r="F50" s="3">
        <v>0</v>
      </c>
      <c r="G50" s="3">
        <v>0</v>
      </c>
      <c r="H50" s="3">
        <v>0</v>
      </c>
      <c r="I50" s="3">
        <v>0</v>
      </c>
    </row>
    <row r="51" spans="1:9">
      <c r="B51" t="s">
        <v>31</v>
      </c>
      <c r="C51" s="3">
        <v>0</v>
      </c>
      <c r="D51" s="3">
        <v>163252.19828510183</v>
      </c>
      <c r="E51" s="3">
        <v>0</v>
      </c>
      <c r="F51" s="3">
        <v>0</v>
      </c>
      <c r="G51" s="3">
        <v>0</v>
      </c>
      <c r="H51" s="3">
        <v>0</v>
      </c>
      <c r="I51" s="3">
        <v>163252.19828510183</v>
      </c>
    </row>
    <row r="52" spans="1:9">
      <c r="B52" t="s">
        <v>226</v>
      </c>
      <c r="C52" s="3">
        <v>422349960.99999976</v>
      </c>
      <c r="D52" s="3">
        <v>367356282.99999982</v>
      </c>
      <c r="E52" s="3">
        <v>773049701.99999976</v>
      </c>
      <c r="F52" s="3">
        <v>420863658.8198579</v>
      </c>
      <c r="G52" s="3">
        <v>530514612.40880895</v>
      </c>
      <c r="H52" s="3">
        <v>947961582.10514545</v>
      </c>
      <c r="I52" s="3">
        <v>3462095799.3338122</v>
      </c>
    </row>
    <row r="53" spans="1:9">
      <c r="B53" t="s">
        <v>228</v>
      </c>
      <c r="C53" s="3">
        <v>409144.99999999959</v>
      </c>
      <c r="D53" s="3">
        <v>235922.00000000012</v>
      </c>
      <c r="E53" s="3">
        <v>430832.00000000006</v>
      </c>
      <c r="F53" s="3">
        <v>0</v>
      </c>
      <c r="G53" s="3">
        <v>0</v>
      </c>
      <c r="H53" s="3">
        <v>0</v>
      </c>
      <c r="I53" s="3">
        <v>1075899.0000000002</v>
      </c>
    </row>
    <row r="54" spans="1:9">
      <c r="A54" t="s">
        <v>135</v>
      </c>
      <c r="B54" t="s">
        <v>5</v>
      </c>
      <c r="C54" s="3">
        <v>78000</v>
      </c>
      <c r="D54" s="3">
        <v>16525</v>
      </c>
      <c r="E54" s="3">
        <v>105475</v>
      </c>
      <c r="F54" s="3">
        <v>105822.59998798565</v>
      </c>
      <c r="G54" s="3">
        <v>36323.975107874925</v>
      </c>
      <c r="H54" s="3">
        <v>72985.793806419417</v>
      </c>
      <c r="I54" s="3">
        <v>415132.36890228</v>
      </c>
    </row>
    <row r="55" spans="1:9">
      <c r="B55" t="s">
        <v>115</v>
      </c>
      <c r="C55" s="3">
        <v>2133819903.0000002</v>
      </c>
      <c r="D55" s="3">
        <v>420608883</v>
      </c>
      <c r="E55" s="3">
        <v>3137091502.8507543</v>
      </c>
      <c r="F55" s="3">
        <v>2746568737.376193</v>
      </c>
      <c r="G55" s="3">
        <v>1073781066.3599155</v>
      </c>
      <c r="H55" s="3">
        <v>2234773446.6808605</v>
      </c>
      <c r="I55" s="3">
        <v>11746643539.267723</v>
      </c>
    </row>
    <row r="56" spans="1:9">
      <c r="B56" s="12" t="s">
        <v>200</v>
      </c>
      <c r="C56" s="13">
        <v>2133819903.0000002</v>
      </c>
      <c r="D56" s="13">
        <v>420608883</v>
      </c>
      <c r="E56" s="13">
        <v>3137070889.000001</v>
      </c>
      <c r="F56" s="13">
        <v>2746568737.376193</v>
      </c>
      <c r="G56" s="13">
        <v>1073781066.3599155</v>
      </c>
      <c r="H56" s="13">
        <v>2234773446.6808605</v>
      </c>
      <c r="I56" s="13">
        <v>11746622925.416969</v>
      </c>
    </row>
    <row r="57" spans="1:9">
      <c r="B57" t="s">
        <v>20</v>
      </c>
      <c r="C57" s="3">
        <v>1433088113</v>
      </c>
      <c r="D57" s="3">
        <v>308849927</v>
      </c>
      <c r="E57" s="3">
        <v>1617049526</v>
      </c>
      <c r="F57" s="3">
        <v>1992514598.4815931</v>
      </c>
      <c r="G57" s="3">
        <v>641877075.82053888</v>
      </c>
      <c r="H57" s="3">
        <v>1421156158.2428453</v>
      </c>
      <c r="I57" s="3">
        <v>7414535398.5449743</v>
      </c>
    </row>
    <row r="58" spans="1:9">
      <c r="B58" t="s">
        <v>21</v>
      </c>
      <c r="C58" s="3">
        <v>91688821.000000015</v>
      </c>
      <c r="D58" s="3">
        <v>20950662</v>
      </c>
      <c r="E58" s="3">
        <v>115413660</v>
      </c>
      <c r="F58" s="3">
        <v>0</v>
      </c>
      <c r="G58" s="3">
        <v>0</v>
      </c>
      <c r="H58" s="3">
        <v>0</v>
      </c>
      <c r="I58" s="3">
        <v>228053142.99999997</v>
      </c>
    </row>
    <row r="59" spans="1:9">
      <c r="B59" t="s">
        <v>22</v>
      </c>
      <c r="C59" s="3">
        <v>24019177</v>
      </c>
      <c r="D59" s="3">
        <v>4468723</v>
      </c>
      <c r="E59" s="3">
        <v>45394505</v>
      </c>
      <c r="F59" s="3">
        <v>170836985.8256115</v>
      </c>
      <c r="G59" s="3">
        <v>51672431.407504857</v>
      </c>
      <c r="H59" s="3">
        <v>178209417.75357023</v>
      </c>
      <c r="I59" s="3">
        <v>474601239.98668677</v>
      </c>
    </row>
    <row r="60" spans="1:9">
      <c r="B60" t="s">
        <v>23</v>
      </c>
      <c r="C60" s="3">
        <v>127715258</v>
      </c>
      <c r="D60" s="3">
        <v>16887525</v>
      </c>
      <c r="E60" s="3">
        <v>320444453</v>
      </c>
      <c r="F60" s="3">
        <v>107502346.83461815</v>
      </c>
      <c r="G60" s="3">
        <v>79038946.910631657</v>
      </c>
      <c r="H60" s="3">
        <v>130874171.90860403</v>
      </c>
      <c r="I60" s="3">
        <v>782462701.65385377</v>
      </c>
    </row>
    <row r="61" spans="1:9">
      <c r="B61" t="s">
        <v>24</v>
      </c>
      <c r="C61" s="3">
        <v>125893983</v>
      </c>
      <c r="D61" s="3">
        <v>20106448</v>
      </c>
      <c r="E61" s="3">
        <v>303053145</v>
      </c>
      <c r="F61" s="3">
        <v>129555955.58545822</v>
      </c>
      <c r="G61" s="3">
        <v>83292676.692699522</v>
      </c>
      <c r="H61" s="3">
        <v>145876842.55313966</v>
      </c>
      <c r="I61" s="3">
        <v>807779050.83129716</v>
      </c>
    </row>
    <row r="62" spans="1:9">
      <c r="B62" t="s">
        <v>27</v>
      </c>
      <c r="C62" s="3">
        <v>92791335</v>
      </c>
      <c r="D62" s="3">
        <v>12862499</v>
      </c>
      <c r="E62" s="3">
        <v>206276623</v>
      </c>
      <c r="F62" s="3">
        <v>99343459.19000496</v>
      </c>
      <c r="G62" s="3">
        <v>60745262.672037654</v>
      </c>
      <c r="H62" s="3">
        <v>94415885.344192117</v>
      </c>
      <c r="I62" s="3">
        <v>566435064.20623481</v>
      </c>
    </row>
    <row r="63" spans="1:9">
      <c r="B63" t="s">
        <v>28</v>
      </c>
      <c r="C63" s="3">
        <v>87893855</v>
      </c>
      <c r="D63" s="3">
        <v>13581960</v>
      </c>
      <c r="E63" s="3">
        <v>177241744</v>
      </c>
      <c r="F63" s="3">
        <v>91914107.714862943</v>
      </c>
      <c r="G63" s="3">
        <v>57709053.924810916</v>
      </c>
      <c r="H63" s="3">
        <v>107806747.82783708</v>
      </c>
      <c r="I63" s="3">
        <v>536147468.467511</v>
      </c>
    </row>
    <row r="64" spans="1:9">
      <c r="B64" t="s">
        <v>39</v>
      </c>
      <c r="C64" s="3">
        <v>1924324</v>
      </c>
      <c r="D64" s="3">
        <v>93117.000000000015</v>
      </c>
      <c r="E64" s="3">
        <v>7585887.9999999981</v>
      </c>
      <c r="F64" s="3">
        <v>703429.98295006366</v>
      </c>
      <c r="G64" s="3">
        <v>2058183.6215023603</v>
      </c>
      <c r="H64" s="3">
        <v>2452474.7613635575</v>
      </c>
      <c r="I64" s="3">
        <v>14817417.36581598</v>
      </c>
    </row>
    <row r="65" spans="1:9">
      <c r="B65" t="s">
        <v>25</v>
      </c>
      <c r="C65" s="3">
        <v>148805037</v>
      </c>
      <c r="D65" s="3">
        <v>22808022</v>
      </c>
      <c r="E65" s="3">
        <v>344611345</v>
      </c>
      <c r="F65" s="3">
        <v>154197853.76109409</v>
      </c>
      <c r="G65" s="3">
        <v>97387435.310189396</v>
      </c>
      <c r="H65" s="3">
        <v>153981748.28930888</v>
      </c>
      <c r="I65" s="3">
        <v>921791441.36059213</v>
      </c>
    </row>
    <row r="66" spans="1:9">
      <c r="B66" t="s">
        <v>26</v>
      </c>
      <c r="C66" s="3">
        <v>0</v>
      </c>
      <c r="D66" s="3">
        <v>0</v>
      </c>
      <c r="E66" s="3">
        <v>0</v>
      </c>
      <c r="F66" s="3">
        <v>0</v>
      </c>
      <c r="G66" s="3">
        <v>0</v>
      </c>
      <c r="H66" s="3">
        <v>0</v>
      </c>
      <c r="I66" s="3">
        <v>0</v>
      </c>
    </row>
    <row r="67" spans="1:9">
      <c r="B67" t="s">
        <v>31</v>
      </c>
      <c r="C67" s="3">
        <v>0</v>
      </c>
      <c r="D67" s="3">
        <v>0</v>
      </c>
      <c r="E67" s="3">
        <v>20613.850753192924</v>
      </c>
      <c r="F67" s="3">
        <v>0</v>
      </c>
      <c r="G67" s="3">
        <v>0</v>
      </c>
      <c r="H67" s="3">
        <v>0</v>
      </c>
      <c r="I67" s="3">
        <v>20613.850753192924</v>
      </c>
    </row>
    <row r="68" spans="1:9">
      <c r="B68" t="s">
        <v>226</v>
      </c>
      <c r="C68" s="3">
        <v>127642469</v>
      </c>
      <c r="D68" s="3">
        <v>16885117</v>
      </c>
      <c r="E68" s="3">
        <v>320108521</v>
      </c>
      <c r="F68" s="3">
        <v>107502346.83461815</v>
      </c>
      <c r="G68" s="3">
        <v>79038946.910631657</v>
      </c>
      <c r="H68" s="3">
        <v>130874171.90860403</v>
      </c>
      <c r="I68" s="3">
        <v>782051572.65385377</v>
      </c>
    </row>
    <row r="69" spans="1:9">
      <c r="B69" t="s">
        <v>228</v>
      </c>
      <c r="C69" s="3">
        <v>72789</v>
      </c>
      <c r="D69" s="3">
        <v>2408</v>
      </c>
      <c r="E69" s="3">
        <v>335932</v>
      </c>
      <c r="F69" s="3">
        <v>0</v>
      </c>
      <c r="G69" s="3">
        <v>0</v>
      </c>
      <c r="H69" s="3">
        <v>0</v>
      </c>
      <c r="I69" s="3">
        <v>411128.99999999988</v>
      </c>
    </row>
    <row r="70" spans="1:9">
      <c r="A70" t="s">
        <v>136</v>
      </c>
      <c r="B70" t="s">
        <v>5</v>
      </c>
      <c r="C70" s="3">
        <v>78500</v>
      </c>
      <c r="D70" s="3">
        <v>53250</v>
      </c>
      <c r="E70" s="3">
        <v>118250</v>
      </c>
      <c r="F70" s="3">
        <v>49500</v>
      </c>
      <c r="G70" s="3">
        <v>24000</v>
      </c>
      <c r="H70" s="3">
        <v>30000</v>
      </c>
      <c r="I70" s="3">
        <v>353500</v>
      </c>
    </row>
    <row r="71" spans="1:9">
      <c r="B71" t="s">
        <v>115</v>
      </c>
      <c r="C71" s="3">
        <v>2265983423.9439249</v>
      </c>
      <c r="D71" s="3">
        <v>1722754466.5383568</v>
      </c>
      <c r="E71" s="3">
        <v>4111854124.3215032</v>
      </c>
      <c r="F71" s="3">
        <v>1390091789.5929687</v>
      </c>
      <c r="G71" s="3">
        <v>1062484290.5154437</v>
      </c>
      <c r="H71" s="3">
        <v>1140890026.2306669</v>
      </c>
      <c r="I71" s="3">
        <v>11694058121.142864</v>
      </c>
    </row>
    <row r="72" spans="1:9">
      <c r="B72" s="12" t="s">
        <v>200</v>
      </c>
      <c r="C72" s="13">
        <v>2250585735.9999995</v>
      </c>
      <c r="D72" s="13">
        <v>1711729808.0000007</v>
      </c>
      <c r="E72" s="13">
        <v>4087831258.000001</v>
      </c>
      <c r="F72" s="13">
        <v>1390091789.5929687</v>
      </c>
      <c r="G72" s="13">
        <v>1062484290.5154437</v>
      </c>
      <c r="H72" s="13">
        <v>1140890026.2306669</v>
      </c>
      <c r="I72" s="13">
        <v>11643612908.339081</v>
      </c>
    </row>
    <row r="73" spans="1:9">
      <c r="B73" t="s">
        <v>20</v>
      </c>
      <c r="C73" s="3">
        <v>1407927885.0000002</v>
      </c>
      <c r="D73" s="3">
        <v>920475166.00000024</v>
      </c>
      <c r="E73" s="3">
        <v>2010876849.000001</v>
      </c>
      <c r="F73" s="3">
        <v>847655704.13710189</v>
      </c>
      <c r="G73" s="3">
        <v>444515480.26307148</v>
      </c>
      <c r="H73" s="3">
        <v>523031161.34232944</v>
      </c>
      <c r="I73" s="3">
        <v>6154482245.7425051</v>
      </c>
    </row>
    <row r="74" spans="1:9">
      <c r="B74" t="s">
        <v>21</v>
      </c>
      <c r="C74" s="3">
        <v>27465.999999999996</v>
      </c>
      <c r="D74" s="3">
        <v>23534</v>
      </c>
      <c r="E74" s="3">
        <v>61373.000000000015</v>
      </c>
      <c r="F74" s="3">
        <v>0</v>
      </c>
      <c r="G74" s="3">
        <v>0</v>
      </c>
      <c r="H74" s="3">
        <v>0</v>
      </c>
      <c r="I74" s="3">
        <v>112373</v>
      </c>
    </row>
    <row r="75" spans="1:9">
      <c r="B75" t="s">
        <v>22</v>
      </c>
      <c r="C75" s="3">
        <v>16412918.999999998</v>
      </c>
      <c r="D75" s="3">
        <v>12689819</v>
      </c>
      <c r="E75" s="3">
        <v>32039975</v>
      </c>
      <c r="F75" s="3">
        <v>10508579.561144581</v>
      </c>
      <c r="G75" s="3">
        <v>8196240.9177234052</v>
      </c>
      <c r="H75" s="3">
        <v>8205394.1049072156</v>
      </c>
      <c r="I75" s="3">
        <v>88052927.583775252</v>
      </c>
    </row>
    <row r="76" spans="1:9">
      <c r="B76" t="s">
        <v>23</v>
      </c>
      <c r="C76" s="3">
        <v>204437835</v>
      </c>
      <c r="D76" s="3">
        <v>190829099</v>
      </c>
      <c r="E76" s="3">
        <v>498291656.00000012</v>
      </c>
      <c r="F76" s="3">
        <v>117266554.85746413</v>
      </c>
      <c r="G76" s="3">
        <v>135100143.29006425</v>
      </c>
      <c r="H76" s="3">
        <v>134580440.42181367</v>
      </c>
      <c r="I76" s="3">
        <v>1280505728.5693417</v>
      </c>
    </row>
    <row r="77" spans="1:9">
      <c r="B77" t="s">
        <v>24</v>
      </c>
      <c r="C77" s="3">
        <v>187006321</v>
      </c>
      <c r="D77" s="3">
        <v>180009243</v>
      </c>
      <c r="E77" s="3">
        <v>465884296.99999994</v>
      </c>
      <c r="F77" s="3">
        <v>130024284.58422191</v>
      </c>
      <c r="G77" s="3">
        <v>141328014.46738666</v>
      </c>
      <c r="H77" s="3">
        <v>141434834.70347434</v>
      </c>
      <c r="I77" s="3">
        <v>1245686994.7550833</v>
      </c>
    </row>
    <row r="78" spans="1:9">
      <c r="B78" t="s">
        <v>27</v>
      </c>
      <c r="C78" s="3">
        <v>115192494.99999999</v>
      </c>
      <c r="D78" s="3">
        <v>97445127</v>
      </c>
      <c r="E78" s="3">
        <v>254196475</v>
      </c>
      <c r="F78" s="3">
        <v>70521654.349568754</v>
      </c>
      <c r="G78" s="3">
        <v>76426700.020962566</v>
      </c>
      <c r="H78" s="3">
        <v>76499574.017589897</v>
      </c>
      <c r="I78" s="3">
        <v>690282025.38812137</v>
      </c>
    </row>
    <row r="79" spans="1:9">
      <c r="B79" t="s">
        <v>28</v>
      </c>
      <c r="C79" s="3">
        <v>101246274.99999997</v>
      </c>
      <c r="D79" s="3">
        <v>89684781.000000015</v>
      </c>
      <c r="E79" s="3">
        <v>230872204.00000006</v>
      </c>
      <c r="F79" s="3">
        <v>59878623.395818442</v>
      </c>
      <c r="G79" s="3">
        <v>76953797.229855374</v>
      </c>
      <c r="H79" s="3">
        <v>77045655.509787917</v>
      </c>
      <c r="I79" s="3">
        <v>635681336.13546181</v>
      </c>
    </row>
    <row r="80" spans="1:9">
      <c r="B80" t="s">
        <v>39</v>
      </c>
      <c r="C80" s="3">
        <v>4139779.0000000005</v>
      </c>
      <c r="D80" s="3">
        <v>3546825.9999999995</v>
      </c>
      <c r="E80" s="3">
        <v>9250130</v>
      </c>
      <c r="F80" s="3">
        <v>2182647.2927893251</v>
      </c>
      <c r="G80" s="3">
        <v>3273970.9391839877</v>
      </c>
      <c r="H80" s="3">
        <v>3274009.9948332291</v>
      </c>
      <c r="I80" s="3">
        <v>25667363.226806529</v>
      </c>
    </row>
    <row r="81" spans="1:9">
      <c r="B81" t="s">
        <v>25</v>
      </c>
      <c r="C81" s="3">
        <v>214194761</v>
      </c>
      <c r="D81" s="3">
        <v>217026212.99999997</v>
      </c>
      <c r="E81" s="3">
        <v>586358299.00000012</v>
      </c>
      <c r="F81" s="3">
        <v>152053741.41485941</v>
      </c>
      <c r="G81" s="3">
        <v>176689943.38719591</v>
      </c>
      <c r="H81" s="3">
        <v>176818956.13593116</v>
      </c>
      <c r="I81" s="3">
        <v>1523141913.9379859</v>
      </c>
    </row>
    <row r="82" spans="1:9">
      <c r="B82" t="s">
        <v>26</v>
      </c>
      <c r="C82" s="3">
        <v>0</v>
      </c>
      <c r="D82" s="3">
        <v>0</v>
      </c>
      <c r="E82" s="3">
        <v>0</v>
      </c>
      <c r="F82" s="3">
        <v>0</v>
      </c>
      <c r="G82" s="3">
        <v>0</v>
      </c>
      <c r="H82" s="3">
        <v>0</v>
      </c>
      <c r="I82" s="3">
        <v>0</v>
      </c>
    </row>
    <row r="83" spans="1:9">
      <c r="B83" t="s">
        <v>31</v>
      </c>
      <c r="C83" s="3">
        <v>15397687.943925232</v>
      </c>
      <c r="D83" s="3">
        <v>11024658.538356164</v>
      </c>
      <c r="E83" s="3">
        <v>24022866.321502201</v>
      </c>
      <c r="F83" s="3">
        <v>0</v>
      </c>
      <c r="G83" s="3">
        <v>0</v>
      </c>
      <c r="H83" s="3">
        <v>0</v>
      </c>
      <c r="I83" s="3">
        <v>50445212.803783625</v>
      </c>
    </row>
    <row r="84" spans="1:9">
      <c r="B84" t="s">
        <v>226</v>
      </c>
      <c r="C84" s="3">
        <v>204225693</v>
      </c>
      <c r="D84" s="3">
        <v>190647285</v>
      </c>
      <c r="E84" s="3">
        <v>497817603.00000012</v>
      </c>
      <c r="F84" s="3">
        <v>117266554.85746413</v>
      </c>
      <c r="G84" s="3">
        <v>135100143.29006425</v>
      </c>
      <c r="H84" s="3">
        <v>134580440.42181367</v>
      </c>
      <c r="I84" s="3">
        <v>1279637719.5693417</v>
      </c>
    </row>
    <row r="85" spans="1:9">
      <c r="B85" t="s">
        <v>228</v>
      </c>
      <c r="C85" s="3">
        <v>212141.99999999997</v>
      </c>
      <c r="D85" s="3">
        <v>181814</v>
      </c>
      <c r="E85" s="3">
        <v>474053</v>
      </c>
      <c r="F85" s="3">
        <v>0</v>
      </c>
      <c r="G85" s="3">
        <v>0</v>
      </c>
      <c r="H85" s="3">
        <v>0</v>
      </c>
      <c r="I85" s="3">
        <v>868009</v>
      </c>
    </row>
    <row r="86" spans="1:9">
      <c r="A86" t="s">
        <v>137</v>
      </c>
      <c r="B86" t="s">
        <v>5</v>
      </c>
      <c r="C86" s="3">
        <v>24025</v>
      </c>
      <c r="D86" s="3">
        <v>400</v>
      </c>
      <c r="E86" s="3">
        <v>2225</v>
      </c>
      <c r="F86" s="3">
        <v>11000</v>
      </c>
      <c r="G86" s="3">
        <v>1375</v>
      </c>
      <c r="H86" s="3">
        <v>27375</v>
      </c>
      <c r="I86" s="3">
        <v>66400</v>
      </c>
    </row>
    <row r="87" spans="1:9">
      <c r="B87" t="s">
        <v>115</v>
      </c>
      <c r="C87" s="3">
        <v>676751325</v>
      </c>
      <c r="D87" s="3">
        <v>11540758</v>
      </c>
      <c r="E87" s="3">
        <v>61101471.193343632</v>
      </c>
      <c r="F87" s="3">
        <v>351770845.41250002</v>
      </c>
      <c r="G87" s="3">
        <v>43942970.838546872</v>
      </c>
      <c r="H87" s="3">
        <v>486068130.23689157</v>
      </c>
      <c r="I87" s="3">
        <v>1631175500.681282</v>
      </c>
    </row>
    <row r="88" spans="1:9">
      <c r="B88" s="12" t="s">
        <v>200</v>
      </c>
      <c r="C88" s="13">
        <v>676751325</v>
      </c>
      <c r="D88" s="13">
        <v>11540758</v>
      </c>
      <c r="E88" s="13">
        <v>60720724</v>
      </c>
      <c r="F88" s="13">
        <v>351770845.41250002</v>
      </c>
      <c r="G88" s="13">
        <v>43942970.838546872</v>
      </c>
      <c r="H88" s="13">
        <v>486068130.23689157</v>
      </c>
      <c r="I88" s="13">
        <v>1630794753.4879384</v>
      </c>
    </row>
    <row r="89" spans="1:9">
      <c r="B89" t="s">
        <v>20</v>
      </c>
      <c r="C89" s="3">
        <v>478452329</v>
      </c>
      <c r="D89" s="3">
        <v>7076014</v>
      </c>
      <c r="E89" s="3">
        <v>40441448</v>
      </c>
      <c r="F89" s="3">
        <v>229921268</v>
      </c>
      <c r="G89" s="3">
        <v>28740158.5</v>
      </c>
      <c r="H89" s="3">
        <v>315135173.31133908</v>
      </c>
      <c r="I89" s="3">
        <v>1099766390.8113391</v>
      </c>
    </row>
    <row r="90" spans="1:9">
      <c r="B90" t="s">
        <v>21</v>
      </c>
      <c r="C90" s="3">
        <v>96162</v>
      </c>
      <c r="D90" s="3">
        <v>1154850</v>
      </c>
      <c r="E90" s="3">
        <v>3911735</v>
      </c>
      <c r="F90" s="3">
        <v>0</v>
      </c>
      <c r="G90" s="3">
        <v>0</v>
      </c>
      <c r="H90" s="3">
        <v>0</v>
      </c>
      <c r="I90" s="3">
        <v>5162747</v>
      </c>
    </row>
    <row r="91" spans="1:9">
      <c r="B91" t="s">
        <v>22</v>
      </c>
      <c r="C91" s="3">
        <v>13569815</v>
      </c>
      <c r="D91" s="3">
        <v>155220</v>
      </c>
      <c r="E91" s="3">
        <v>863789</v>
      </c>
      <c r="F91" s="3">
        <v>6551787</v>
      </c>
      <c r="G91" s="3">
        <v>818973.375</v>
      </c>
      <c r="H91" s="3">
        <v>13322872.07693655</v>
      </c>
      <c r="I91" s="3">
        <v>35282456.45193655</v>
      </c>
    </row>
    <row r="92" spans="1:9">
      <c r="B92" t="s">
        <v>23</v>
      </c>
      <c r="C92" s="3">
        <v>41514243</v>
      </c>
      <c r="D92" s="3">
        <v>549672</v>
      </c>
      <c r="E92" s="3">
        <v>2064338</v>
      </c>
      <c r="F92" s="3">
        <v>22707870.412500005</v>
      </c>
      <c r="G92" s="3">
        <v>2810098.9635468754</v>
      </c>
      <c r="H92" s="3">
        <v>30234964.352083113</v>
      </c>
      <c r="I92" s="3">
        <v>99881186.728129983</v>
      </c>
    </row>
    <row r="93" spans="1:9">
      <c r="B93" t="s">
        <v>24</v>
      </c>
      <c r="C93" s="3">
        <v>38522989</v>
      </c>
      <c r="D93" s="3">
        <v>529048</v>
      </c>
      <c r="E93" s="3">
        <v>2527801</v>
      </c>
      <c r="F93" s="3">
        <v>23635516</v>
      </c>
      <c r="G93" s="3">
        <v>2954439.5</v>
      </c>
      <c r="H93" s="3">
        <v>31371384.918316387</v>
      </c>
      <c r="I93" s="3">
        <v>99541178.418316394</v>
      </c>
    </row>
    <row r="94" spans="1:9">
      <c r="B94" t="s">
        <v>27</v>
      </c>
      <c r="C94" s="3">
        <v>27348462</v>
      </c>
      <c r="D94" s="3">
        <v>498928</v>
      </c>
      <c r="E94" s="3">
        <v>2320469</v>
      </c>
      <c r="F94" s="3">
        <v>18884203</v>
      </c>
      <c r="G94" s="3">
        <v>2360525.375</v>
      </c>
      <c r="H94" s="3">
        <v>27925512.875413179</v>
      </c>
      <c r="I94" s="3">
        <v>79338100.250413179</v>
      </c>
    </row>
    <row r="95" spans="1:9">
      <c r="B95" t="s">
        <v>28</v>
      </c>
      <c r="C95" s="3">
        <v>13499408</v>
      </c>
      <c r="D95" s="3">
        <v>433407</v>
      </c>
      <c r="E95" s="3">
        <v>2109120</v>
      </c>
      <c r="F95" s="3">
        <v>8307328</v>
      </c>
      <c r="G95" s="3">
        <v>1038416</v>
      </c>
      <c r="H95" s="3">
        <v>12398724.454855748</v>
      </c>
      <c r="I95" s="3">
        <v>37786403.454855748</v>
      </c>
    </row>
    <row r="96" spans="1:9">
      <c r="B96" t="s">
        <v>39</v>
      </c>
      <c r="C96" s="3">
        <v>20290.999999999996</v>
      </c>
      <c r="D96" s="3">
        <v>93</v>
      </c>
      <c r="E96" s="3">
        <v>423</v>
      </c>
      <c r="F96" s="3">
        <v>1811</v>
      </c>
      <c r="G96" s="3">
        <v>226.375</v>
      </c>
      <c r="H96" s="3">
        <v>2159.5321515826536</v>
      </c>
      <c r="I96" s="3">
        <v>25003.907151582651</v>
      </c>
    </row>
    <row r="97" spans="1:9">
      <c r="B97" t="s">
        <v>25</v>
      </c>
      <c r="C97" s="3">
        <v>63727626</v>
      </c>
      <c r="D97" s="3">
        <v>1143526</v>
      </c>
      <c r="E97" s="3">
        <v>6481601</v>
      </c>
      <c r="F97" s="3">
        <v>41761062</v>
      </c>
      <c r="G97" s="3">
        <v>5220132.75</v>
      </c>
      <c r="H97" s="3">
        <v>55677338.715795994</v>
      </c>
      <c r="I97" s="3">
        <v>174011286.46579599</v>
      </c>
    </row>
    <row r="98" spans="1:9">
      <c r="B98" t="s">
        <v>26</v>
      </c>
      <c r="C98" s="3">
        <v>0</v>
      </c>
      <c r="D98" s="3">
        <v>0</v>
      </c>
      <c r="E98" s="3">
        <v>0</v>
      </c>
      <c r="F98" s="3">
        <v>0</v>
      </c>
      <c r="G98" s="3">
        <v>0</v>
      </c>
      <c r="H98" s="3">
        <v>0</v>
      </c>
      <c r="I98" s="3">
        <v>0</v>
      </c>
    </row>
    <row r="99" spans="1:9">
      <c r="B99" t="s">
        <v>31</v>
      </c>
      <c r="C99" s="3">
        <v>0</v>
      </c>
      <c r="D99" s="3">
        <v>0</v>
      </c>
      <c r="E99" s="3">
        <v>380747.19334363384</v>
      </c>
      <c r="F99" s="3">
        <v>0</v>
      </c>
      <c r="G99" s="3">
        <v>0</v>
      </c>
      <c r="H99" s="3">
        <v>0</v>
      </c>
      <c r="I99" s="3">
        <v>380747.19334363384</v>
      </c>
    </row>
    <row r="100" spans="1:9">
      <c r="B100" t="s">
        <v>226</v>
      </c>
      <c r="C100" s="3">
        <v>41490533</v>
      </c>
      <c r="D100" s="3">
        <v>549313</v>
      </c>
      <c r="E100" s="3">
        <v>2060934</v>
      </c>
      <c r="F100" s="3">
        <v>22707870.412500005</v>
      </c>
      <c r="G100" s="3">
        <v>2810098.9635468754</v>
      </c>
      <c r="H100" s="3">
        <v>30234964.352083113</v>
      </c>
      <c r="I100" s="3">
        <v>99853713.728129983</v>
      </c>
    </row>
    <row r="101" spans="1:9">
      <c r="B101" t="s">
        <v>228</v>
      </c>
      <c r="C101" s="3">
        <v>23710</v>
      </c>
      <c r="D101" s="3">
        <v>359</v>
      </c>
      <c r="E101" s="3">
        <v>3404</v>
      </c>
      <c r="F101" s="3">
        <v>0</v>
      </c>
      <c r="G101" s="3">
        <v>0</v>
      </c>
      <c r="H101" s="3">
        <v>0</v>
      </c>
      <c r="I101" s="3">
        <v>27473</v>
      </c>
    </row>
    <row r="102" spans="1:9">
      <c r="A102" t="s">
        <v>138</v>
      </c>
      <c r="B102" t="s">
        <v>5</v>
      </c>
      <c r="C102" s="3">
        <v>11250</v>
      </c>
      <c r="D102" s="3"/>
      <c r="E102" s="3">
        <v>21500</v>
      </c>
      <c r="F102" s="3"/>
      <c r="G102" s="3">
        <v>11000</v>
      </c>
      <c r="H102" s="3"/>
      <c r="I102" s="3">
        <v>43750</v>
      </c>
    </row>
    <row r="103" spans="1:9">
      <c r="B103" t="s">
        <v>115</v>
      </c>
      <c r="C103" s="3">
        <v>231333610.61889929</v>
      </c>
      <c r="D103" s="3"/>
      <c r="E103" s="3">
        <v>442047602.93343627</v>
      </c>
      <c r="F103" s="3"/>
      <c r="G103" s="3">
        <v>223732847.00663027</v>
      </c>
      <c r="H103" s="3"/>
      <c r="I103" s="3">
        <v>897114060.55896592</v>
      </c>
    </row>
    <row r="104" spans="1:9">
      <c r="B104" s="12" t="s">
        <v>200</v>
      </c>
      <c r="C104" s="13">
        <v>229311692</v>
      </c>
      <c r="D104" s="13"/>
      <c r="E104" s="13">
        <v>438240130.99999994</v>
      </c>
      <c r="F104" s="13"/>
      <c r="G104" s="13">
        <v>223732847.00663027</v>
      </c>
      <c r="H104" s="13"/>
      <c r="I104" s="13">
        <v>891284670.0066303</v>
      </c>
    </row>
    <row r="105" spans="1:9">
      <c r="B105" t="s">
        <v>20</v>
      </c>
      <c r="C105" s="3">
        <v>206628758</v>
      </c>
      <c r="D105" s="3"/>
      <c r="E105" s="3">
        <v>394890539</v>
      </c>
      <c r="F105" s="3"/>
      <c r="G105" s="3">
        <v>202037007.63189697</v>
      </c>
      <c r="H105" s="3"/>
      <c r="I105" s="3">
        <v>803556304.63189697</v>
      </c>
    </row>
    <row r="106" spans="1:9">
      <c r="B106" t="s">
        <v>21</v>
      </c>
      <c r="C106" s="3">
        <v>272</v>
      </c>
      <c r="D106" s="3"/>
      <c r="E106" s="3">
        <v>520</v>
      </c>
      <c r="F106" s="3"/>
      <c r="G106" s="3">
        <v>0</v>
      </c>
      <c r="H106" s="3"/>
      <c r="I106" s="3">
        <v>792</v>
      </c>
    </row>
    <row r="107" spans="1:9">
      <c r="B107" t="s">
        <v>22</v>
      </c>
      <c r="C107" s="3">
        <v>1450988</v>
      </c>
      <c r="D107" s="3"/>
      <c r="E107" s="3">
        <v>2773001</v>
      </c>
      <c r="F107" s="3"/>
      <c r="G107" s="3">
        <v>1419008.9934560475</v>
      </c>
      <c r="H107" s="3"/>
      <c r="I107" s="3">
        <v>5642997.993456047</v>
      </c>
    </row>
    <row r="108" spans="1:9">
      <c r="B108" t="s">
        <v>23</v>
      </c>
      <c r="C108" s="3">
        <v>3763154.9999999995</v>
      </c>
      <c r="D108" s="3"/>
      <c r="E108" s="3">
        <v>7191809</v>
      </c>
      <c r="F108" s="3"/>
      <c r="G108" s="3">
        <v>3196500.5777912778</v>
      </c>
      <c r="H108" s="3"/>
      <c r="I108" s="3">
        <v>14151464.577791275</v>
      </c>
    </row>
    <row r="109" spans="1:9">
      <c r="B109" t="s">
        <v>24</v>
      </c>
      <c r="C109" s="3">
        <v>5390267.0000000009</v>
      </c>
      <c r="D109" s="3"/>
      <c r="E109" s="3">
        <v>10301399</v>
      </c>
      <c r="F109" s="3"/>
      <c r="G109" s="3">
        <v>5270484.1352308299</v>
      </c>
      <c r="H109" s="3"/>
      <c r="I109" s="3">
        <v>20962150.135230828</v>
      </c>
    </row>
    <row r="110" spans="1:9">
      <c r="B110" t="s">
        <v>27</v>
      </c>
      <c r="C110" s="3">
        <v>1910151.9999999998</v>
      </c>
      <c r="D110" s="3"/>
      <c r="E110" s="3">
        <v>3650516</v>
      </c>
      <c r="F110" s="3"/>
      <c r="G110" s="3">
        <v>1867703.981420256</v>
      </c>
      <c r="H110" s="3"/>
      <c r="I110" s="3">
        <v>7428371.9814202571</v>
      </c>
    </row>
    <row r="111" spans="1:9">
      <c r="B111" t="s">
        <v>28</v>
      </c>
      <c r="C111" s="3">
        <v>3575795</v>
      </c>
      <c r="D111" s="3"/>
      <c r="E111" s="3">
        <v>6833736</v>
      </c>
      <c r="F111" s="3"/>
      <c r="G111" s="3">
        <v>3496333.2366995551</v>
      </c>
      <c r="H111" s="3"/>
      <c r="I111" s="3">
        <v>13905864.236699555</v>
      </c>
    </row>
    <row r="112" spans="1:9">
      <c r="B112" t="s">
        <v>39</v>
      </c>
      <c r="C112" s="3">
        <v>2800.0000000000005</v>
      </c>
      <c r="D112" s="3"/>
      <c r="E112" s="3">
        <v>5351</v>
      </c>
      <c r="F112" s="3"/>
      <c r="G112" s="3">
        <v>2738.1669766547993</v>
      </c>
      <c r="H112" s="3"/>
      <c r="I112" s="3">
        <v>10889.1669766548</v>
      </c>
    </row>
    <row r="113" spans="1:9">
      <c r="B113" t="s">
        <v>25</v>
      </c>
      <c r="C113" s="3">
        <v>6589504.9999999991</v>
      </c>
      <c r="D113" s="3"/>
      <c r="E113" s="3">
        <v>12593260</v>
      </c>
      <c r="F113" s="3"/>
      <c r="G113" s="3">
        <v>6443070.2831586869</v>
      </c>
      <c r="H113" s="3"/>
      <c r="I113" s="3">
        <v>25625835.283158686</v>
      </c>
    </row>
    <row r="114" spans="1:9">
      <c r="B114" t="s">
        <v>26</v>
      </c>
      <c r="C114" s="3">
        <v>0</v>
      </c>
      <c r="D114" s="3"/>
      <c r="E114" s="3">
        <v>0</v>
      </c>
      <c r="F114" s="3"/>
      <c r="G114" s="3">
        <v>0</v>
      </c>
      <c r="H114" s="3"/>
      <c r="I114" s="3">
        <v>0</v>
      </c>
    </row>
    <row r="115" spans="1:9">
      <c r="B115" t="s">
        <v>31</v>
      </c>
      <c r="C115" s="3">
        <v>2021918.6188992732</v>
      </c>
      <c r="D115" s="3"/>
      <c r="E115" s="3">
        <v>3807471.9334363383</v>
      </c>
      <c r="F115" s="3"/>
      <c r="G115" s="3">
        <v>0</v>
      </c>
      <c r="H115" s="3"/>
      <c r="I115" s="3">
        <v>5829390.5523356115</v>
      </c>
    </row>
    <row r="116" spans="1:9">
      <c r="B116" t="s">
        <v>226</v>
      </c>
      <c r="C116" s="3">
        <v>3760684.9999999995</v>
      </c>
      <c r="D116" s="3"/>
      <c r="E116" s="3">
        <v>7187084</v>
      </c>
      <c r="F116" s="3"/>
      <c r="G116" s="3">
        <v>3196500.5777912778</v>
      </c>
      <c r="H116" s="3"/>
      <c r="I116" s="3">
        <v>14144269.577791275</v>
      </c>
    </row>
    <row r="117" spans="1:9">
      <c r="B117" t="s">
        <v>228</v>
      </c>
      <c r="C117" s="3">
        <v>2470.0000000000005</v>
      </c>
      <c r="D117" s="3"/>
      <c r="E117" s="3">
        <v>4725</v>
      </c>
      <c r="F117" s="3"/>
      <c r="G117" s="3">
        <v>0</v>
      </c>
      <c r="H117" s="3"/>
      <c r="I117" s="3">
        <v>7195</v>
      </c>
    </row>
    <row r="118" spans="1:9">
      <c r="A118" t="s">
        <v>139</v>
      </c>
      <c r="B118" t="s">
        <v>5</v>
      </c>
      <c r="C118" s="3">
        <v>5500</v>
      </c>
      <c r="D118" s="3">
        <v>76650</v>
      </c>
      <c r="E118" s="3">
        <v>363500</v>
      </c>
      <c r="F118" s="3">
        <v>265400</v>
      </c>
      <c r="G118" s="3"/>
      <c r="H118" s="3">
        <v>110000</v>
      </c>
      <c r="I118" s="3">
        <v>821050</v>
      </c>
    </row>
    <row r="119" spans="1:9">
      <c r="B119" t="s">
        <v>115</v>
      </c>
      <c r="C119" s="3">
        <v>214719560.23115036</v>
      </c>
      <c r="D119" s="3">
        <v>2251119653.3000002</v>
      </c>
      <c r="E119" s="3">
        <v>10310138922.544983</v>
      </c>
      <c r="F119" s="3">
        <v>7227089031.1535664</v>
      </c>
      <c r="G119" s="3"/>
      <c r="H119" s="3">
        <v>2975787569.2522478</v>
      </c>
      <c r="I119" s="3">
        <v>22978854736.481949</v>
      </c>
    </row>
    <row r="120" spans="1:9">
      <c r="B120" s="12" t="s">
        <v>200</v>
      </c>
      <c r="C120" s="13">
        <v>215618680.99999994</v>
      </c>
      <c r="D120" s="13">
        <v>2239784441</v>
      </c>
      <c r="E120" s="13">
        <v>10258238323.000002</v>
      </c>
      <c r="F120" s="13">
        <v>7227089031.1535664</v>
      </c>
      <c r="G120" s="13"/>
      <c r="H120" s="13">
        <v>2975787569.2522478</v>
      </c>
      <c r="I120" s="13">
        <v>22916518045.405815</v>
      </c>
    </row>
    <row r="121" spans="1:9">
      <c r="B121" t="s">
        <v>20</v>
      </c>
      <c r="C121" s="3">
        <v>96527004</v>
      </c>
      <c r="D121" s="3">
        <v>1498771287</v>
      </c>
      <c r="E121" s="3">
        <v>6539531394.000001</v>
      </c>
      <c r="F121" s="3">
        <v>4858445082.5946903</v>
      </c>
      <c r="G121" s="3"/>
      <c r="H121" s="3">
        <v>2013673545.9133983</v>
      </c>
      <c r="I121" s="3">
        <v>15006948313.508089</v>
      </c>
    </row>
    <row r="122" spans="1:9">
      <c r="B122" t="s">
        <v>21</v>
      </c>
      <c r="C122" s="3">
        <v>-19263517</v>
      </c>
      <c r="D122" s="3">
        <v>342660</v>
      </c>
      <c r="E122" s="3">
        <v>26470642</v>
      </c>
      <c r="F122" s="3">
        <v>0</v>
      </c>
      <c r="G122" s="3"/>
      <c r="H122" s="3">
        <v>0</v>
      </c>
      <c r="I122" s="3">
        <v>7549785.0000000037</v>
      </c>
    </row>
    <row r="123" spans="1:9">
      <c r="B123" t="s">
        <v>22</v>
      </c>
      <c r="C123" s="3">
        <v>-6231589.0000000009</v>
      </c>
      <c r="D123" s="3">
        <v>27618730</v>
      </c>
      <c r="E123" s="3">
        <v>157632986</v>
      </c>
      <c r="F123" s="3">
        <v>111799514.24713552</v>
      </c>
      <c r="G123" s="3"/>
      <c r="H123" s="3">
        <v>46337402.287810504</v>
      </c>
      <c r="I123" s="3">
        <v>337157043.53494596</v>
      </c>
    </row>
    <row r="124" spans="1:9">
      <c r="B124" t="s">
        <v>23</v>
      </c>
      <c r="C124" s="3">
        <v>33271044.000000004</v>
      </c>
      <c r="D124" s="3">
        <v>139526685</v>
      </c>
      <c r="E124" s="3">
        <v>661879571.99999976</v>
      </c>
      <c r="F124" s="3">
        <v>455059342.97743332</v>
      </c>
      <c r="G124" s="3"/>
      <c r="H124" s="3">
        <v>185788178.74148938</v>
      </c>
      <c r="I124" s="3">
        <v>1475524822.7189224</v>
      </c>
    </row>
    <row r="125" spans="1:9">
      <c r="B125" t="s">
        <v>24</v>
      </c>
      <c r="C125" s="3">
        <v>28393957</v>
      </c>
      <c r="D125" s="3">
        <v>135111927</v>
      </c>
      <c r="E125" s="3">
        <v>679243721.00000012</v>
      </c>
      <c r="F125" s="3">
        <v>417150458.60914981</v>
      </c>
      <c r="G125" s="3"/>
      <c r="H125" s="3">
        <v>167743523.90235749</v>
      </c>
      <c r="I125" s="3">
        <v>1427643587.5115068</v>
      </c>
    </row>
    <row r="126" spans="1:9">
      <c r="B126" t="s">
        <v>27</v>
      </c>
      <c r="C126" s="3">
        <v>21960379</v>
      </c>
      <c r="D126" s="3">
        <v>112423334</v>
      </c>
      <c r="E126" s="3">
        <v>558903335</v>
      </c>
      <c r="F126" s="3">
        <v>420651169.0262419</v>
      </c>
      <c r="G126" s="3"/>
      <c r="H126" s="3">
        <v>174346754.30627963</v>
      </c>
      <c r="I126" s="3">
        <v>1288284971.3325217</v>
      </c>
    </row>
    <row r="127" spans="1:9">
      <c r="B127" t="s">
        <v>28</v>
      </c>
      <c r="C127" s="3">
        <v>-7351620.9999999991</v>
      </c>
      <c r="D127" s="3">
        <v>22095142</v>
      </c>
      <c r="E127" s="3">
        <v>109286136.00000003</v>
      </c>
      <c r="F127" s="3">
        <v>54825678.373699918</v>
      </c>
      <c r="G127" s="3"/>
      <c r="H127" s="3">
        <v>22046367.925388098</v>
      </c>
      <c r="I127" s="3">
        <v>200901703.29908803</v>
      </c>
    </row>
    <row r="128" spans="1:9">
      <c r="B128" t="s">
        <v>39</v>
      </c>
      <c r="C128" s="3">
        <v>1806337</v>
      </c>
      <c r="D128" s="3">
        <v>5401570</v>
      </c>
      <c r="E128" s="3">
        <v>25659727.999999993</v>
      </c>
      <c r="F128" s="3">
        <v>21332989.47724998</v>
      </c>
      <c r="G128" s="3"/>
      <c r="H128" s="3">
        <v>8841856.9800207149</v>
      </c>
      <c r="I128" s="3">
        <v>63042481.457270697</v>
      </c>
    </row>
    <row r="129" spans="1:9">
      <c r="B129" t="s">
        <v>25</v>
      </c>
      <c r="C129" s="3">
        <v>66506687</v>
      </c>
      <c r="D129" s="3">
        <v>298493106</v>
      </c>
      <c r="E129" s="3">
        <v>1499630808.9999995</v>
      </c>
      <c r="F129" s="3">
        <v>887824795.84796631</v>
      </c>
      <c r="G129" s="3"/>
      <c r="H129" s="3">
        <v>357009939.19550359</v>
      </c>
      <c r="I129" s="3">
        <v>3109465337.0434709</v>
      </c>
    </row>
    <row r="130" spans="1:9">
      <c r="B130" t="s">
        <v>26</v>
      </c>
      <c r="C130" s="3">
        <v>0</v>
      </c>
      <c r="D130" s="3">
        <v>0</v>
      </c>
      <c r="E130" s="3">
        <v>0</v>
      </c>
      <c r="F130" s="3">
        <v>0</v>
      </c>
      <c r="G130" s="3"/>
      <c r="H130" s="3">
        <v>0</v>
      </c>
      <c r="I130" s="3">
        <v>0</v>
      </c>
    </row>
    <row r="131" spans="1:9">
      <c r="B131" t="s">
        <v>31</v>
      </c>
      <c r="C131" s="3">
        <v>-899120.76884957333</v>
      </c>
      <c r="D131" s="3">
        <v>11335212.300000001</v>
      </c>
      <c r="E131" s="3">
        <v>51900599.544981733</v>
      </c>
      <c r="F131" s="3">
        <v>0</v>
      </c>
      <c r="G131" s="3"/>
      <c r="H131" s="3">
        <v>0</v>
      </c>
      <c r="I131" s="3">
        <v>62336691.076132149</v>
      </c>
    </row>
    <row r="132" spans="1:9">
      <c r="B132" t="s">
        <v>226</v>
      </c>
      <c r="C132" s="3">
        <v>33270705.000000004</v>
      </c>
      <c r="D132" s="3">
        <v>139525312</v>
      </c>
      <c r="E132" s="3">
        <v>661872900.99999976</v>
      </c>
      <c r="F132" s="3">
        <v>455059342.97743332</v>
      </c>
      <c r="G132" s="3"/>
      <c r="H132" s="3">
        <v>185788178.74148938</v>
      </c>
      <c r="I132" s="3">
        <v>1475516439.7189224</v>
      </c>
    </row>
    <row r="133" spans="1:9">
      <c r="B133" t="s">
        <v>228</v>
      </c>
      <c r="C133" s="3">
        <v>339</v>
      </c>
      <c r="D133" s="3">
        <v>1373</v>
      </c>
      <c r="E133" s="3">
        <v>6671.0000000000018</v>
      </c>
      <c r="F133" s="3">
        <v>0</v>
      </c>
      <c r="G133" s="3"/>
      <c r="H133" s="3">
        <v>0</v>
      </c>
      <c r="I133" s="3">
        <v>8383</v>
      </c>
    </row>
    <row r="134" spans="1:9">
      <c r="A134" t="s">
        <v>38</v>
      </c>
      <c r="B134" t="s">
        <v>5</v>
      </c>
      <c r="C134" s="3">
        <v>500</v>
      </c>
      <c r="D134" s="3"/>
      <c r="E134" s="3">
        <v>155100</v>
      </c>
      <c r="F134" s="3">
        <v>104680</v>
      </c>
      <c r="G134" s="3"/>
      <c r="H134" s="3"/>
      <c r="I134" s="3">
        <v>260280</v>
      </c>
    </row>
    <row r="135" spans="1:9">
      <c r="B135" t="s">
        <v>115</v>
      </c>
      <c r="C135" s="3">
        <v>10623330</v>
      </c>
      <c r="D135" s="3"/>
      <c r="E135" s="3">
        <v>3295356466</v>
      </c>
      <c r="F135" s="3">
        <v>2224100237.9683852</v>
      </c>
      <c r="G135" s="3"/>
      <c r="H135" s="3"/>
      <c r="I135" s="3">
        <v>5530080033.9683847</v>
      </c>
    </row>
    <row r="136" spans="1:9">
      <c r="B136" s="12" t="s">
        <v>200</v>
      </c>
      <c r="C136" s="13">
        <v>10623330</v>
      </c>
      <c r="D136" s="13"/>
      <c r="E136" s="13">
        <v>3295356466</v>
      </c>
      <c r="F136" s="13">
        <v>2224100237.9683852</v>
      </c>
      <c r="G136" s="13"/>
      <c r="H136" s="13"/>
      <c r="I136" s="13">
        <v>5530080033.9683847</v>
      </c>
    </row>
    <row r="137" spans="1:9">
      <c r="B137" t="s">
        <v>20</v>
      </c>
      <c r="C137" s="3">
        <v>7394563</v>
      </c>
      <c r="D137" s="3"/>
      <c r="E137" s="3">
        <v>2293793252</v>
      </c>
      <c r="F137" s="3">
        <v>1548125579.6279333</v>
      </c>
      <c r="G137" s="3"/>
      <c r="H137" s="3"/>
      <c r="I137" s="3">
        <v>3849313394.6279335</v>
      </c>
    </row>
    <row r="138" spans="1:9">
      <c r="B138" t="s">
        <v>21</v>
      </c>
      <c r="C138" s="3">
        <v>1</v>
      </c>
      <c r="D138" s="3"/>
      <c r="E138" s="3">
        <v>201</v>
      </c>
      <c r="F138" s="3">
        <v>0</v>
      </c>
      <c r="G138" s="3"/>
      <c r="H138" s="3"/>
      <c r="I138" s="3">
        <v>202</v>
      </c>
    </row>
    <row r="139" spans="1:9">
      <c r="B139" t="s">
        <v>22</v>
      </c>
      <c r="C139" s="3">
        <v>4</v>
      </c>
      <c r="D139" s="3"/>
      <c r="E139" s="3">
        <v>1028.9999999999998</v>
      </c>
      <c r="F139" s="3">
        <v>830.29169593930021</v>
      </c>
      <c r="G139" s="3"/>
      <c r="H139" s="3"/>
      <c r="I139" s="3">
        <v>1863.2916959393001</v>
      </c>
    </row>
    <row r="140" spans="1:9">
      <c r="B140" t="s">
        <v>23</v>
      </c>
      <c r="C140" s="3">
        <v>248545</v>
      </c>
      <c r="D140" s="3"/>
      <c r="E140" s="3">
        <v>77098572.000000015</v>
      </c>
      <c r="F140" s="3">
        <v>52035342.149079666</v>
      </c>
      <c r="G140" s="3"/>
      <c r="H140" s="3"/>
      <c r="I140" s="3">
        <v>129382459.14907968</v>
      </c>
    </row>
    <row r="141" spans="1:9">
      <c r="B141" t="s">
        <v>24</v>
      </c>
      <c r="C141" s="3">
        <v>189968</v>
      </c>
      <c r="D141" s="3"/>
      <c r="E141" s="3">
        <v>58927785</v>
      </c>
      <c r="F141" s="3">
        <v>39771521.963608257</v>
      </c>
      <c r="G141" s="3"/>
      <c r="H141" s="3"/>
      <c r="I141" s="3">
        <v>98889274.963608265</v>
      </c>
    </row>
    <row r="142" spans="1:9">
      <c r="B142" t="s">
        <v>27</v>
      </c>
      <c r="C142" s="3">
        <v>104255</v>
      </c>
      <c r="D142" s="3"/>
      <c r="E142" s="3">
        <v>32339712</v>
      </c>
      <c r="F142" s="3">
        <v>21826706.632007867</v>
      </c>
      <c r="G142" s="3"/>
      <c r="H142" s="3"/>
      <c r="I142" s="3">
        <v>54270673.632007867</v>
      </c>
    </row>
    <row r="143" spans="1:9">
      <c r="B143" t="s">
        <v>28</v>
      </c>
      <c r="C143" s="3">
        <v>43270</v>
      </c>
      <c r="D143" s="3"/>
      <c r="E143" s="3">
        <v>13422277.000000002</v>
      </c>
      <c r="F143" s="3">
        <v>9058959.3240129277</v>
      </c>
      <c r="G143" s="3"/>
      <c r="H143" s="3"/>
      <c r="I143" s="3">
        <v>22524506.324012928</v>
      </c>
    </row>
    <row r="144" spans="1:9">
      <c r="B144" t="s">
        <v>39</v>
      </c>
      <c r="C144" s="3">
        <v>2499998</v>
      </c>
      <c r="D144" s="3"/>
      <c r="E144" s="3">
        <v>775499025</v>
      </c>
      <c r="F144" s="3">
        <v>523399489.6169734</v>
      </c>
      <c r="G144" s="3"/>
      <c r="H144" s="3"/>
      <c r="I144" s="3">
        <v>1301398512.6169734</v>
      </c>
    </row>
    <row r="145" spans="1:9">
      <c r="B145" t="s">
        <v>25</v>
      </c>
      <c r="C145" s="3">
        <v>142726</v>
      </c>
      <c r="D145" s="3"/>
      <c r="E145" s="3">
        <v>44274613.000000007</v>
      </c>
      <c r="F145" s="3">
        <v>29881808.363074329</v>
      </c>
      <c r="G145" s="3"/>
      <c r="H145" s="3"/>
      <c r="I145" s="3">
        <v>74299147.363074332</v>
      </c>
    </row>
    <row r="146" spans="1:9">
      <c r="B146" t="s">
        <v>26</v>
      </c>
      <c r="C146" s="3">
        <v>0</v>
      </c>
      <c r="D146" s="3"/>
      <c r="E146" s="3">
        <v>0</v>
      </c>
      <c r="F146" s="3">
        <v>0</v>
      </c>
      <c r="G146" s="3"/>
      <c r="H146" s="3"/>
      <c r="I146" s="3">
        <v>0</v>
      </c>
    </row>
    <row r="147" spans="1:9">
      <c r="B147" t="s">
        <v>31</v>
      </c>
      <c r="C147" s="3">
        <v>0</v>
      </c>
      <c r="D147" s="3"/>
      <c r="E147" s="3">
        <v>0</v>
      </c>
      <c r="F147" s="3">
        <v>0</v>
      </c>
      <c r="G147" s="3"/>
      <c r="H147" s="3"/>
      <c r="I147" s="3">
        <v>0</v>
      </c>
    </row>
    <row r="148" spans="1:9">
      <c r="B148" t="s">
        <v>226</v>
      </c>
      <c r="C148" s="3">
        <v>248545</v>
      </c>
      <c r="D148" s="3"/>
      <c r="E148" s="3">
        <v>77098545.000000015</v>
      </c>
      <c r="F148" s="3">
        <v>52035342.149079666</v>
      </c>
      <c r="G148" s="3"/>
      <c r="H148" s="3"/>
      <c r="I148" s="3">
        <v>129382432.14907968</v>
      </c>
    </row>
    <row r="149" spans="1:9">
      <c r="B149" t="s">
        <v>228</v>
      </c>
      <c r="C149" s="3">
        <v>0</v>
      </c>
      <c r="D149" s="3"/>
      <c r="E149" s="3">
        <v>26.999999999999996</v>
      </c>
      <c r="F149" s="3">
        <v>0</v>
      </c>
      <c r="G149" s="3"/>
      <c r="H149" s="3"/>
      <c r="I149" s="3">
        <v>26.999999999999996</v>
      </c>
    </row>
    <row r="150" spans="1:9">
      <c r="A150" t="s">
        <v>43</v>
      </c>
      <c r="B150" t="s">
        <v>5</v>
      </c>
      <c r="C150" s="3">
        <v>302642</v>
      </c>
      <c r="D150" s="3">
        <v>100850</v>
      </c>
      <c r="E150" s="3">
        <v>555144</v>
      </c>
      <c r="F150" s="3">
        <v>380000</v>
      </c>
      <c r="G150" s="3">
        <v>250000</v>
      </c>
      <c r="H150" s="3"/>
      <c r="I150" s="3">
        <v>1588636</v>
      </c>
    </row>
    <row r="151" spans="1:9">
      <c r="B151" t="s">
        <v>115</v>
      </c>
      <c r="C151" s="3">
        <v>2900812462.1842465</v>
      </c>
      <c r="D151" s="3">
        <v>1013991667.5643836</v>
      </c>
      <c r="E151" s="3">
        <v>5444434396.7450619</v>
      </c>
      <c r="F151" s="3">
        <v>4556183911.0522356</v>
      </c>
      <c r="G151" s="3">
        <v>2781746036.1056623</v>
      </c>
      <c r="H151" s="3"/>
      <c r="I151" s="3">
        <v>16697168473.651587</v>
      </c>
    </row>
    <row r="152" spans="1:9">
      <c r="B152" s="12" t="s">
        <v>200</v>
      </c>
      <c r="C152" s="13">
        <v>2899568204.5726161</v>
      </c>
      <c r="D152" s="13">
        <v>1005606716.0000001</v>
      </c>
      <c r="E152" s="13">
        <v>5412479836</v>
      </c>
      <c r="F152" s="13">
        <v>4556183911.0522356</v>
      </c>
      <c r="G152" s="13">
        <v>2781746036.1056623</v>
      </c>
      <c r="H152" s="13"/>
      <c r="I152" s="13">
        <v>16655584703.730511</v>
      </c>
    </row>
    <row r="153" spans="1:9">
      <c r="B153" t="s">
        <v>20</v>
      </c>
      <c r="C153" s="3">
        <v>2935037844.000001</v>
      </c>
      <c r="D153" s="3">
        <v>926610413</v>
      </c>
      <c r="E153" s="3">
        <v>4860136619.000001</v>
      </c>
      <c r="F153" s="3">
        <v>3740137760.4694929</v>
      </c>
      <c r="G153" s="3">
        <v>2373733944.1590242</v>
      </c>
      <c r="H153" s="3"/>
      <c r="I153" s="3">
        <v>14835656580.628519</v>
      </c>
    </row>
    <row r="154" spans="1:9">
      <c r="B154" t="s">
        <v>21</v>
      </c>
      <c r="C154" s="3">
        <v>0</v>
      </c>
      <c r="D154" s="3">
        <v>0</v>
      </c>
      <c r="E154" s="3">
        <v>0</v>
      </c>
      <c r="F154" s="3">
        <v>0</v>
      </c>
      <c r="G154" s="3">
        <v>0</v>
      </c>
      <c r="H154" s="3"/>
      <c r="I154" s="3">
        <v>0</v>
      </c>
    </row>
    <row r="155" spans="1:9">
      <c r="B155" t="s">
        <v>22</v>
      </c>
      <c r="C155" s="3">
        <v>294</v>
      </c>
      <c r="D155" s="3">
        <v>77</v>
      </c>
      <c r="E155" s="3">
        <v>318</v>
      </c>
      <c r="F155" s="3">
        <v>319.75163216704129</v>
      </c>
      <c r="G155" s="3">
        <v>0.43669159651652867</v>
      </c>
      <c r="H155" s="3"/>
      <c r="I155" s="3">
        <v>1009.1883237635578</v>
      </c>
    </row>
    <row r="156" spans="1:9">
      <c r="B156" t="s">
        <v>23</v>
      </c>
      <c r="C156" s="3">
        <v>-10319595</v>
      </c>
      <c r="D156" s="3">
        <v>17722337</v>
      </c>
      <c r="E156" s="3">
        <v>117860926.00000001</v>
      </c>
      <c r="F156" s="3">
        <v>211146149.53186011</v>
      </c>
      <c r="G156" s="3">
        <v>105569425.92872076</v>
      </c>
      <c r="H156" s="3"/>
      <c r="I156" s="3">
        <v>441979243.46058095</v>
      </c>
    </row>
    <row r="157" spans="1:9">
      <c r="B157" t="s">
        <v>24</v>
      </c>
      <c r="C157" s="3">
        <v>-4742412</v>
      </c>
      <c r="D157" s="3">
        <v>19094896</v>
      </c>
      <c r="E157" s="3">
        <v>126586624</v>
      </c>
      <c r="F157" s="3">
        <v>180251141.33169907</v>
      </c>
      <c r="G157" s="3">
        <v>90123677.916191533</v>
      </c>
      <c r="H157" s="3"/>
      <c r="I157" s="3">
        <v>411313927.24789071</v>
      </c>
    </row>
    <row r="158" spans="1:9">
      <c r="B158" t="s">
        <v>27</v>
      </c>
      <c r="C158" s="3">
        <v>-2805014.0000000009</v>
      </c>
      <c r="D158" s="3">
        <v>7346102.9999999981</v>
      </c>
      <c r="E158" s="3">
        <v>56565563</v>
      </c>
      <c r="F158" s="3">
        <v>102426214.24908158</v>
      </c>
      <c r="G158" s="3">
        <v>51211969.402242571</v>
      </c>
      <c r="H158" s="3"/>
      <c r="I158" s="3">
        <v>214744835.65132418</v>
      </c>
    </row>
    <row r="159" spans="1:9">
      <c r="B159" t="s">
        <v>28</v>
      </c>
      <c r="C159" s="3">
        <v>601932.99999999988</v>
      </c>
      <c r="D159" s="3">
        <v>2654413</v>
      </c>
      <c r="E159" s="3">
        <v>12251148</v>
      </c>
      <c r="F159" s="3">
        <v>19894851.60796006</v>
      </c>
      <c r="G159" s="3">
        <v>9944846.7684123144</v>
      </c>
      <c r="H159" s="3"/>
      <c r="I159" s="3">
        <v>45347192.376372367</v>
      </c>
    </row>
    <row r="160" spans="1:9">
      <c r="B160" t="s">
        <v>39</v>
      </c>
      <c r="C160" s="3">
        <v>3.9999999999999996</v>
      </c>
      <c r="D160" s="3">
        <v>9</v>
      </c>
      <c r="E160" s="3">
        <v>10</v>
      </c>
      <c r="F160" s="3">
        <v>20.961196632793371</v>
      </c>
      <c r="G160" s="3">
        <v>10.480598316396685</v>
      </c>
      <c r="H160" s="3"/>
      <c r="I160" s="3">
        <v>54.441794949190069</v>
      </c>
    </row>
    <row r="161" spans="1:9">
      <c r="B161" t="s">
        <v>25</v>
      </c>
      <c r="C161" s="3">
        <v>-18204849.427383304</v>
      </c>
      <c r="D161" s="3">
        <v>32178468</v>
      </c>
      <c r="E161" s="3">
        <v>239078628</v>
      </c>
      <c r="F161" s="3">
        <v>302327453.14931357</v>
      </c>
      <c r="G161" s="3">
        <v>151162161.01378128</v>
      </c>
      <c r="H161" s="3"/>
      <c r="I161" s="3">
        <v>706541860.73571157</v>
      </c>
    </row>
    <row r="162" spans="1:9">
      <c r="B162" t="s">
        <v>26</v>
      </c>
      <c r="C162" s="3">
        <v>0</v>
      </c>
      <c r="D162" s="3">
        <v>0</v>
      </c>
      <c r="E162" s="3">
        <v>0</v>
      </c>
      <c r="F162" s="3">
        <v>0</v>
      </c>
      <c r="G162" s="3">
        <v>0</v>
      </c>
      <c r="H162" s="3"/>
      <c r="I162" s="3">
        <v>0</v>
      </c>
    </row>
    <row r="163" spans="1:9">
      <c r="B163" t="s">
        <v>31</v>
      </c>
      <c r="C163" s="3">
        <v>1244257.6116303217</v>
      </c>
      <c r="D163" s="3">
        <v>8384951.5643835627</v>
      </c>
      <c r="E163" s="3">
        <v>31954560.745062016</v>
      </c>
      <c r="F163" s="3">
        <v>0</v>
      </c>
      <c r="G163" s="3">
        <v>0</v>
      </c>
      <c r="H163" s="3"/>
      <c r="I163" s="3">
        <v>41583769.921075888</v>
      </c>
    </row>
    <row r="164" spans="1:9">
      <c r="B164" t="s">
        <v>226</v>
      </c>
      <c r="C164" s="3">
        <v>-10319597</v>
      </c>
      <c r="D164" s="3">
        <v>17722335</v>
      </c>
      <c r="E164" s="3">
        <v>117860916.00000001</v>
      </c>
      <c r="F164" s="3">
        <v>211146149.53186011</v>
      </c>
      <c r="G164" s="3">
        <v>105569425.92872076</v>
      </c>
      <c r="H164" s="3"/>
      <c r="I164" s="3">
        <v>441979229.46058095</v>
      </c>
    </row>
    <row r="165" spans="1:9">
      <c r="B165" t="s">
        <v>228</v>
      </c>
      <c r="C165" s="3">
        <v>2</v>
      </c>
      <c r="D165" s="3">
        <v>1.9999999999999998</v>
      </c>
      <c r="E165" s="3">
        <v>10</v>
      </c>
      <c r="F165" s="3">
        <v>0</v>
      </c>
      <c r="G165" s="3">
        <v>0</v>
      </c>
      <c r="H165" s="3"/>
      <c r="I165" s="3">
        <v>14</v>
      </c>
    </row>
    <row r="166" spans="1:9">
      <c r="A166" t="s">
        <v>45</v>
      </c>
      <c r="B166" t="s">
        <v>5</v>
      </c>
      <c r="C166" s="3">
        <v>0</v>
      </c>
      <c r="D166" s="3">
        <v>0</v>
      </c>
      <c r="E166" s="3">
        <v>0</v>
      </c>
      <c r="F166" s="3"/>
      <c r="G166" s="3"/>
      <c r="H166" s="3"/>
      <c r="I166" s="3">
        <v>0</v>
      </c>
    </row>
    <row r="167" spans="1:9">
      <c r="B167" t="s">
        <v>115</v>
      </c>
      <c r="C167" s="3">
        <v>0</v>
      </c>
      <c r="D167" s="3">
        <v>0</v>
      </c>
      <c r="E167" s="3">
        <v>0</v>
      </c>
      <c r="F167" s="3"/>
      <c r="G167" s="3"/>
      <c r="H167" s="3"/>
      <c r="I167" s="3">
        <v>0</v>
      </c>
    </row>
    <row r="168" spans="1:9">
      <c r="B168" s="12" t="s">
        <v>200</v>
      </c>
      <c r="C168" s="13">
        <v>0</v>
      </c>
      <c r="D168" s="13">
        <v>0</v>
      </c>
      <c r="E168" s="13">
        <v>0</v>
      </c>
      <c r="F168" s="13"/>
      <c r="G168" s="13"/>
      <c r="H168" s="13"/>
      <c r="I168" s="13">
        <v>0</v>
      </c>
    </row>
    <row r="169" spans="1:9">
      <c r="B169" t="s">
        <v>20</v>
      </c>
      <c r="C169" s="3">
        <v>0</v>
      </c>
      <c r="D169" s="3">
        <v>0</v>
      </c>
      <c r="E169" s="3">
        <v>0</v>
      </c>
      <c r="F169" s="3"/>
      <c r="G169" s="3"/>
      <c r="H169" s="3"/>
      <c r="I169" s="3">
        <v>0</v>
      </c>
    </row>
    <row r="170" spans="1:9">
      <c r="B170" t="s">
        <v>21</v>
      </c>
      <c r="C170" s="3">
        <v>0</v>
      </c>
      <c r="D170" s="3">
        <v>0</v>
      </c>
      <c r="E170" s="3">
        <v>0</v>
      </c>
      <c r="F170" s="3"/>
      <c r="G170" s="3"/>
      <c r="H170" s="3"/>
      <c r="I170" s="3">
        <v>0</v>
      </c>
    </row>
    <row r="171" spans="1:9">
      <c r="B171" t="s">
        <v>22</v>
      </c>
      <c r="C171" s="3">
        <v>0</v>
      </c>
      <c r="D171" s="3">
        <v>0</v>
      </c>
      <c r="E171" s="3">
        <v>0</v>
      </c>
      <c r="F171" s="3"/>
      <c r="G171" s="3"/>
      <c r="H171" s="3"/>
      <c r="I171" s="3">
        <v>0</v>
      </c>
    </row>
    <row r="172" spans="1:9">
      <c r="B172" t="s">
        <v>23</v>
      </c>
      <c r="C172" s="3">
        <v>0</v>
      </c>
      <c r="D172" s="3">
        <v>0</v>
      </c>
      <c r="E172" s="3">
        <v>0</v>
      </c>
      <c r="F172" s="3"/>
      <c r="G172" s="3"/>
      <c r="H172" s="3"/>
      <c r="I172" s="3">
        <v>0</v>
      </c>
    </row>
    <row r="173" spans="1:9">
      <c r="B173" t="s">
        <v>24</v>
      </c>
      <c r="C173" s="3">
        <v>0</v>
      </c>
      <c r="D173" s="3">
        <v>0</v>
      </c>
      <c r="E173" s="3">
        <v>0</v>
      </c>
      <c r="F173" s="3"/>
      <c r="G173" s="3"/>
      <c r="H173" s="3"/>
      <c r="I173" s="3">
        <v>0</v>
      </c>
    </row>
    <row r="174" spans="1:9">
      <c r="B174" t="s">
        <v>27</v>
      </c>
      <c r="C174" s="3">
        <v>0</v>
      </c>
      <c r="D174" s="3">
        <v>0</v>
      </c>
      <c r="E174" s="3">
        <v>0</v>
      </c>
      <c r="F174" s="3"/>
      <c r="G174" s="3"/>
      <c r="H174" s="3"/>
      <c r="I174" s="3">
        <v>0</v>
      </c>
    </row>
    <row r="175" spans="1:9">
      <c r="B175" t="s">
        <v>28</v>
      </c>
      <c r="C175" s="3">
        <v>0</v>
      </c>
      <c r="D175" s="3">
        <v>0</v>
      </c>
      <c r="E175" s="3">
        <v>0</v>
      </c>
      <c r="F175" s="3"/>
      <c r="G175" s="3"/>
      <c r="H175" s="3"/>
      <c r="I175" s="3">
        <v>0</v>
      </c>
    </row>
    <row r="176" spans="1:9">
      <c r="B176" t="s">
        <v>39</v>
      </c>
      <c r="C176" s="3">
        <v>0</v>
      </c>
      <c r="D176" s="3">
        <v>0</v>
      </c>
      <c r="E176" s="3">
        <v>0</v>
      </c>
      <c r="F176" s="3"/>
      <c r="G176" s="3"/>
      <c r="H176" s="3"/>
      <c r="I176" s="3">
        <v>0</v>
      </c>
    </row>
    <row r="177" spans="1:9">
      <c r="B177" t="s">
        <v>25</v>
      </c>
      <c r="C177" s="3">
        <v>0</v>
      </c>
      <c r="D177" s="3">
        <v>0</v>
      </c>
      <c r="E177" s="3">
        <v>0</v>
      </c>
      <c r="F177" s="3"/>
      <c r="G177" s="3"/>
      <c r="H177" s="3"/>
      <c r="I177" s="3">
        <v>0</v>
      </c>
    </row>
    <row r="178" spans="1:9">
      <c r="B178" t="s">
        <v>26</v>
      </c>
      <c r="C178" s="3">
        <v>0</v>
      </c>
      <c r="D178" s="3">
        <v>0</v>
      </c>
      <c r="E178" s="3">
        <v>0</v>
      </c>
      <c r="F178" s="3"/>
      <c r="G178" s="3"/>
      <c r="H178" s="3"/>
      <c r="I178" s="3">
        <v>0</v>
      </c>
    </row>
    <row r="179" spans="1:9">
      <c r="B179" t="s">
        <v>31</v>
      </c>
      <c r="C179" s="3">
        <v>0</v>
      </c>
      <c r="D179" s="3">
        <v>0</v>
      </c>
      <c r="E179" s="3">
        <v>0</v>
      </c>
      <c r="F179" s="3"/>
      <c r="G179" s="3"/>
      <c r="H179" s="3"/>
      <c r="I179" s="3">
        <v>0</v>
      </c>
    </row>
    <row r="180" spans="1:9">
      <c r="B180" t="s">
        <v>226</v>
      </c>
      <c r="C180" s="3">
        <v>0</v>
      </c>
      <c r="D180" s="3">
        <v>0</v>
      </c>
      <c r="E180" s="3">
        <v>0</v>
      </c>
      <c r="F180" s="3"/>
      <c r="G180" s="3"/>
      <c r="H180" s="3"/>
      <c r="I180" s="3">
        <v>0</v>
      </c>
    </row>
    <row r="181" spans="1:9">
      <c r="B181" t="s">
        <v>228</v>
      </c>
      <c r="C181" s="3">
        <v>0</v>
      </c>
      <c r="D181" s="3">
        <v>0</v>
      </c>
      <c r="E181" s="3">
        <v>0</v>
      </c>
      <c r="F181" s="3"/>
      <c r="G181" s="3"/>
      <c r="H181" s="3"/>
      <c r="I181" s="3">
        <v>0</v>
      </c>
    </row>
    <row r="182" spans="1:9">
      <c r="A182" t="s">
        <v>116</v>
      </c>
      <c r="B182" t="s">
        <v>5</v>
      </c>
      <c r="C182" s="3">
        <v>0</v>
      </c>
      <c r="D182" s="3">
        <v>0</v>
      </c>
      <c r="E182" s="3">
        <v>0</v>
      </c>
      <c r="F182" s="3"/>
      <c r="G182" s="3"/>
      <c r="H182" s="3"/>
      <c r="I182" s="3">
        <v>0</v>
      </c>
    </row>
    <row r="183" spans="1:9">
      <c r="B183" t="s">
        <v>115</v>
      </c>
      <c r="C183" s="3">
        <v>0</v>
      </c>
      <c r="D183" s="3">
        <v>0</v>
      </c>
      <c r="E183" s="3">
        <v>0</v>
      </c>
      <c r="F183" s="3"/>
      <c r="G183" s="3"/>
      <c r="H183" s="3"/>
      <c r="I183" s="3">
        <v>0</v>
      </c>
    </row>
    <row r="184" spans="1:9">
      <c r="B184" s="12" t="s">
        <v>200</v>
      </c>
      <c r="C184" s="13">
        <v>0</v>
      </c>
      <c r="D184" s="13">
        <v>0</v>
      </c>
      <c r="E184" s="13">
        <v>0</v>
      </c>
      <c r="F184" s="13"/>
      <c r="G184" s="13"/>
      <c r="H184" s="13"/>
      <c r="I184" s="13">
        <v>0</v>
      </c>
    </row>
    <row r="185" spans="1:9">
      <c r="B185" t="s">
        <v>20</v>
      </c>
      <c r="C185" s="3">
        <v>0</v>
      </c>
      <c r="D185" s="3">
        <v>0</v>
      </c>
      <c r="E185" s="3">
        <v>0</v>
      </c>
      <c r="F185" s="3"/>
      <c r="G185" s="3"/>
      <c r="H185" s="3"/>
      <c r="I185" s="3">
        <v>0</v>
      </c>
    </row>
    <row r="186" spans="1:9">
      <c r="B186" t="s">
        <v>21</v>
      </c>
      <c r="C186" s="3">
        <v>0</v>
      </c>
      <c r="D186" s="3">
        <v>0</v>
      </c>
      <c r="E186" s="3">
        <v>0</v>
      </c>
      <c r="F186" s="3"/>
      <c r="G186" s="3"/>
      <c r="H186" s="3"/>
      <c r="I186" s="3">
        <v>0</v>
      </c>
    </row>
    <row r="187" spans="1:9">
      <c r="B187" t="s">
        <v>22</v>
      </c>
      <c r="C187" s="3">
        <v>0</v>
      </c>
      <c r="D187" s="3">
        <v>0</v>
      </c>
      <c r="E187" s="3">
        <v>0</v>
      </c>
      <c r="F187" s="3"/>
      <c r="G187" s="3"/>
      <c r="H187" s="3"/>
      <c r="I187" s="3">
        <v>0</v>
      </c>
    </row>
    <row r="188" spans="1:9">
      <c r="B188" t="s">
        <v>23</v>
      </c>
      <c r="C188" s="3">
        <v>0</v>
      </c>
      <c r="D188" s="3">
        <v>0</v>
      </c>
      <c r="E188" s="3">
        <v>0</v>
      </c>
      <c r="F188" s="3"/>
      <c r="G188" s="3"/>
      <c r="H188" s="3"/>
      <c r="I188" s="3">
        <v>0</v>
      </c>
    </row>
    <row r="189" spans="1:9">
      <c r="B189" t="s">
        <v>24</v>
      </c>
      <c r="C189" s="3">
        <v>0</v>
      </c>
      <c r="D189" s="3">
        <v>0</v>
      </c>
      <c r="E189" s="3">
        <v>0</v>
      </c>
      <c r="F189" s="3"/>
      <c r="G189" s="3"/>
      <c r="H189" s="3"/>
      <c r="I189" s="3">
        <v>0</v>
      </c>
    </row>
    <row r="190" spans="1:9">
      <c r="B190" t="s">
        <v>27</v>
      </c>
      <c r="C190" s="3">
        <v>0</v>
      </c>
      <c r="D190" s="3">
        <v>0</v>
      </c>
      <c r="E190" s="3">
        <v>0</v>
      </c>
      <c r="F190" s="3"/>
      <c r="G190" s="3"/>
      <c r="H190" s="3"/>
      <c r="I190" s="3">
        <v>0</v>
      </c>
    </row>
    <row r="191" spans="1:9">
      <c r="B191" t="s">
        <v>28</v>
      </c>
      <c r="C191" s="3">
        <v>0</v>
      </c>
      <c r="D191" s="3">
        <v>0</v>
      </c>
      <c r="E191" s="3">
        <v>0</v>
      </c>
      <c r="F191" s="3"/>
      <c r="G191" s="3"/>
      <c r="H191" s="3"/>
      <c r="I191" s="3">
        <v>0</v>
      </c>
    </row>
    <row r="192" spans="1:9">
      <c r="B192" t="s">
        <v>39</v>
      </c>
      <c r="C192" s="3">
        <v>0</v>
      </c>
      <c r="D192" s="3">
        <v>0</v>
      </c>
      <c r="E192" s="3">
        <v>0</v>
      </c>
      <c r="F192" s="3"/>
      <c r="G192" s="3"/>
      <c r="H192" s="3"/>
      <c r="I192" s="3">
        <v>0</v>
      </c>
    </row>
    <row r="193" spans="1:9">
      <c r="B193" t="s">
        <v>25</v>
      </c>
      <c r="C193" s="3">
        <v>0</v>
      </c>
      <c r="D193" s="3">
        <v>0</v>
      </c>
      <c r="E193" s="3">
        <v>0</v>
      </c>
      <c r="F193" s="3"/>
      <c r="G193" s="3"/>
      <c r="H193" s="3"/>
      <c r="I193" s="3">
        <v>0</v>
      </c>
    </row>
    <row r="194" spans="1:9">
      <c r="B194" t="s">
        <v>26</v>
      </c>
      <c r="C194" s="3">
        <v>0</v>
      </c>
      <c r="D194" s="3">
        <v>0</v>
      </c>
      <c r="E194" s="3">
        <v>0</v>
      </c>
      <c r="F194" s="3"/>
      <c r="G194" s="3"/>
      <c r="H194" s="3"/>
      <c r="I194" s="3">
        <v>0</v>
      </c>
    </row>
    <row r="195" spans="1:9">
      <c r="B195" t="s">
        <v>31</v>
      </c>
      <c r="C195" s="3">
        <v>0</v>
      </c>
      <c r="D195" s="3">
        <v>0</v>
      </c>
      <c r="E195" s="3">
        <v>0</v>
      </c>
      <c r="F195" s="3"/>
      <c r="G195" s="3"/>
      <c r="H195" s="3"/>
      <c r="I195" s="3">
        <v>0</v>
      </c>
    </row>
    <row r="196" spans="1:9">
      <c r="B196" t="s">
        <v>226</v>
      </c>
      <c r="C196" s="3">
        <v>0</v>
      </c>
      <c r="D196" s="3">
        <v>0</v>
      </c>
      <c r="E196" s="3">
        <v>0</v>
      </c>
      <c r="F196" s="3"/>
      <c r="G196" s="3"/>
      <c r="H196" s="3"/>
      <c r="I196" s="3">
        <v>0</v>
      </c>
    </row>
    <row r="197" spans="1:9">
      <c r="B197" t="s">
        <v>228</v>
      </c>
      <c r="C197" s="3">
        <v>0</v>
      </c>
      <c r="D197" s="3">
        <v>0</v>
      </c>
      <c r="E197" s="3">
        <v>0</v>
      </c>
      <c r="F197" s="3"/>
      <c r="G197" s="3"/>
      <c r="H197" s="3"/>
      <c r="I197" s="3">
        <v>0</v>
      </c>
    </row>
    <row r="198" spans="1:9">
      <c r="A198" t="s">
        <v>451</v>
      </c>
      <c r="B198" t="s">
        <v>5</v>
      </c>
      <c r="C198" s="3">
        <v>0</v>
      </c>
      <c r="D198" s="3">
        <v>0</v>
      </c>
      <c r="E198" s="3"/>
      <c r="F198" s="3"/>
      <c r="G198" s="3"/>
      <c r="H198" s="3"/>
      <c r="I198" s="3">
        <v>0</v>
      </c>
    </row>
    <row r="199" spans="1:9">
      <c r="B199" t="s">
        <v>115</v>
      </c>
      <c r="C199" s="3">
        <v>0</v>
      </c>
      <c r="D199" s="3">
        <v>0</v>
      </c>
      <c r="E199" s="3"/>
      <c r="F199" s="3"/>
      <c r="G199" s="3"/>
      <c r="H199" s="3"/>
      <c r="I199" s="3">
        <v>0</v>
      </c>
    </row>
    <row r="200" spans="1:9">
      <c r="B200" s="12" t="s">
        <v>200</v>
      </c>
      <c r="C200" s="13">
        <v>0</v>
      </c>
      <c r="D200" s="13">
        <v>0</v>
      </c>
      <c r="E200" s="13"/>
      <c r="F200" s="13"/>
      <c r="G200" s="13"/>
      <c r="H200" s="13"/>
      <c r="I200" s="13">
        <v>0</v>
      </c>
    </row>
    <row r="201" spans="1:9">
      <c r="B201" t="s">
        <v>20</v>
      </c>
      <c r="C201" s="3">
        <v>0</v>
      </c>
      <c r="D201" s="3">
        <v>0</v>
      </c>
      <c r="E201" s="3"/>
      <c r="F201" s="3"/>
      <c r="G201" s="3"/>
      <c r="H201" s="3"/>
      <c r="I201" s="3">
        <v>0</v>
      </c>
    </row>
    <row r="202" spans="1:9">
      <c r="B202" t="s">
        <v>21</v>
      </c>
      <c r="C202" s="3">
        <v>0</v>
      </c>
      <c r="D202" s="3">
        <v>0</v>
      </c>
      <c r="E202" s="3"/>
      <c r="F202" s="3"/>
      <c r="G202" s="3"/>
      <c r="H202" s="3"/>
      <c r="I202" s="3">
        <v>0</v>
      </c>
    </row>
    <row r="203" spans="1:9">
      <c r="B203" t="s">
        <v>22</v>
      </c>
      <c r="C203" s="3">
        <v>0</v>
      </c>
      <c r="D203" s="3">
        <v>0</v>
      </c>
      <c r="E203" s="3"/>
      <c r="F203" s="3"/>
      <c r="G203" s="3"/>
      <c r="H203" s="3"/>
      <c r="I203" s="3">
        <v>0</v>
      </c>
    </row>
    <row r="204" spans="1:9">
      <c r="B204" t="s">
        <v>23</v>
      </c>
      <c r="C204" s="3">
        <v>0</v>
      </c>
      <c r="D204" s="3">
        <v>0</v>
      </c>
      <c r="E204" s="3"/>
      <c r="F204" s="3"/>
      <c r="G204" s="3"/>
      <c r="H204" s="3"/>
      <c r="I204" s="3">
        <v>0</v>
      </c>
    </row>
    <row r="205" spans="1:9">
      <c r="B205" t="s">
        <v>24</v>
      </c>
      <c r="C205" s="3">
        <v>0</v>
      </c>
      <c r="D205" s="3">
        <v>0</v>
      </c>
      <c r="E205" s="3"/>
      <c r="F205" s="3"/>
      <c r="G205" s="3"/>
      <c r="H205" s="3"/>
      <c r="I205" s="3">
        <v>0</v>
      </c>
    </row>
    <row r="206" spans="1:9">
      <c r="B206" t="s">
        <v>27</v>
      </c>
      <c r="C206" s="3">
        <v>0</v>
      </c>
      <c r="D206" s="3">
        <v>0</v>
      </c>
      <c r="E206" s="3"/>
      <c r="F206" s="3"/>
      <c r="G206" s="3"/>
      <c r="H206" s="3"/>
      <c r="I206" s="3">
        <v>0</v>
      </c>
    </row>
    <row r="207" spans="1:9">
      <c r="B207" t="s">
        <v>28</v>
      </c>
      <c r="C207" s="3">
        <v>0</v>
      </c>
      <c r="D207" s="3">
        <v>0</v>
      </c>
      <c r="E207" s="3"/>
      <c r="F207" s="3"/>
      <c r="G207" s="3"/>
      <c r="H207" s="3"/>
      <c r="I207" s="3">
        <v>0</v>
      </c>
    </row>
    <row r="208" spans="1:9">
      <c r="B208" t="s">
        <v>39</v>
      </c>
      <c r="C208" s="3">
        <v>0</v>
      </c>
      <c r="D208" s="3">
        <v>0</v>
      </c>
      <c r="E208" s="3"/>
      <c r="F208" s="3"/>
      <c r="G208" s="3"/>
      <c r="H208" s="3"/>
      <c r="I208" s="3">
        <v>0</v>
      </c>
    </row>
    <row r="209" spans="1:9">
      <c r="B209" t="s">
        <v>25</v>
      </c>
      <c r="C209" s="3">
        <v>0</v>
      </c>
      <c r="D209" s="3">
        <v>0</v>
      </c>
      <c r="E209" s="3"/>
      <c r="F209" s="3"/>
      <c r="G209" s="3"/>
      <c r="H209" s="3"/>
      <c r="I209" s="3">
        <v>0</v>
      </c>
    </row>
    <row r="210" spans="1:9">
      <c r="B210" t="s">
        <v>26</v>
      </c>
      <c r="C210" s="3">
        <v>0</v>
      </c>
      <c r="D210" s="3">
        <v>0</v>
      </c>
      <c r="E210" s="3"/>
      <c r="F210" s="3"/>
      <c r="G210" s="3"/>
      <c r="H210" s="3"/>
      <c r="I210" s="3">
        <v>0</v>
      </c>
    </row>
    <row r="211" spans="1:9">
      <c r="B211" t="s">
        <v>31</v>
      </c>
      <c r="C211" s="3">
        <v>0</v>
      </c>
      <c r="D211" s="3">
        <v>0</v>
      </c>
      <c r="E211" s="3"/>
      <c r="F211" s="3"/>
      <c r="G211" s="3"/>
      <c r="H211" s="3"/>
      <c r="I211" s="3">
        <v>0</v>
      </c>
    </row>
    <row r="212" spans="1:9">
      <c r="B212" t="s">
        <v>226</v>
      </c>
      <c r="C212" s="3">
        <v>0</v>
      </c>
      <c r="D212" s="3">
        <v>0</v>
      </c>
      <c r="E212" s="3"/>
      <c r="F212" s="3"/>
      <c r="G212" s="3"/>
      <c r="H212" s="3"/>
      <c r="I212" s="3">
        <v>0</v>
      </c>
    </row>
    <row r="213" spans="1:9">
      <c r="B213" t="s">
        <v>228</v>
      </c>
      <c r="C213" s="3">
        <v>0</v>
      </c>
      <c r="D213" s="3">
        <v>0</v>
      </c>
      <c r="E213" s="3"/>
      <c r="F213" s="3"/>
      <c r="G213" s="3"/>
      <c r="H213" s="3"/>
      <c r="I213" s="3">
        <v>0</v>
      </c>
    </row>
    <row r="214" spans="1:9">
      <c r="A214" t="s">
        <v>452</v>
      </c>
      <c r="B214" t="s">
        <v>5</v>
      </c>
      <c r="C214" s="3">
        <v>0</v>
      </c>
      <c r="D214" s="3">
        <v>0</v>
      </c>
      <c r="E214" s="3">
        <v>0</v>
      </c>
      <c r="F214" s="3"/>
      <c r="G214" s="3"/>
      <c r="H214" s="3"/>
      <c r="I214" s="3">
        <v>0</v>
      </c>
    </row>
    <row r="215" spans="1:9">
      <c r="B215" t="s">
        <v>115</v>
      </c>
      <c r="C215" s="3">
        <v>0</v>
      </c>
      <c r="D215" s="3">
        <v>0</v>
      </c>
      <c r="E215" s="3">
        <v>0</v>
      </c>
      <c r="F215" s="3"/>
      <c r="G215" s="3"/>
      <c r="H215" s="3"/>
      <c r="I215" s="3">
        <v>0</v>
      </c>
    </row>
    <row r="216" spans="1:9">
      <c r="B216" s="12" t="s">
        <v>200</v>
      </c>
      <c r="C216" s="13">
        <v>0</v>
      </c>
      <c r="D216" s="13">
        <v>0</v>
      </c>
      <c r="E216" s="13">
        <v>0</v>
      </c>
      <c r="F216" s="13"/>
      <c r="G216" s="13"/>
      <c r="H216" s="13"/>
      <c r="I216" s="13">
        <v>0</v>
      </c>
    </row>
    <row r="217" spans="1:9">
      <c r="B217" t="s">
        <v>20</v>
      </c>
      <c r="C217" s="3">
        <v>0</v>
      </c>
      <c r="D217" s="3">
        <v>0</v>
      </c>
      <c r="E217" s="3">
        <v>0</v>
      </c>
      <c r="F217" s="3"/>
      <c r="G217" s="3"/>
      <c r="H217" s="3"/>
      <c r="I217" s="3">
        <v>0</v>
      </c>
    </row>
    <row r="218" spans="1:9">
      <c r="B218" t="s">
        <v>21</v>
      </c>
      <c r="C218" s="3">
        <v>0</v>
      </c>
      <c r="D218" s="3">
        <v>0</v>
      </c>
      <c r="E218" s="3">
        <v>0</v>
      </c>
      <c r="F218" s="3"/>
      <c r="G218" s="3"/>
      <c r="H218" s="3"/>
      <c r="I218" s="3">
        <v>0</v>
      </c>
    </row>
    <row r="219" spans="1:9">
      <c r="B219" t="s">
        <v>22</v>
      </c>
      <c r="C219" s="3">
        <v>0</v>
      </c>
      <c r="D219" s="3">
        <v>0</v>
      </c>
      <c r="E219" s="3">
        <v>0</v>
      </c>
      <c r="F219" s="3"/>
      <c r="G219" s="3"/>
      <c r="H219" s="3"/>
      <c r="I219" s="3">
        <v>0</v>
      </c>
    </row>
    <row r="220" spans="1:9">
      <c r="B220" t="s">
        <v>23</v>
      </c>
      <c r="C220" s="3">
        <v>0</v>
      </c>
      <c r="D220" s="3">
        <v>0</v>
      </c>
      <c r="E220" s="3">
        <v>0</v>
      </c>
      <c r="F220" s="3"/>
      <c r="G220" s="3"/>
      <c r="H220" s="3"/>
      <c r="I220" s="3">
        <v>0</v>
      </c>
    </row>
    <row r="221" spans="1:9">
      <c r="B221" t="s">
        <v>24</v>
      </c>
      <c r="C221" s="3">
        <v>0</v>
      </c>
      <c r="D221" s="3">
        <v>0</v>
      </c>
      <c r="E221" s="3">
        <v>0</v>
      </c>
      <c r="F221" s="3"/>
      <c r="G221" s="3"/>
      <c r="H221" s="3"/>
      <c r="I221" s="3">
        <v>0</v>
      </c>
    </row>
    <row r="222" spans="1:9">
      <c r="B222" t="s">
        <v>27</v>
      </c>
      <c r="C222" s="3">
        <v>0</v>
      </c>
      <c r="D222" s="3">
        <v>0</v>
      </c>
      <c r="E222" s="3">
        <v>0</v>
      </c>
      <c r="F222" s="3"/>
      <c r="G222" s="3"/>
      <c r="H222" s="3"/>
      <c r="I222" s="3">
        <v>0</v>
      </c>
    </row>
    <row r="223" spans="1:9">
      <c r="B223" t="s">
        <v>28</v>
      </c>
      <c r="C223" s="3">
        <v>0</v>
      </c>
      <c r="D223" s="3">
        <v>0</v>
      </c>
      <c r="E223" s="3">
        <v>0</v>
      </c>
      <c r="F223" s="3"/>
      <c r="G223" s="3"/>
      <c r="H223" s="3"/>
      <c r="I223" s="3">
        <v>0</v>
      </c>
    </row>
    <row r="224" spans="1:9">
      <c r="B224" t="s">
        <v>39</v>
      </c>
      <c r="C224" s="3">
        <v>0</v>
      </c>
      <c r="D224" s="3">
        <v>0</v>
      </c>
      <c r="E224" s="3">
        <v>0</v>
      </c>
      <c r="F224" s="3"/>
      <c r="G224" s="3"/>
      <c r="H224" s="3"/>
      <c r="I224" s="3">
        <v>0</v>
      </c>
    </row>
    <row r="225" spans="1:9">
      <c r="B225" t="s">
        <v>25</v>
      </c>
      <c r="C225" s="3">
        <v>0</v>
      </c>
      <c r="D225" s="3">
        <v>0</v>
      </c>
      <c r="E225" s="3">
        <v>0</v>
      </c>
      <c r="F225" s="3"/>
      <c r="G225" s="3"/>
      <c r="H225" s="3"/>
      <c r="I225" s="3">
        <v>0</v>
      </c>
    </row>
    <row r="226" spans="1:9">
      <c r="B226" t="s">
        <v>26</v>
      </c>
      <c r="C226" s="3">
        <v>0</v>
      </c>
      <c r="D226" s="3">
        <v>0</v>
      </c>
      <c r="E226" s="3">
        <v>0</v>
      </c>
      <c r="F226" s="3"/>
      <c r="G226" s="3"/>
      <c r="H226" s="3"/>
      <c r="I226" s="3">
        <v>0</v>
      </c>
    </row>
    <row r="227" spans="1:9">
      <c r="B227" t="s">
        <v>31</v>
      </c>
      <c r="C227" s="3">
        <v>0</v>
      </c>
      <c r="D227" s="3">
        <v>0</v>
      </c>
      <c r="E227" s="3">
        <v>0</v>
      </c>
      <c r="F227" s="3"/>
      <c r="G227" s="3"/>
      <c r="H227" s="3"/>
      <c r="I227" s="3">
        <v>0</v>
      </c>
    </row>
    <row r="228" spans="1:9">
      <c r="B228" t="s">
        <v>226</v>
      </c>
      <c r="C228" s="3">
        <v>0</v>
      </c>
      <c r="D228" s="3">
        <v>0</v>
      </c>
      <c r="E228" s="3">
        <v>0</v>
      </c>
      <c r="F228" s="3"/>
      <c r="G228" s="3"/>
      <c r="H228" s="3"/>
      <c r="I228" s="3">
        <v>0</v>
      </c>
    </row>
    <row r="229" spans="1:9">
      <c r="B229" t="s">
        <v>228</v>
      </c>
      <c r="C229" s="3">
        <v>0</v>
      </c>
      <c r="D229" s="3">
        <v>0</v>
      </c>
      <c r="E229" s="3">
        <v>0</v>
      </c>
      <c r="F229" s="3"/>
      <c r="G229" s="3"/>
      <c r="H229" s="3"/>
      <c r="I229" s="3">
        <v>0</v>
      </c>
    </row>
    <row r="230" spans="1:9">
      <c r="A230" t="s">
        <v>585</v>
      </c>
      <c r="B230" t="s">
        <v>5</v>
      </c>
      <c r="C230" s="3"/>
      <c r="D230" s="3"/>
      <c r="E230" s="3">
        <v>1077</v>
      </c>
      <c r="F230" s="3"/>
      <c r="G230" s="3"/>
      <c r="H230" s="3"/>
      <c r="I230" s="3">
        <v>1077</v>
      </c>
    </row>
    <row r="231" spans="1:9">
      <c r="B231" t="s">
        <v>115</v>
      </c>
      <c r="C231" s="3"/>
      <c r="D231" s="3"/>
      <c r="E231" s="3">
        <v>16474699</v>
      </c>
      <c r="F231" s="3"/>
      <c r="G231" s="3"/>
      <c r="H231" s="3"/>
      <c r="I231" s="3">
        <v>16474699</v>
      </c>
    </row>
    <row r="232" spans="1:9">
      <c r="B232" s="12" t="s">
        <v>200</v>
      </c>
      <c r="C232" s="13"/>
      <c r="D232" s="13"/>
      <c r="E232" s="13">
        <v>16474699</v>
      </c>
      <c r="F232" s="13"/>
      <c r="G232" s="13"/>
      <c r="H232" s="13"/>
      <c r="I232" s="13">
        <v>16474699</v>
      </c>
    </row>
    <row r="233" spans="1:9">
      <c r="B233" t="s">
        <v>20</v>
      </c>
      <c r="C233" s="3"/>
      <c r="D233" s="3"/>
      <c r="E233" s="3">
        <v>16474699</v>
      </c>
      <c r="F233" s="3"/>
      <c r="G233" s="3"/>
      <c r="H233" s="3"/>
      <c r="I233" s="3">
        <v>16474699</v>
      </c>
    </row>
    <row r="234" spans="1:9">
      <c r="B234" t="s">
        <v>21</v>
      </c>
      <c r="C234" s="3"/>
      <c r="D234" s="3"/>
      <c r="E234" s="3">
        <v>0</v>
      </c>
      <c r="F234" s="3"/>
      <c r="G234" s="3"/>
      <c r="H234" s="3"/>
      <c r="I234" s="3">
        <v>0</v>
      </c>
    </row>
    <row r="235" spans="1:9">
      <c r="B235" t="s">
        <v>22</v>
      </c>
      <c r="C235" s="3"/>
      <c r="D235" s="3"/>
      <c r="E235" s="3">
        <v>0</v>
      </c>
      <c r="F235" s="3"/>
      <c r="G235" s="3"/>
      <c r="H235" s="3"/>
      <c r="I235" s="3">
        <v>0</v>
      </c>
    </row>
    <row r="236" spans="1:9">
      <c r="B236" t="s">
        <v>23</v>
      </c>
      <c r="C236" s="3"/>
      <c r="D236" s="3"/>
      <c r="E236" s="3">
        <v>0</v>
      </c>
      <c r="F236" s="3"/>
      <c r="G236" s="3"/>
      <c r="H236" s="3"/>
      <c r="I236" s="3">
        <v>0</v>
      </c>
    </row>
    <row r="237" spans="1:9">
      <c r="B237" t="s">
        <v>24</v>
      </c>
      <c r="C237" s="3"/>
      <c r="D237" s="3"/>
      <c r="E237" s="3">
        <v>0</v>
      </c>
      <c r="F237" s="3"/>
      <c r="G237" s="3"/>
      <c r="H237" s="3"/>
      <c r="I237" s="3">
        <v>0</v>
      </c>
    </row>
    <row r="238" spans="1:9">
      <c r="B238" t="s">
        <v>27</v>
      </c>
      <c r="C238" s="3"/>
      <c r="D238" s="3"/>
      <c r="E238" s="3">
        <v>0</v>
      </c>
      <c r="F238" s="3"/>
      <c r="G238" s="3"/>
      <c r="H238" s="3"/>
      <c r="I238" s="3">
        <v>0</v>
      </c>
    </row>
    <row r="239" spans="1:9">
      <c r="B239" t="s">
        <v>28</v>
      </c>
      <c r="C239" s="3"/>
      <c r="D239" s="3"/>
      <c r="E239" s="3">
        <v>0</v>
      </c>
      <c r="F239" s="3"/>
      <c r="G239" s="3"/>
      <c r="H239" s="3"/>
      <c r="I239" s="3">
        <v>0</v>
      </c>
    </row>
    <row r="240" spans="1:9">
      <c r="B240" t="s">
        <v>39</v>
      </c>
      <c r="C240" s="3"/>
      <c r="D240" s="3"/>
      <c r="E240" s="3">
        <v>0</v>
      </c>
      <c r="F240" s="3"/>
      <c r="G240" s="3"/>
      <c r="H240" s="3"/>
      <c r="I240" s="3">
        <v>0</v>
      </c>
    </row>
    <row r="241" spans="1:9">
      <c r="B241" t="s">
        <v>25</v>
      </c>
      <c r="C241" s="3"/>
      <c r="D241" s="3"/>
      <c r="E241" s="3">
        <v>0</v>
      </c>
      <c r="F241" s="3"/>
      <c r="G241" s="3"/>
      <c r="H241" s="3"/>
      <c r="I241" s="3">
        <v>0</v>
      </c>
    </row>
    <row r="242" spans="1:9">
      <c r="B242" t="s">
        <v>26</v>
      </c>
      <c r="C242" s="3"/>
      <c r="D242" s="3"/>
      <c r="E242" s="3">
        <v>0</v>
      </c>
      <c r="F242" s="3"/>
      <c r="G242" s="3"/>
      <c r="H242" s="3"/>
      <c r="I242" s="3">
        <v>0</v>
      </c>
    </row>
    <row r="243" spans="1:9">
      <c r="B243" t="s">
        <v>31</v>
      </c>
      <c r="C243" s="3"/>
      <c r="D243" s="3"/>
      <c r="E243" s="3">
        <v>0</v>
      </c>
      <c r="F243" s="3"/>
      <c r="G243" s="3"/>
      <c r="H243" s="3"/>
      <c r="I243" s="3">
        <v>0</v>
      </c>
    </row>
    <row r="244" spans="1:9">
      <c r="B244" t="s">
        <v>226</v>
      </c>
      <c r="C244" s="3"/>
      <c r="D244" s="3"/>
      <c r="E244" s="3">
        <v>0</v>
      </c>
      <c r="F244" s="3"/>
      <c r="G244" s="3"/>
      <c r="H244" s="3"/>
      <c r="I244" s="3">
        <v>0</v>
      </c>
    </row>
    <row r="245" spans="1:9">
      <c r="B245" t="s">
        <v>228</v>
      </c>
      <c r="C245" s="3"/>
      <c r="D245" s="3"/>
      <c r="E245" s="3">
        <v>0</v>
      </c>
      <c r="F245" s="3"/>
      <c r="G245" s="3"/>
      <c r="H245" s="3"/>
      <c r="I245" s="3">
        <v>0</v>
      </c>
    </row>
    <row r="246" spans="1:9">
      <c r="A246" t="s">
        <v>11</v>
      </c>
      <c r="B246" t="s">
        <v>5</v>
      </c>
      <c r="C246" s="3">
        <v>1.1368683772161603E-13</v>
      </c>
      <c r="D246" s="3">
        <v>0</v>
      </c>
      <c r="E246" s="3">
        <v>0</v>
      </c>
      <c r="F246" s="3">
        <v>0</v>
      </c>
      <c r="G246" s="3">
        <v>0</v>
      </c>
      <c r="H246" s="3">
        <v>0</v>
      </c>
      <c r="I246" s="3">
        <v>1.1368683772161603E-13</v>
      </c>
    </row>
    <row r="247" spans="1:9">
      <c r="B247" t="s">
        <v>115</v>
      </c>
      <c r="C247" s="3">
        <v>1940006555.0334933</v>
      </c>
      <c r="D247" s="3">
        <v>1079639091</v>
      </c>
      <c r="E247" s="3">
        <v>2011031439</v>
      </c>
      <c r="F247" s="3">
        <v>1150147964</v>
      </c>
      <c r="G247" s="3">
        <v>1150147964</v>
      </c>
      <c r="H247" s="3">
        <v>1150147964</v>
      </c>
      <c r="I247" s="3">
        <v>8481120977.033493</v>
      </c>
    </row>
    <row r="248" spans="1:9">
      <c r="B248" s="12" t="s">
        <v>200</v>
      </c>
      <c r="C248" s="13">
        <v>1940328292.2865849</v>
      </c>
      <c r="D248" s="13">
        <v>1079639091</v>
      </c>
      <c r="E248" s="13">
        <v>2011031439</v>
      </c>
      <c r="F248" s="13">
        <v>1150147964</v>
      </c>
      <c r="G248" s="13">
        <v>1150147964</v>
      </c>
      <c r="H248" s="13">
        <v>1150147964</v>
      </c>
      <c r="I248" s="13">
        <v>8481442714.2865849</v>
      </c>
    </row>
    <row r="249" spans="1:9">
      <c r="B249" t="s">
        <v>20</v>
      </c>
      <c r="C249" s="3">
        <v>0</v>
      </c>
      <c r="D249" s="3">
        <v>0</v>
      </c>
      <c r="E249" s="3">
        <v>0</v>
      </c>
      <c r="F249" s="3">
        <v>0</v>
      </c>
      <c r="G249" s="3">
        <v>0</v>
      </c>
      <c r="H249" s="3">
        <v>0</v>
      </c>
      <c r="I249" s="3">
        <v>0</v>
      </c>
    </row>
    <row r="250" spans="1:9">
      <c r="B250" t="s">
        <v>21</v>
      </c>
      <c r="C250" s="3">
        <v>0</v>
      </c>
      <c r="D250" s="3">
        <v>0</v>
      </c>
      <c r="E250" s="3">
        <v>0</v>
      </c>
      <c r="F250" s="3">
        <v>0</v>
      </c>
      <c r="G250" s="3">
        <v>0</v>
      </c>
      <c r="H250" s="3">
        <v>0</v>
      </c>
      <c r="I250" s="3">
        <v>0</v>
      </c>
    </row>
    <row r="251" spans="1:9">
      <c r="B251" t="s">
        <v>22</v>
      </c>
      <c r="C251" s="3">
        <v>0</v>
      </c>
      <c r="D251" s="3">
        <v>0</v>
      </c>
      <c r="E251" s="3">
        <v>0</v>
      </c>
      <c r="F251" s="3">
        <v>0</v>
      </c>
      <c r="G251" s="3">
        <v>0</v>
      </c>
      <c r="H251" s="3">
        <v>0</v>
      </c>
      <c r="I251" s="3">
        <v>0</v>
      </c>
    </row>
    <row r="252" spans="1:9">
      <c r="B252" t="s">
        <v>23</v>
      </c>
      <c r="C252" s="3">
        <v>0</v>
      </c>
      <c r="D252" s="3">
        <v>0</v>
      </c>
      <c r="E252" s="3">
        <v>0</v>
      </c>
      <c r="F252" s="3">
        <v>0</v>
      </c>
      <c r="G252" s="3">
        <v>0</v>
      </c>
      <c r="H252" s="3">
        <v>0</v>
      </c>
      <c r="I252" s="3">
        <v>0</v>
      </c>
    </row>
    <row r="253" spans="1:9">
      <c r="B253" t="s">
        <v>24</v>
      </c>
      <c r="C253" s="3">
        <v>0</v>
      </c>
      <c r="D253" s="3">
        <v>0</v>
      </c>
      <c r="E253" s="3">
        <v>0</v>
      </c>
      <c r="F253" s="3">
        <v>0</v>
      </c>
      <c r="G253" s="3">
        <v>0</v>
      </c>
      <c r="H253" s="3">
        <v>0</v>
      </c>
      <c r="I253" s="3">
        <v>0</v>
      </c>
    </row>
    <row r="254" spans="1:9">
      <c r="B254" t="s">
        <v>27</v>
      </c>
      <c r="C254" s="3">
        <v>0</v>
      </c>
      <c r="D254" s="3">
        <v>0</v>
      </c>
      <c r="E254" s="3">
        <v>0</v>
      </c>
      <c r="F254" s="3">
        <v>0</v>
      </c>
      <c r="G254" s="3">
        <v>0</v>
      </c>
      <c r="H254" s="3">
        <v>0</v>
      </c>
      <c r="I254" s="3">
        <v>0</v>
      </c>
    </row>
    <row r="255" spans="1:9">
      <c r="B255" t="s">
        <v>28</v>
      </c>
      <c r="C255" s="3">
        <v>0</v>
      </c>
      <c r="D255" s="3">
        <v>0</v>
      </c>
      <c r="E255" s="3">
        <v>0</v>
      </c>
      <c r="F255" s="3">
        <v>0</v>
      </c>
      <c r="G255" s="3">
        <v>0</v>
      </c>
      <c r="H255" s="3">
        <v>0</v>
      </c>
      <c r="I255" s="3">
        <v>0</v>
      </c>
    </row>
    <row r="256" spans="1:9">
      <c r="B256" t="s">
        <v>39</v>
      </c>
      <c r="C256" s="3">
        <v>0</v>
      </c>
      <c r="D256" s="3">
        <v>0</v>
      </c>
      <c r="E256" s="3">
        <v>0</v>
      </c>
      <c r="F256" s="3">
        <v>0</v>
      </c>
      <c r="G256" s="3">
        <v>0</v>
      </c>
      <c r="H256" s="3">
        <v>0</v>
      </c>
      <c r="I256" s="3">
        <v>0</v>
      </c>
    </row>
    <row r="257" spans="1:9">
      <c r="B257" t="s">
        <v>25</v>
      </c>
      <c r="C257" s="3">
        <v>0</v>
      </c>
      <c r="D257" s="3">
        <v>0</v>
      </c>
      <c r="E257" s="3">
        <v>0</v>
      </c>
      <c r="F257" s="3">
        <v>0</v>
      </c>
      <c r="G257" s="3">
        <v>0</v>
      </c>
      <c r="H257" s="3">
        <v>0</v>
      </c>
      <c r="I257" s="3">
        <v>0</v>
      </c>
    </row>
    <row r="258" spans="1:9">
      <c r="B258" t="s">
        <v>26</v>
      </c>
      <c r="C258" s="3">
        <v>1940328292.2865849</v>
      </c>
      <c r="D258" s="3">
        <v>1079639091</v>
      </c>
      <c r="E258" s="3">
        <v>2011031439</v>
      </c>
      <c r="F258" s="3">
        <v>0</v>
      </c>
      <c r="G258" s="3">
        <v>0</v>
      </c>
      <c r="H258" s="3">
        <v>0</v>
      </c>
      <c r="I258" s="3">
        <v>5030998822.2865849</v>
      </c>
    </row>
    <row r="259" spans="1:9">
      <c r="B259" t="s">
        <v>31</v>
      </c>
      <c r="C259" s="3">
        <v>-321737.25309166429</v>
      </c>
      <c r="D259" s="3">
        <v>0</v>
      </c>
      <c r="E259" s="3">
        <v>0</v>
      </c>
      <c r="F259" s="3">
        <v>0</v>
      </c>
      <c r="G259" s="3">
        <v>0</v>
      </c>
      <c r="H259" s="3">
        <v>0</v>
      </c>
      <c r="I259" s="3">
        <v>-321737.25309166429</v>
      </c>
    </row>
    <row r="260" spans="1:9">
      <c r="B260" t="s">
        <v>226</v>
      </c>
      <c r="C260" s="3">
        <v>0</v>
      </c>
      <c r="D260" s="3">
        <v>0</v>
      </c>
      <c r="E260" s="3">
        <v>0</v>
      </c>
      <c r="F260" s="3">
        <v>0</v>
      </c>
      <c r="G260" s="3">
        <v>0</v>
      </c>
      <c r="H260" s="3">
        <v>0</v>
      </c>
      <c r="I260" s="3">
        <v>0</v>
      </c>
    </row>
    <row r="261" spans="1:9">
      <c r="B261" t="s">
        <v>228</v>
      </c>
      <c r="C261" s="3">
        <v>0</v>
      </c>
      <c r="D261" s="3">
        <v>0</v>
      </c>
      <c r="E261" s="3">
        <v>0</v>
      </c>
      <c r="F261" s="3">
        <v>0</v>
      </c>
      <c r="G261" s="3">
        <v>0</v>
      </c>
      <c r="H261" s="3">
        <v>0</v>
      </c>
      <c r="I261" s="3">
        <v>0</v>
      </c>
    </row>
    <row r="262" spans="1:9">
      <c r="A262" t="s">
        <v>119</v>
      </c>
      <c r="C262" s="3">
        <v>4409992</v>
      </c>
      <c r="D262" s="3">
        <v>3267600</v>
      </c>
      <c r="E262" s="3">
        <v>6445446</v>
      </c>
      <c r="F262" s="3">
        <v>5677999.3675787989</v>
      </c>
      <c r="G262" s="3">
        <v>4677193.7233042</v>
      </c>
      <c r="H262" s="3">
        <v>4973467.6991741247</v>
      </c>
      <c r="I262" s="3">
        <v>29451698.790057126</v>
      </c>
    </row>
    <row r="263" spans="1:9">
      <c r="A263" t="s">
        <v>216</v>
      </c>
      <c r="C263" s="3">
        <v>115080112871.00008</v>
      </c>
      <c r="D263" s="3">
        <v>90411470461.000046</v>
      </c>
      <c r="E263" s="3">
        <v>165844739865.00009</v>
      </c>
      <c r="F263" s="3">
        <v>140527433936.30087</v>
      </c>
      <c r="G263" s="3">
        <v>116652361314.39217</v>
      </c>
      <c r="H263" s="3">
        <v>128171021471.84903</v>
      </c>
      <c r="I263" s="3">
        <v>756687139919.54224</v>
      </c>
    </row>
    <row r="264" spans="1:9">
      <c r="A264" t="s">
        <v>201</v>
      </c>
      <c r="C264" s="13">
        <v>114751361959.92316</v>
      </c>
      <c r="D264" s="13">
        <v>90145804037.000046</v>
      </c>
      <c r="E264" s="13">
        <v>165298515115.00009</v>
      </c>
      <c r="F264" s="13">
        <v>140527433936.30087</v>
      </c>
      <c r="G264" s="13">
        <v>116652361314.39217</v>
      </c>
      <c r="H264" s="13">
        <v>128171021471.84903</v>
      </c>
      <c r="I264" s="13">
        <v>755546497834.46582</v>
      </c>
    </row>
    <row r="265" spans="1:9">
      <c r="A265" t="s">
        <v>217</v>
      </c>
      <c r="C265" s="3">
        <v>80370889663.773758</v>
      </c>
      <c r="D265" s="3">
        <v>58849641693.999992</v>
      </c>
      <c r="E265" s="3">
        <v>114524946415.00031</v>
      </c>
      <c r="F265" s="3">
        <v>103075042312.14557</v>
      </c>
      <c r="G265" s="3">
        <v>85239014840.057068</v>
      </c>
      <c r="H265" s="3">
        <v>92349311112.833481</v>
      </c>
      <c r="I265" s="3">
        <v>534408846037.80988</v>
      </c>
    </row>
    <row r="266" spans="1:9">
      <c r="A266" t="s">
        <v>218</v>
      </c>
      <c r="C266" s="3">
        <v>349732759.92323744</v>
      </c>
      <c r="D266" s="3">
        <v>217644344.00000024</v>
      </c>
      <c r="E266" s="3">
        <v>539330977.99999988</v>
      </c>
      <c r="F266" s="3">
        <v>0</v>
      </c>
      <c r="G266" s="3">
        <v>0</v>
      </c>
      <c r="H266" s="3">
        <v>0</v>
      </c>
      <c r="I266" s="3">
        <v>1106708081.9232383</v>
      </c>
    </row>
    <row r="267" spans="1:9">
      <c r="A267" t="s">
        <v>219</v>
      </c>
      <c r="C267" s="3">
        <v>1610139072.8478703</v>
      </c>
      <c r="D267" s="3">
        <v>1179662976.0000005</v>
      </c>
      <c r="E267" s="3">
        <v>3929633445.0000095</v>
      </c>
      <c r="F267" s="3">
        <v>3270084355.1394567</v>
      </c>
      <c r="G267" s="3">
        <v>2707748624.0792141</v>
      </c>
      <c r="H267" s="3">
        <v>3277348594.9176512</v>
      </c>
      <c r="I267" s="3">
        <v>15974617067.984192</v>
      </c>
    </row>
    <row r="268" spans="1:9">
      <c r="A268" t="s">
        <v>123</v>
      </c>
      <c r="C268" s="3">
        <v>3455207493.5275698</v>
      </c>
      <c r="D268" s="3">
        <v>2982315062.999999</v>
      </c>
      <c r="E268" s="3">
        <v>6216700199.9999876</v>
      </c>
      <c r="F268" s="3">
        <v>4610506329.0626459</v>
      </c>
      <c r="G268" s="3">
        <v>3697062139.4167852</v>
      </c>
      <c r="H268" s="3">
        <v>4358477128.5649185</v>
      </c>
      <c r="I268" s="3">
        <v>25320268353.571938</v>
      </c>
    </row>
    <row r="269" spans="1:9">
      <c r="A269" t="s">
        <v>220</v>
      </c>
      <c r="C269" s="3">
        <v>5440706340.6245537</v>
      </c>
      <c r="D269" s="3">
        <v>5226575951.0000019</v>
      </c>
      <c r="E269" s="3">
        <v>7908535858.0000134</v>
      </c>
      <c r="F269" s="3">
        <v>5628197264.4475117</v>
      </c>
      <c r="G269" s="3">
        <v>4727763608.0371933</v>
      </c>
      <c r="H269" s="3">
        <v>5405917424.7010994</v>
      </c>
      <c r="I269" s="3">
        <v>34337696446.810375</v>
      </c>
    </row>
    <row r="270" spans="1:9">
      <c r="A270" t="s">
        <v>221</v>
      </c>
      <c r="C270" s="3">
        <v>5983563116.037672</v>
      </c>
      <c r="D270" s="3">
        <v>4933128485.999999</v>
      </c>
      <c r="E270" s="3">
        <v>7399131928.0000114</v>
      </c>
      <c r="F270" s="3">
        <v>6357695842.0989008</v>
      </c>
      <c r="G270" s="3">
        <v>5454530501.0378561</v>
      </c>
      <c r="H270" s="3">
        <v>6348860088.6610918</v>
      </c>
      <c r="I270" s="3">
        <v>36476909961.835518</v>
      </c>
    </row>
    <row r="271" spans="1:9">
      <c r="A271" t="s">
        <v>222</v>
      </c>
      <c r="C271" s="3">
        <v>1757936462.7739015</v>
      </c>
      <c r="D271" s="3">
        <v>1810509504.0000002</v>
      </c>
      <c r="E271" s="3">
        <v>2341900200.000001</v>
      </c>
      <c r="F271" s="3">
        <v>1960085575.5084221</v>
      </c>
      <c r="G271" s="3">
        <v>1691760957.8519297</v>
      </c>
      <c r="H271" s="3">
        <v>1944776096.0185125</v>
      </c>
      <c r="I271" s="3">
        <v>11506968796.152771</v>
      </c>
    </row>
    <row r="272" spans="1:9">
      <c r="A272" t="s">
        <v>223</v>
      </c>
      <c r="C272" s="3">
        <v>240626866.33775356</v>
      </c>
      <c r="D272" s="3">
        <v>211742210.99999961</v>
      </c>
      <c r="E272" s="3">
        <v>1138515788.0000026</v>
      </c>
      <c r="F272" s="3">
        <v>795474113.27741063</v>
      </c>
      <c r="G272" s="3">
        <v>324414965.95145392</v>
      </c>
      <c r="H272" s="3">
        <v>487160972.92275017</v>
      </c>
      <c r="I272" s="3">
        <v>3197934917.4893732</v>
      </c>
    </row>
    <row r="273" spans="1:9">
      <c r="A273" t="s">
        <v>224</v>
      </c>
      <c r="C273" s="3">
        <v>13602231891.790031</v>
      </c>
      <c r="D273" s="3">
        <v>13654944716.999989</v>
      </c>
      <c r="E273" s="3">
        <v>19288788864</v>
      </c>
      <c r="F273" s="3">
        <v>13680200180.620897</v>
      </c>
      <c r="G273" s="3">
        <v>11659917713.960676</v>
      </c>
      <c r="H273" s="3">
        <v>12849022089.229523</v>
      </c>
      <c r="I273" s="3">
        <v>84735105456.601089</v>
      </c>
    </row>
    <row r="274" spans="1:9">
      <c r="A274" t="s">
        <v>225</v>
      </c>
      <c r="C274" s="3">
        <v>1940328292.2865849</v>
      </c>
      <c r="D274" s="3">
        <v>1079639091</v>
      </c>
      <c r="E274" s="3">
        <v>2011031439</v>
      </c>
      <c r="F274" s="3">
        <v>0</v>
      </c>
      <c r="G274" s="3">
        <v>0</v>
      </c>
      <c r="H274" s="3">
        <v>0</v>
      </c>
      <c r="I274" s="3">
        <v>5030998822.2865849</v>
      </c>
    </row>
    <row r="275" spans="1:9">
      <c r="A275" t="s">
        <v>126</v>
      </c>
      <c r="C275" s="3">
        <v>328750911.07692266</v>
      </c>
      <c r="D275" s="3">
        <v>265666424.00000015</v>
      </c>
      <c r="E275" s="3">
        <v>546224749.99999833</v>
      </c>
      <c r="F275" s="3">
        <v>0</v>
      </c>
      <c r="G275" s="3">
        <v>0</v>
      </c>
      <c r="H275" s="3">
        <v>0</v>
      </c>
      <c r="I275" s="3">
        <v>1140642085.0769246</v>
      </c>
    </row>
    <row r="276" spans="1:9">
      <c r="A276" t="s">
        <v>227</v>
      </c>
      <c r="C276" s="3">
        <v>3454460081.189817</v>
      </c>
      <c r="D276" s="3">
        <v>2981886507.999999</v>
      </c>
      <c r="E276" s="3">
        <v>6215399041.9999876</v>
      </c>
      <c r="F276" s="3">
        <v>4610506329.0626459</v>
      </c>
      <c r="G276" s="3">
        <v>3697062139.4167852</v>
      </c>
      <c r="H276" s="3">
        <v>4358477128.5649185</v>
      </c>
      <c r="I276" s="3">
        <v>25317791228.234184</v>
      </c>
    </row>
    <row r="277" spans="1:9">
      <c r="A277" t="s">
        <v>229</v>
      </c>
      <c r="C277" s="3">
        <v>747412.3377529654</v>
      </c>
      <c r="D277" s="3">
        <v>428555.00000000064</v>
      </c>
      <c r="E277" s="3">
        <v>1301158.0000000035</v>
      </c>
      <c r="F277" s="3">
        <v>0</v>
      </c>
      <c r="G277" s="3">
        <v>0</v>
      </c>
      <c r="H277" s="3">
        <v>0</v>
      </c>
      <c r="I277" s="3">
        <v>2477125.337752963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626EE-F4E7-41FA-A6C4-2E7B07561752}">
  <sheetPr codeName="Sheet14"/>
  <dimension ref="A1:N31"/>
  <sheetViews>
    <sheetView showGridLines="0" zoomScaleNormal="100" workbookViewId="0">
      <selection activeCell="H35" sqref="H35"/>
    </sheetView>
  </sheetViews>
  <sheetFormatPr defaultRowHeight="14.5"/>
  <cols>
    <col min="1" max="1" width="25" bestFit="1" customWidth="1"/>
    <col min="2" max="2" width="15.6328125" bestFit="1" customWidth="1"/>
    <col min="3" max="13" width="14.54296875" bestFit="1" customWidth="1"/>
    <col min="14" max="14" width="16.08984375" bestFit="1" customWidth="1"/>
    <col min="15" max="15" width="21" bestFit="1" customWidth="1"/>
  </cols>
  <sheetData>
    <row r="1" spans="1:14">
      <c r="A1" s="1" t="s">
        <v>7</v>
      </c>
      <c r="B1" s="1" t="s">
        <v>128</v>
      </c>
    </row>
    <row r="2" spans="1:14">
      <c r="A2" s="1" t="s">
        <v>0</v>
      </c>
      <c r="B2">
        <v>1</v>
      </c>
      <c r="C2">
        <v>2</v>
      </c>
      <c r="D2">
        <v>3</v>
      </c>
      <c r="E2">
        <v>4</v>
      </c>
      <c r="F2">
        <v>5</v>
      </c>
      <c r="G2">
        <v>6</v>
      </c>
      <c r="H2" t="s">
        <v>1</v>
      </c>
    </row>
    <row r="3" spans="1:14">
      <c r="A3" s="2" t="s">
        <v>41</v>
      </c>
      <c r="B3" s="3">
        <v>68480355603.623116</v>
      </c>
      <c r="C3" s="3">
        <v>56631486968.982788</v>
      </c>
      <c r="D3" s="3">
        <v>78189602521.529465</v>
      </c>
      <c r="E3" s="3">
        <v>64305045000</v>
      </c>
      <c r="F3" s="3">
        <v>56472149000</v>
      </c>
      <c r="G3" s="3">
        <v>73288651550</v>
      </c>
      <c r="H3" s="3">
        <v>397367290644.1355</v>
      </c>
    </row>
    <row r="4" spans="1:14">
      <c r="A4" s="2" t="s">
        <v>42</v>
      </c>
      <c r="B4" s="3">
        <v>54567940970.299911</v>
      </c>
      <c r="C4" s="3">
        <v>37419305963.017181</v>
      </c>
      <c r="D4" s="3">
        <v>89987001421.470551</v>
      </c>
      <c r="E4" s="3">
        <v>93331780396.619965</v>
      </c>
      <c r="F4" s="3">
        <v>81248831698.24646</v>
      </c>
      <c r="G4" s="3">
        <v>78271575822.631775</v>
      </c>
      <c r="H4" s="3">
        <v>434826436272.28571</v>
      </c>
    </row>
    <row r="5" spans="1:14">
      <c r="A5" s="2" t="s">
        <v>1</v>
      </c>
      <c r="B5" s="3">
        <v>123048296573.92294</v>
      </c>
      <c r="C5" s="3">
        <v>94050792932.000015</v>
      </c>
      <c r="D5" s="3">
        <v>168176603943.00027</v>
      </c>
      <c r="E5" s="3">
        <v>157636825396.61996</v>
      </c>
      <c r="F5" s="3">
        <v>137720980698.24646</v>
      </c>
      <c r="G5" s="3">
        <v>151560227372.63177</v>
      </c>
      <c r="H5" s="3">
        <v>832193726916.42261</v>
      </c>
    </row>
    <row r="8" spans="1:14">
      <c r="A8" s="1" t="s">
        <v>44</v>
      </c>
      <c r="B8" t="s" vm="4">
        <v>30</v>
      </c>
    </row>
    <row r="10" spans="1:14">
      <c r="B10" s="1" t="s">
        <v>128</v>
      </c>
    </row>
    <row r="11" spans="1:14">
      <c r="A11" s="1" t="s">
        <v>0</v>
      </c>
      <c r="B11">
        <v>1</v>
      </c>
      <c r="C11">
        <v>2</v>
      </c>
      <c r="D11">
        <v>3</v>
      </c>
      <c r="E11">
        <v>4</v>
      </c>
      <c r="F11">
        <v>5</v>
      </c>
      <c r="G11">
        <v>6</v>
      </c>
      <c r="H11">
        <v>7</v>
      </c>
      <c r="I11">
        <v>8</v>
      </c>
      <c r="J11">
        <v>9</v>
      </c>
      <c r="K11">
        <v>10</v>
      </c>
      <c r="L11">
        <v>11</v>
      </c>
      <c r="M11">
        <v>12</v>
      </c>
      <c r="N11" t="s">
        <v>1</v>
      </c>
    </row>
    <row r="12" spans="1:14">
      <c r="A12" s="2" t="s">
        <v>42</v>
      </c>
    </row>
    <row r="13" spans="1:14">
      <c r="A13" s="4" t="s">
        <v>46</v>
      </c>
      <c r="B13" s="3">
        <v>2015222.9326761384</v>
      </c>
      <c r="C13" s="3">
        <v>1867314.5678240329</v>
      </c>
      <c r="D13" s="3">
        <v>1957557.4034757405</v>
      </c>
      <c r="E13" s="3">
        <v>2025231.518676721</v>
      </c>
      <c r="F13" s="3">
        <v>2057436.4391825353</v>
      </c>
      <c r="G13" s="3">
        <v>1946952.1822275941</v>
      </c>
      <c r="H13" s="3">
        <v>2032522.5169732682</v>
      </c>
      <c r="I13" s="3">
        <v>2119849.49890874</v>
      </c>
      <c r="J13" s="3">
        <v>1874623.1018888848</v>
      </c>
      <c r="K13" s="3">
        <v>1979626.2974285746</v>
      </c>
      <c r="L13" s="3">
        <v>2040243.1243544626</v>
      </c>
      <c r="M13" s="3">
        <v>2077520.4185700309</v>
      </c>
      <c r="N13" s="3">
        <v>23994100.002186723</v>
      </c>
    </row>
    <row r="14" spans="1:14">
      <c r="A14" s="4" t="s">
        <v>5</v>
      </c>
      <c r="B14" s="3">
        <v>1922992</v>
      </c>
      <c r="C14" s="3">
        <v>1241250</v>
      </c>
      <c r="D14" s="3">
        <v>3632446</v>
      </c>
      <c r="E14" s="3">
        <v>3461999.3675787984</v>
      </c>
      <c r="F14" s="3">
        <v>2744193.7233041995</v>
      </c>
      <c r="G14" s="3">
        <v>2560467.6991741247</v>
      </c>
      <c r="H14" s="3"/>
      <c r="I14" s="3"/>
      <c r="J14" s="3"/>
      <c r="K14" s="3"/>
      <c r="L14" s="3"/>
      <c r="M14" s="3"/>
      <c r="N14" s="3">
        <v>15563348.790057123</v>
      </c>
    </row>
    <row r="15" spans="1:14">
      <c r="A15" s="4" t="s">
        <v>113</v>
      </c>
      <c r="B15" s="3">
        <v>60443137045.947708</v>
      </c>
      <c r="C15" s="3">
        <v>56250471086.957672</v>
      </c>
      <c r="D15" s="3">
        <v>58450311736.918152</v>
      </c>
      <c r="E15" s="3">
        <v>61066250427.692688</v>
      </c>
      <c r="F15" s="3">
        <v>61530697393.82798</v>
      </c>
      <c r="G15" s="3">
        <v>58566301128.334549</v>
      </c>
      <c r="H15" s="3">
        <v>65575683842.505432</v>
      </c>
      <c r="I15" s="3">
        <v>68766121972.690063</v>
      </c>
      <c r="J15" s="3">
        <v>60471443996.828026</v>
      </c>
      <c r="K15" s="3">
        <v>64353821697.709084</v>
      </c>
      <c r="L15" s="3">
        <v>65551500793.372375</v>
      </c>
      <c r="M15" s="3">
        <v>66985007200.716888</v>
      </c>
      <c r="N15" s="3">
        <v>748010748323.50049</v>
      </c>
    </row>
    <row r="16" spans="1:14">
      <c r="A16" s="4" t="s">
        <v>6</v>
      </c>
      <c r="B16" s="3">
        <v>55397748407</v>
      </c>
      <c r="C16" s="3">
        <v>38026463534</v>
      </c>
      <c r="D16" s="3">
        <v>92546197733.000031</v>
      </c>
      <c r="E16" s="3">
        <v>93331780396.619965</v>
      </c>
      <c r="F16" s="3">
        <v>81248831698.24646</v>
      </c>
      <c r="G16" s="3">
        <v>78271575822.631775</v>
      </c>
      <c r="H16" s="3"/>
      <c r="I16" s="3"/>
      <c r="J16" s="3"/>
      <c r="K16" s="3"/>
      <c r="L16" s="3"/>
      <c r="M16" s="3"/>
      <c r="N16" s="3">
        <v>438822597591.49829</v>
      </c>
    </row>
    <row r="17" spans="1:14">
      <c r="A17" s="4" t="s">
        <v>49</v>
      </c>
      <c r="B17" s="3">
        <v>2111741.9081928278</v>
      </c>
      <c r="C17" s="3">
        <v>1463537.8470270361</v>
      </c>
      <c r="D17" s="3">
        <v>3531063.0501329754</v>
      </c>
      <c r="E17" s="3">
        <v>3555496.3960617119</v>
      </c>
      <c r="F17" s="3">
        <v>3089309.1900473949</v>
      </c>
      <c r="G17" s="3">
        <v>2970458.2854888719</v>
      </c>
      <c r="H17" s="3"/>
      <c r="I17" s="3"/>
      <c r="J17" s="3"/>
      <c r="K17" s="3"/>
      <c r="L17" s="3"/>
      <c r="M17" s="3"/>
      <c r="N17" s="3">
        <v>16721606.676950812</v>
      </c>
    </row>
    <row r="18" spans="1:14">
      <c r="A18" s="4" t="s">
        <v>35</v>
      </c>
      <c r="B18" s="3">
        <v>26233.200275126335</v>
      </c>
      <c r="C18" s="3">
        <v>25982.56246754753</v>
      </c>
      <c r="D18" s="3">
        <v>26209.160363056919</v>
      </c>
      <c r="E18" s="3">
        <v>26250.000000000007</v>
      </c>
      <c r="F18" s="3">
        <v>26299.999999999993</v>
      </c>
      <c r="G18" s="3">
        <v>26350</v>
      </c>
      <c r="H18" s="3"/>
      <c r="I18" s="3"/>
      <c r="J18" s="3"/>
      <c r="K18" s="3"/>
      <c r="L18" s="3"/>
      <c r="M18" s="3"/>
      <c r="N18" s="3">
        <v>26243.432960289843</v>
      </c>
    </row>
    <row r="19" spans="1:14">
      <c r="A19" s="2" t="s">
        <v>41</v>
      </c>
    </row>
    <row r="20" spans="1:14">
      <c r="A20" s="4" t="s">
        <v>46</v>
      </c>
      <c r="B20" s="3">
        <v>2303000</v>
      </c>
      <c r="C20" s="3">
        <v>2386000</v>
      </c>
      <c r="D20" s="3">
        <v>2721000</v>
      </c>
      <c r="E20" s="3">
        <v>2369000</v>
      </c>
      <c r="F20" s="3">
        <v>2606000</v>
      </c>
      <c r="G20" s="3">
        <v>2745000</v>
      </c>
      <c r="H20" s="3">
        <v>2656900</v>
      </c>
      <c r="I20" s="3">
        <v>2443000</v>
      </c>
      <c r="J20" s="3">
        <v>2900000</v>
      </c>
      <c r="K20" s="3">
        <v>2489000</v>
      </c>
      <c r="L20" s="3">
        <v>2680000</v>
      </c>
      <c r="M20" s="3">
        <v>2707000</v>
      </c>
      <c r="N20" s="3">
        <v>31005900</v>
      </c>
    </row>
    <row r="21" spans="1:14">
      <c r="A21" s="4" t="s">
        <v>5</v>
      </c>
      <c r="B21" s="3">
        <v>2487000</v>
      </c>
      <c r="C21" s="3">
        <v>2026350</v>
      </c>
      <c r="D21" s="3">
        <v>2813000</v>
      </c>
      <c r="E21" s="3">
        <v>2216000</v>
      </c>
      <c r="F21" s="3">
        <v>1933000</v>
      </c>
      <c r="G21" s="3">
        <v>2413000</v>
      </c>
      <c r="H21" s="3"/>
      <c r="I21" s="3"/>
      <c r="J21" s="3"/>
      <c r="K21" s="3"/>
      <c r="L21" s="3"/>
      <c r="M21" s="3"/>
      <c r="N21" s="3">
        <v>13888350</v>
      </c>
    </row>
    <row r="22" spans="1:14">
      <c r="A22" s="4" t="s">
        <v>113</v>
      </c>
      <c r="B22" s="3">
        <v>69062204090.909088</v>
      </c>
      <c r="C22" s="3">
        <v>71723970090.909088</v>
      </c>
      <c r="D22" s="3">
        <v>83149180090.909088</v>
      </c>
      <c r="E22" s="3">
        <v>70716016090.909088</v>
      </c>
      <c r="F22" s="3">
        <v>78713610090.909088</v>
      </c>
      <c r="G22" s="3">
        <v>82842999090.909088</v>
      </c>
      <c r="H22" s="3">
        <v>79828373545.454544</v>
      </c>
      <c r="I22" s="3">
        <v>72510239545.454544</v>
      </c>
      <c r="J22" s="3">
        <v>87725055545.454544</v>
      </c>
      <c r="K22" s="3">
        <v>73630659545.454544</v>
      </c>
      <c r="L22" s="3">
        <v>80377559545.454544</v>
      </c>
      <c r="M22" s="3">
        <v>80457006545.454544</v>
      </c>
      <c r="N22" s="3">
        <v>930736873818.18188</v>
      </c>
    </row>
    <row r="23" spans="1:14">
      <c r="A23" s="4" t="s">
        <v>6</v>
      </c>
      <c r="B23" s="3">
        <v>70701288516</v>
      </c>
      <c r="C23" s="3">
        <v>58540341826</v>
      </c>
      <c r="D23" s="3">
        <v>80759624796</v>
      </c>
      <c r="E23" s="3">
        <v>64305045000</v>
      </c>
      <c r="F23" s="3">
        <v>56472149000</v>
      </c>
      <c r="G23" s="3">
        <v>73288651550</v>
      </c>
      <c r="H23" s="3"/>
      <c r="I23" s="3"/>
      <c r="J23" s="3"/>
      <c r="K23" s="3"/>
      <c r="L23" s="3"/>
      <c r="M23" s="3"/>
      <c r="N23" s="3">
        <v>404067100688</v>
      </c>
    </row>
    <row r="24" spans="1:14">
      <c r="A24" s="4" t="s">
        <v>49</v>
      </c>
      <c r="B24" s="3">
        <v>2698336</v>
      </c>
      <c r="C24" s="3">
        <v>2253062.6799846035</v>
      </c>
      <c r="D24" s="3">
        <v>3081347.5007049805</v>
      </c>
      <c r="E24" s="3">
        <v>2449716</v>
      </c>
      <c r="F24" s="3">
        <v>2147230</v>
      </c>
      <c r="G24" s="3">
        <v>2781353</v>
      </c>
      <c r="H24" s="3"/>
      <c r="I24" s="3"/>
      <c r="J24" s="3"/>
      <c r="K24" s="3"/>
      <c r="L24" s="3"/>
      <c r="M24" s="3"/>
      <c r="N24" s="3">
        <v>15411045.180689588</v>
      </c>
    </row>
    <row r="25" spans="1:14">
      <c r="A25" s="4" t="s">
        <v>35</v>
      </c>
      <c r="B25" s="3">
        <v>26201.765810287132</v>
      </c>
      <c r="C25" s="3">
        <v>25982.763144669581</v>
      </c>
      <c r="D25" s="3">
        <v>26209.164410669917</v>
      </c>
      <c r="E25" s="3">
        <v>26250</v>
      </c>
      <c r="F25" s="3">
        <v>26300</v>
      </c>
      <c r="G25" s="3">
        <v>26350</v>
      </c>
      <c r="H25" s="3"/>
      <c r="I25" s="3"/>
      <c r="J25" s="3"/>
      <c r="K25" s="3"/>
      <c r="L25" s="3"/>
      <c r="M25" s="3"/>
      <c r="N25" s="3">
        <v>26220.645809232679</v>
      </c>
    </row>
    <row r="26" spans="1:14">
      <c r="A26" s="2" t="s">
        <v>129</v>
      </c>
      <c r="B26" s="3">
        <v>4318222.9326761384</v>
      </c>
      <c r="C26" s="3">
        <v>4253314.5678240331</v>
      </c>
      <c r="D26" s="3">
        <v>4678557.4034757409</v>
      </c>
      <c r="E26" s="3">
        <v>4394231.5186767206</v>
      </c>
      <c r="F26" s="3">
        <v>4663436.4391825348</v>
      </c>
      <c r="G26" s="3">
        <v>4691952.1822275938</v>
      </c>
      <c r="H26" s="3">
        <v>4689422.5169732682</v>
      </c>
      <c r="I26" s="3">
        <v>4562849.4989087395</v>
      </c>
      <c r="J26" s="3">
        <v>4774623.1018888848</v>
      </c>
      <c r="K26" s="3">
        <v>4468626.2974285744</v>
      </c>
      <c r="L26" s="3">
        <v>4720243.1243544631</v>
      </c>
      <c r="M26" s="3">
        <v>4784520.4185700305</v>
      </c>
      <c r="N26" s="3">
        <v>55000000.002186723</v>
      </c>
    </row>
    <row r="27" spans="1:14">
      <c r="A27" s="2" t="s">
        <v>119</v>
      </c>
      <c r="B27" s="3">
        <v>4409992</v>
      </c>
      <c r="C27" s="3">
        <v>3267600</v>
      </c>
      <c r="D27" s="3">
        <v>6445446</v>
      </c>
      <c r="E27" s="3">
        <v>5677999.3675787989</v>
      </c>
      <c r="F27" s="3">
        <v>4677193.7233042</v>
      </c>
      <c r="G27" s="3">
        <v>4973467.6991741247</v>
      </c>
      <c r="H27" s="3"/>
      <c r="I27" s="3"/>
      <c r="J27" s="3"/>
      <c r="K27" s="3"/>
      <c r="L27" s="3"/>
      <c r="M27" s="3"/>
      <c r="N27" s="3">
        <v>29451698.790057126</v>
      </c>
    </row>
    <row r="28" spans="1:14">
      <c r="A28" s="2" t="s">
        <v>232</v>
      </c>
      <c r="B28" s="3">
        <v>129505341136.8568</v>
      </c>
      <c r="C28" s="3">
        <v>127974441177.86676</v>
      </c>
      <c r="D28" s="3">
        <v>141599491827.82724</v>
      </c>
      <c r="E28" s="3">
        <v>131782266518.60178</v>
      </c>
      <c r="F28" s="3">
        <v>140244307484.73706</v>
      </c>
      <c r="G28" s="3">
        <v>141409300219.24365</v>
      </c>
      <c r="H28" s="3">
        <v>145404057387.95996</v>
      </c>
      <c r="I28" s="3">
        <v>141276361518.14459</v>
      </c>
      <c r="J28" s="3">
        <v>148196499542.28256</v>
      </c>
      <c r="K28" s="3">
        <v>137984481243.16364</v>
      </c>
      <c r="L28" s="3">
        <v>145929060338.8269</v>
      </c>
      <c r="M28" s="3">
        <v>147442013746.17145</v>
      </c>
      <c r="N28" s="3">
        <v>1678747622141.6824</v>
      </c>
    </row>
    <row r="29" spans="1:14">
      <c r="A29" s="2" t="s">
        <v>120</v>
      </c>
      <c r="B29" s="3">
        <v>126099036923</v>
      </c>
      <c r="C29" s="3">
        <v>96566805360</v>
      </c>
      <c r="D29" s="3">
        <v>173305822529.00003</v>
      </c>
      <c r="E29" s="3">
        <v>157636825396.61996</v>
      </c>
      <c r="F29" s="3">
        <v>137720980698.24646</v>
      </c>
      <c r="G29" s="3">
        <v>151560227372.63177</v>
      </c>
      <c r="H29" s="3"/>
      <c r="I29" s="3"/>
      <c r="J29" s="3"/>
      <c r="K29" s="3"/>
      <c r="L29" s="3"/>
      <c r="M29" s="3"/>
      <c r="N29" s="3">
        <v>842889698279.49805</v>
      </c>
    </row>
    <row r="30" spans="1:14">
      <c r="A30" s="2" t="s">
        <v>204</v>
      </c>
      <c r="B30" s="3">
        <v>4810077.9081928283</v>
      </c>
      <c r="C30" s="3">
        <v>3716600.5270116394</v>
      </c>
      <c r="D30" s="3">
        <v>6612410.5508379648</v>
      </c>
      <c r="E30" s="3">
        <v>6005212.396061711</v>
      </c>
      <c r="F30" s="3">
        <v>5236539.1900473954</v>
      </c>
      <c r="G30" s="3">
        <v>5751811.2854888728</v>
      </c>
      <c r="H30" s="3"/>
      <c r="I30" s="3"/>
      <c r="J30" s="3"/>
      <c r="K30" s="3"/>
      <c r="L30" s="3"/>
      <c r="M30" s="3"/>
      <c r="N30" s="3">
        <v>32132651.857640401</v>
      </c>
    </row>
    <row r="31" spans="1:14">
      <c r="A31" s="2" t="s">
        <v>233</v>
      </c>
      <c r="B31" s="3">
        <v>26215.696677753582</v>
      </c>
      <c r="C31" s="3">
        <v>25982.683302349094</v>
      </c>
      <c r="D31" s="3">
        <v>26209.162244895593</v>
      </c>
      <c r="E31" s="3">
        <v>26250.000000000007</v>
      </c>
      <c r="F31" s="3">
        <v>26299.999999999993</v>
      </c>
      <c r="G31" s="3">
        <v>26349.999999999996</v>
      </c>
      <c r="H31" s="3"/>
      <c r="I31" s="3"/>
      <c r="J31" s="3"/>
      <c r="K31" s="3"/>
      <c r="L31" s="3"/>
      <c r="M31" s="3"/>
      <c r="N31" s="3">
        <v>26232.547299694346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EC88F-167E-44DD-A637-21BE7C2DACEC}">
  <sheetPr codeName="Sheet15"/>
  <dimension ref="A1:I25"/>
  <sheetViews>
    <sheetView showGridLines="0" zoomScale="160" zoomScaleNormal="160" workbookViewId="0">
      <pane xSplit="1" ySplit="6" topLeftCell="B7" activePane="bottomRight" state="frozen"/>
      <selection pane="topRight" activeCell="B1" sqref="B1"/>
      <selection pane="bottomLeft" activeCell="A7" sqref="A7"/>
      <selection pane="bottomRight" activeCell="G25" sqref="G25"/>
    </sheetView>
  </sheetViews>
  <sheetFormatPr defaultRowHeight="14.5"/>
  <cols>
    <col min="1" max="1" width="41.81640625" bestFit="1" customWidth="1"/>
    <col min="2" max="2" width="16.81640625" bestFit="1" customWidth="1"/>
    <col min="3" max="3" width="2" bestFit="1" customWidth="1"/>
    <col min="4" max="4" width="6.7265625" bestFit="1" customWidth="1"/>
    <col min="5" max="5" width="19" bestFit="1" customWidth="1"/>
    <col min="6" max="6" width="10.54296875" bestFit="1" customWidth="1"/>
    <col min="7" max="7" width="11.54296875" bestFit="1" customWidth="1"/>
    <col min="8" max="8" width="8" bestFit="1" customWidth="1"/>
    <col min="9" max="9" width="24" bestFit="1" customWidth="1"/>
  </cols>
  <sheetData>
    <row r="1" spans="1:9">
      <c r="A1" s="1" t="s">
        <v>9</v>
      </c>
      <c r="B1" t="s" vm="1">
        <v>130</v>
      </c>
    </row>
    <row r="2" spans="1:9">
      <c r="A2" s="1" t="s">
        <v>215</v>
      </c>
      <c r="B2" t="s" vm="5">
        <v>463</v>
      </c>
    </row>
    <row r="4" spans="1:9">
      <c r="B4" s="1" t="s">
        <v>128</v>
      </c>
    </row>
    <row r="5" spans="1:9">
      <c r="B5" t="s">
        <v>5</v>
      </c>
      <c r="E5" t="s">
        <v>6</v>
      </c>
      <c r="H5" t="s">
        <v>119</v>
      </c>
      <c r="I5" t="s">
        <v>120</v>
      </c>
    </row>
    <row r="6" spans="1:9">
      <c r="A6" s="1" t="s">
        <v>0</v>
      </c>
      <c r="B6">
        <v>1</v>
      </c>
      <c r="C6">
        <v>2</v>
      </c>
      <c r="D6">
        <v>3</v>
      </c>
      <c r="E6">
        <v>1</v>
      </c>
      <c r="F6">
        <v>2</v>
      </c>
      <c r="G6">
        <v>3</v>
      </c>
    </row>
    <row r="7" spans="1:9">
      <c r="A7" s="2" t="s">
        <v>66</v>
      </c>
    </row>
    <row r="8" spans="1:9">
      <c r="A8" s="4" t="s">
        <v>143</v>
      </c>
      <c r="B8" s="3">
        <v>500</v>
      </c>
      <c r="C8" s="3"/>
      <c r="D8" s="3">
        <v>1000</v>
      </c>
      <c r="E8" s="3">
        <v>12500000</v>
      </c>
      <c r="F8" s="3"/>
      <c r="G8" s="3">
        <v>25000000</v>
      </c>
      <c r="H8" s="3">
        <v>1500</v>
      </c>
      <c r="I8" s="3">
        <v>37500000</v>
      </c>
    </row>
    <row r="9" spans="1:9">
      <c r="A9" s="4" t="s">
        <v>146</v>
      </c>
      <c r="B9" s="3">
        <v>2200</v>
      </c>
      <c r="C9" s="3"/>
      <c r="D9" s="3"/>
      <c r="E9" s="3">
        <v>61600000</v>
      </c>
      <c r="F9" s="3"/>
      <c r="G9" s="3"/>
      <c r="H9" s="3">
        <v>2200</v>
      </c>
      <c r="I9" s="3">
        <v>61600000</v>
      </c>
    </row>
    <row r="10" spans="1:9">
      <c r="A10" s="4" t="s">
        <v>147</v>
      </c>
      <c r="B10" s="3">
        <v>500</v>
      </c>
      <c r="C10" s="3"/>
      <c r="D10" s="3">
        <v>1000</v>
      </c>
      <c r="E10" s="3">
        <v>14000000</v>
      </c>
      <c r="F10" s="3"/>
      <c r="G10" s="3">
        <v>28000000</v>
      </c>
      <c r="H10" s="3">
        <v>1500</v>
      </c>
      <c r="I10" s="3">
        <v>42000000</v>
      </c>
    </row>
    <row r="11" spans="1:9">
      <c r="A11" s="4" t="s">
        <v>151</v>
      </c>
      <c r="B11" s="3">
        <v>500</v>
      </c>
      <c r="C11" s="3"/>
      <c r="D11" s="3">
        <v>1000</v>
      </c>
      <c r="E11" s="3">
        <v>15500000</v>
      </c>
      <c r="F11" s="3"/>
      <c r="G11" s="3">
        <v>31000000</v>
      </c>
      <c r="H11" s="3">
        <v>1500</v>
      </c>
      <c r="I11" s="3">
        <v>46500000</v>
      </c>
    </row>
    <row r="12" spans="1:9">
      <c r="A12" s="4" t="s">
        <v>152</v>
      </c>
      <c r="B12" s="3">
        <v>500</v>
      </c>
      <c r="C12" s="3"/>
      <c r="D12" s="3">
        <v>1000</v>
      </c>
      <c r="E12" s="3">
        <v>16750000</v>
      </c>
      <c r="F12" s="3"/>
      <c r="G12" s="3">
        <v>33500000</v>
      </c>
      <c r="H12" s="3">
        <v>1500</v>
      </c>
      <c r="I12" s="3">
        <v>50250000</v>
      </c>
    </row>
    <row r="13" spans="1:9">
      <c r="A13" s="4" t="s">
        <v>157</v>
      </c>
      <c r="B13" s="3">
        <v>1000</v>
      </c>
      <c r="C13" s="3"/>
      <c r="D13" s="3">
        <v>1000</v>
      </c>
      <c r="E13" s="3">
        <v>35000000</v>
      </c>
      <c r="F13" s="3"/>
      <c r="G13" s="3">
        <v>35000000</v>
      </c>
      <c r="H13" s="3">
        <v>2000</v>
      </c>
      <c r="I13" s="3">
        <v>70000000</v>
      </c>
    </row>
    <row r="14" spans="1:9">
      <c r="A14" s="4" t="s">
        <v>158</v>
      </c>
      <c r="B14" s="3">
        <v>1000</v>
      </c>
      <c r="C14" s="3"/>
      <c r="D14" s="3">
        <v>1000</v>
      </c>
      <c r="E14" s="3">
        <v>28000000</v>
      </c>
      <c r="F14" s="3"/>
      <c r="G14" s="3">
        <v>28000000</v>
      </c>
      <c r="H14" s="3">
        <v>2000</v>
      </c>
      <c r="I14" s="3">
        <v>56000000</v>
      </c>
    </row>
    <row r="15" spans="1:9">
      <c r="A15" s="4" t="s">
        <v>161</v>
      </c>
      <c r="B15" s="3">
        <v>1500</v>
      </c>
      <c r="C15" s="3"/>
      <c r="D15" s="3">
        <v>1500</v>
      </c>
      <c r="E15" s="3">
        <v>33000000</v>
      </c>
      <c r="F15" s="3"/>
      <c r="G15" s="3">
        <v>33000000</v>
      </c>
      <c r="H15" s="3">
        <v>3000</v>
      </c>
      <c r="I15" s="3">
        <v>66000000</v>
      </c>
    </row>
    <row r="16" spans="1:9">
      <c r="A16" s="4" t="s">
        <v>164</v>
      </c>
      <c r="B16" s="3">
        <v>500</v>
      </c>
      <c r="C16" s="3"/>
      <c r="D16" s="3">
        <v>600</v>
      </c>
      <c r="E16" s="3">
        <v>11000000</v>
      </c>
      <c r="F16" s="3"/>
      <c r="G16" s="3">
        <v>13200000</v>
      </c>
      <c r="H16" s="3">
        <v>1100</v>
      </c>
      <c r="I16" s="3">
        <v>24200000</v>
      </c>
    </row>
    <row r="17" spans="1:9">
      <c r="A17" s="4" t="s">
        <v>166</v>
      </c>
      <c r="B17" s="3">
        <v>2100</v>
      </c>
      <c r="C17" s="3"/>
      <c r="D17" s="3">
        <v>2100</v>
      </c>
      <c r="E17" s="3">
        <v>63000000</v>
      </c>
      <c r="F17" s="3"/>
      <c r="G17" s="3">
        <v>63000000</v>
      </c>
      <c r="H17" s="3">
        <v>4200</v>
      </c>
      <c r="I17" s="3">
        <v>126000000</v>
      </c>
    </row>
    <row r="18" spans="1:9">
      <c r="A18" s="4" t="s">
        <v>175</v>
      </c>
      <c r="B18" s="3">
        <v>1000</v>
      </c>
      <c r="C18" s="3"/>
      <c r="D18" s="3">
        <v>1000</v>
      </c>
      <c r="E18" s="3">
        <v>13000000</v>
      </c>
      <c r="F18" s="3"/>
      <c r="G18" s="3">
        <v>13000000</v>
      </c>
      <c r="H18" s="3">
        <v>2000</v>
      </c>
      <c r="I18" s="3">
        <v>26000000</v>
      </c>
    </row>
    <row r="19" spans="1:9">
      <c r="A19" s="4" t="s">
        <v>176</v>
      </c>
      <c r="B19" s="3">
        <v>1000</v>
      </c>
      <c r="C19" s="3"/>
      <c r="D19" s="3">
        <v>1000</v>
      </c>
      <c r="E19" s="3">
        <v>13000000</v>
      </c>
      <c r="F19" s="3"/>
      <c r="G19" s="3">
        <v>13000000</v>
      </c>
      <c r="H19" s="3">
        <v>2000</v>
      </c>
      <c r="I19" s="3">
        <v>26000000</v>
      </c>
    </row>
    <row r="20" spans="1:9">
      <c r="A20" s="4" t="s">
        <v>177</v>
      </c>
      <c r="B20" s="3">
        <v>1000</v>
      </c>
      <c r="C20" s="3"/>
      <c r="D20" s="3">
        <v>1000</v>
      </c>
      <c r="E20" s="3">
        <v>13500000</v>
      </c>
      <c r="F20" s="3"/>
      <c r="G20" s="3">
        <v>13500000</v>
      </c>
      <c r="H20" s="3">
        <v>2000</v>
      </c>
      <c r="I20" s="3">
        <v>27000000</v>
      </c>
    </row>
    <row r="21" spans="1:9">
      <c r="A21" s="4" t="s">
        <v>187</v>
      </c>
      <c r="B21" s="3"/>
      <c r="C21" s="3">
        <v>0</v>
      </c>
      <c r="D21" s="3">
        <v>0</v>
      </c>
      <c r="E21" s="3"/>
      <c r="F21" s="3">
        <v>41403854</v>
      </c>
      <c r="G21" s="3">
        <v>2074074</v>
      </c>
      <c r="H21" s="3">
        <v>0</v>
      </c>
      <c r="I21" s="3">
        <v>43477928</v>
      </c>
    </row>
    <row r="22" spans="1:9">
      <c r="A22" s="2" t="s">
        <v>578</v>
      </c>
    </row>
    <row r="23" spans="1:9">
      <c r="A23" s="4" t="s">
        <v>573</v>
      </c>
      <c r="B23" s="3"/>
      <c r="C23" s="3"/>
      <c r="D23" s="3">
        <v>1077</v>
      </c>
      <c r="E23" s="3"/>
      <c r="F23" s="3"/>
      <c r="G23" s="3">
        <v>16155000</v>
      </c>
      <c r="H23" s="3">
        <v>1077</v>
      </c>
      <c r="I23" s="3">
        <v>16155000</v>
      </c>
    </row>
    <row r="24" spans="1:9">
      <c r="A24" s="4" t="s">
        <v>187</v>
      </c>
      <c r="B24" s="3"/>
      <c r="C24" s="3"/>
      <c r="D24" s="3">
        <v>0</v>
      </c>
      <c r="E24" s="3"/>
      <c r="F24" s="3"/>
      <c r="G24" s="3">
        <v>2000000</v>
      </c>
      <c r="H24" s="3">
        <v>0</v>
      </c>
      <c r="I24" s="3">
        <v>2000000</v>
      </c>
    </row>
    <row r="25" spans="1:9">
      <c r="A25" s="2" t="s">
        <v>1</v>
      </c>
      <c r="B25" s="3">
        <v>13300</v>
      </c>
      <c r="C25" s="3">
        <v>0</v>
      </c>
      <c r="D25" s="3">
        <v>14277</v>
      </c>
      <c r="E25" s="3">
        <v>329850000</v>
      </c>
      <c r="F25" s="3">
        <v>41403854</v>
      </c>
      <c r="G25" s="3">
        <v>349429074</v>
      </c>
      <c r="H25" s="3">
        <v>27577</v>
      </c>
      <c r="I25" s="3">
        <v>720682928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65EFF-7A01-4CA6-A6F4-15919F3E5D1A}">
  <sheetPr codeName="Sheet16">
    <tabColor rgb="FF002060"/>
  </sheetPr>
  <dimension ref="A1"/>
  <sheetViews>
    <sheetView showGridLines="0" zoomScale="130" zoomScaleNormal="130" workbookViewId="0">
      <selection activeCell="L13" sqref="L13"/>
    </sheetView>
  </sheetViews>
  <sheetFormatPr defaultRowHeight="1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575EA-C3EE-4156-A5F5-9A21BF3E763C}">
  <sheetPr codeName="Sheet17"/>
  <dimension ref="A1:AG89"/>
  <sheetViews>
    <sheetView showGridLines="0" zoomScale="85" zoomScaleNormal="85" workbookViewId="0">
      <pane xSplit="3" ySplit="22" topLeftCell="M27" activePane="bottomRight" state="frozen"/>
      <selection pane="topRight" activeCell="D1" sqref="D1"/>
      <selection pane="bottomLeft" activeCell="A7" sqref="A7"/>
      <selection pane="bottomRight" activeCell="Q29" sqref="Q29"/>
    </sheetView>
  </sheetViews>
  <sheetFormatPr defaultRowHeight="14.5" outlineLevelCol="1"/>
  <cols>
    <col min="1" max="1" width="12.26953125" bestFit="1" customWidth="1"/>
    <col min="2" max="2" width="37.1796875" customWidth="1"/>
    <col min="3" max="3" width="1.453125" bestFit="1" customWidth="1"/>
    <col min="4" max="5" width="15.26953125" customWidth="1" outlineLevel="1"/>
    <col min="6" max="6" width="16.453125" customWidth="1" outlineLevel="1"/>
    <col min="7" max="7" width="1.1796875" customWidth="1"/>
    <col min="8" max="8" width="16.81640625" customWidth="1" outlineLevel="1"/>
    <col min="9" max="9" width="18" bestFit="1" customWidth="1" outlineLevel="1"/>
    <col min="10" max="10" width="17.7265625" bestFit="1" customWidth="1" outlineLevel="1"/>
    <col min="11" max="11" width="14.26953125" customWidth="1" outlineLevel="1"/>
    <col min="12" max="12" width="16.81640625" bestFit="1" customWidth="1" outlineLevel="1"/>
    <col min="13" max="14" width="17.7265625" bestFit="1" customWidth="1" outlineLevel="1"/>
    <col min="15" max="15" width="1.7265625" customWidth="1"/>
    <col min="16" max="16" width="9.81640625" customWidth="1"/>
    <col min="17" max="17" width="9.26953125" customWidth="1"/>
    <col min="18" max="18" width="9.7265625" customWidth="1"/>
    <col min="19" max="19" width="1.1796875" customWidth="1"/>
    <col min="22" max="22" width="9.1796875" customWidth="1"/>
    <col min="23" max="23" width="1.1796875" customWidth="1"/>
    <col min="24" max="24" width="14.81640625" bestFit="1" customWidth="1"/>
    <col min="25" max="25" width="9.26953125" customWidth="1"/>
    <col min="26" max="26" width="9.453125" customWidth="1"/>
    <col min="27" max="27" width="1.1796875" customWidth="1"/>
    <col min="30" max="30" width="1.1796875" customWidth="1"/>
    <col min="37" max="37" width="12.26953125" bestFit="1" customWidth="1"/>
    <col min="38" max="38" width="11.1796875" bestFit="1" customWidth="1"/>
  </cols>
  <sheetData>
    <row r="1" spans="1:2">
      <c r="A1" s="1" t="s">
        <v>114</v>
      </c>
      <c r="B1" t="s" vm="7">
        <v>555</v>
      </c>
    </row>
    <row r="2" spans="1:2">
      <c r="A2" s="1" t="s">
        <v>114</v>
      </c>
      <c r="B2" t="s" vm="8">
        <v>462</v>
      </c>
    </row>
    <row r="3" spans="1:2">
      <c r="A3" s="1"/>
    </row>
    <row r="4" spans="1:2" hidden="1">
      <c r="A4" s="1"/>
    </row>
    <row r="5" spans="1:2" hidden="1">
      <c r="A5" s="1"/>
    </row>
    <row r="6" spans="1:2" hidden="1">
      <c r="A6" s="1"/>
    </row>
    <row r="7" spans="1:2" hidden="1">
      <c r="A7" s="1"/>
    </row>
    <row r="8" spans="1:2" hidden="1">
      <c r="A8" s="1"/>
    </row>
    <row r="9" spans="1:2" hidden="1">
      <c r="A9" s="1"/>
    </row>
    <row r="10" spans="1:2" hidden="1">
      <c r="A10" s="1"/>
    </row>
    <row r="11" spans="1:2" hidden="1">
      <c r="A11" s="1"/>
    </row>
    <row r="12" spans="1:2" hidden="1">
      <c r="A12" s="1"/>
    </row>
    <row r="13" spans="1:2" hidden="1">
      <c r="A13" s="1"/>
    </row>
    <row r="14" spans="1:2" hidden="1">
      <c r="A14" s="1"/>
    </row>
    <row r="15" spans="1:2" hidden="1">
      <c r="A15" s="1"/>
    </row>
    <row r="16" spans="1:2" hidden="1">
      <c r="A16" s="1"/>
    </row>
    <row r="17" spans="1:33" hidden="1">
      <c r="A17" s="1"/>
    </row>
    <row r="18" spans="1:33" hidden="1">
      <c r="A18" s="1"/>
    </row>
    <row r="19" spans="1:33" hidden="1"/>
    <row r="20" spans="1:33">
      <c r="A20" s="112" t="s">
        <v>234</v>
      </c>
      <c r="B20" s="112" t="s">
        <v>235</v>
      </c>
      <c r="D20" s="113" t="s">
        <v>236</v>
      </c>
      <c r="E20" s="113"/>
      <c r="F20" s="113"/>
      <c r="H20" s="114" t="s">
        <v>237</v>
      </c>
      <c r="I20" s="114"/>
      <c r="J20" s="114"/>
      <c r="K20" s="114"/>
      <c r="L20" s="114"/>
      <c r="M20" s="114"/>
      <c r="N20" s="114"/>
      <c r="P20" s="111" t="s">
        <v>238</v>
      </c>
      <c r="Q20" s="111"/>
      <c r="R20" s="111"/>
      <c r="S20" s="19"/>
      <c r="T20" s="111" t="s">
        <v>239</v>
      </c>
      <c r="U20" s="111"/>
      <c r="V20" s="111"/>
      <c r="X20" s="111" t="s">
        <v>240</v>
      </c>
      <c r="Y20" s="111"/>
      <c r="Z20" s="111"/>
      <c r="AB20" s="111" t="s">
        <v>241</v>
      </c>
      <c r="AC20" s="111"/>
      <c r="AE20" s="111" t="s">
        <v>242</v>
      </c>
      <c r="AF20" s="111"/>
      <c r="AG20" s="111"/>
    </row>
    <row r="21" spans="1:33">
      <c r="A21" s="112"/>
      <c r="B21" s="112"/>
      <c r="D21" s="24" t="s">
        <v>243</v>
      </c>
      <c r="E21" s="24" t="s">
        <v>244</v>
      </c>
      <c r="F21" s="25" t="s">
        <v>245</v>
      </c>
      <c r="G21" s="20"/>
      <c r="H21" s="26" t="s">
        <v>337</v>
      </c>
      <c r="I21" s="26" t="s">
        <v>246</v>
      </c>
      <c r="J21" s="26" t="s">
        <v>247</v>
      </c>
      <c r="K21" s="26" t="s">
        <v>248</v>
      </c>
      <c r="L21" s="26" t="s">
        <v>249</v>
      </c>
      <c r="M21" s="26" t="s">
        <v>250</v>
      </c>
      <c r="N21" s="26" t="s">
        <v>251</v>
      </c>
      <c r="P21" s="21" t="s">
        <v>243</v>
      </c>
      <c r="Q21" s="21" t="s">
        <v>244</v>
      </c>
      <c r="R21" s="22" t="s">
        <v>245</v>
      </c>
      <c r="S21" s="19"/>
      <c r="T21" s="21" t="s">
        <v>243</v>
      </c>
      <c r="U21" s="21" t="s">
        <v>244</v>
      </c>
      <c r="V21" s="22" t="s">
        <v>245</v>
      </c>
      <c r="X21" s="21" t="s">
        <v>243</v>
      </c>
      <c r="Y21" s="21" t="s">
        <v>244</v>
      </c>
      <c r="Z21" s="22" t="s">
        <v>245</v>
      </c>
      <c r="AB21" s="21" t="s">
        <v>243</v>
      </c>
      <c r="AC21" s="21" t="s">
        <v>244</v>
      </c>
      <c r="AE21" s="21" t="s">
        <v>243</v>
      </c>
      <c r="AF21" s="21" t="s">
        <v>244</v>
      </c>
      <c r="AG21" s="22" t="s">
        <v>245</v>
      </c>
    </row>
    <row r="22" spans="1:33" ht="3.75" customHeight="1"/>
    <row r="23" spans="1:33" hidden="1"/>
    <row r="24" spans="1:33" hidden="1"/>
    <row r="25" spans="1:33" hidden="1"/>
    <row r="26" spans="1:33" hidden="1">
      <c r="A26" s="1" t="s">
        <v>18</v>
      </c>
      <c r="B26" s="1" t="s">
        <v>195</v>
      </c>
      <c r="C26" s="23" t="s">
        <v>127</v>
      </c>
      <c r="D26" t="s">
        <v>272</v>
      </c>
      <c r="E26" t="s">
        <v>253</v>
      </c>
      <c r="F26" t="s">
        <v>254</v>
      </c>
      <c r="G26" s="23" t="s">
        <v>255</v>
      </c>
      <c r="H26" t="s">
        <v>256</v>
      </c>
      <c r="I26" t="s">
        <v>257</v>
      </c>
      <c r="J26" t="s">
        <v>258</v>
      </c>
      <c r="K26" t="s">
        <v>259</v>
      </c>
      <c r="L26" t="s">
        <v>260</v>
      </c>
      <c r="M26" t="s">
        <v>261</v>
      </c>
      <c r="N26" t="s">
        <v>262</v>
      </c>
      <c r="O26" s="23" t="s">
        <v>263</v>
      </c>
      <c r="P26" t="s">
        <v>264</v>
      </c>
      <c r="Q26" t="s">
        <v>265</v>
      </c>
      <c r="R26" t="s">
        <v>266</v>
      </c>
      <c r="S26" s="23" t="s">
        <v>267</v>
      </c>
      <c r="T26" t="s">
        <v>268</v>
      </c>
      <c r="U26" t="s">
        <v>269</v>
      </c>
      <c r="V26" t="s">
        <v>270</v>
      </c>
      <c r="W26" s="23" t="s">
        <v>271</v>
      </c>
      <c r="X26" t="s">
        <v>252</v>
      </c>
      <c r="Y26" t="s">
        <v>273</v>
      </c>
      <c r="Z26" t="s">
        <v>274</v>
      </c>
      <c r="AA26" s="23" t="s">
        <v>275</v>
      </c>
      <c r="AB26" t="s">
        <v>276</v>
      </c>
      <c r="AC26" t="s">
        <v>277</v>
      </c>
      <c r="AD26" s="23" t="s">
        <v>278</v>
      </c>
      <c r="AE26" t="s">
        <v>279</v>
      </c>
      <c r="AF26" t="s">
        <v>280</v>
      </c>
      <c r="AG26" t="s">
        <v>281</v>
      </c>
    </row>
    <row r="27" spans="1:33">
      <c r="A27" t="s">
        <v>14</v>
      </c>
      <c r="C27" s="19"/>
      <c r="D27" s="3">
        <v>132774248070.02408</v>
      </c>
      <c r="E27" s="3">
        <v>80528903820.601028</v>
      </c>
      <c r="F27" s="33">
        <v>52245344249.42305</v>
      </c>
      <c r="G27" s="43"/>
      <c r="H27" s="33">
        <v>52413882655.375755</v>
      </c>
      <c r="I27" s="33">
        <v>1525283856.4709473</v>
      </c>
      <c r="J27" s="33">
        <v>-2581084401.9988871</v>
      </c>
      <c r="K27" s="33">
        <v>1117385966.9016221</v>
      </c>
      <c r="L27" s="33">
        <v>133974403.86541112</v>
      </c>
      <c r="M27" s="33">
        <v>-364098231.19178081</v>
      </c>
      <c r="N27" s="33">
        <v>-1.7940998077392578E-5</v>
      </c>
      <c r="O27" s="23"/>
      <c r="P27" s="3">
        <v>4560800</v>
      </c>
      <c r="Q27" s="3">
        <v>2765400</v>
      </c>
      <c r="R27" s="3">
        <v>1795400</v>
      </c>
      <c r="S27" s="23"/>
      <c r="T27" s="3">
        <v>1110.7585522048898</v>
      </c>
      <c r="U27" s="3">
        <v>1120.7517161898124</v>
      </c>
      <c r="V27" s="3">
        <v>-9.993163984922603</v>
      </c>
      <c r="W27" s="23"/>
      <c r="X27" s="3">
        <v>5065947.6048960621</v>
      </c>
      <c r="Y27" s="3">
        <v>3099326.7959513073</v>
      </c>
      <c r="Z27" s="3">
        <v>1966620.8089447548</v>
      </c>
      <c r="AA27" s="23"/>
      <c r="AB27" s="3">
        <v>26209.163304749221</v>
      </c>
      <c r="AC27" s="3">
        <v>25982.70822095851</v>
      </c>
      <c r="AD27" s="23"/>
      <c r="AE27" s="3">
        <v>1144.4403268770761</v>
      </c>
      <c r="AF27" s="3">
        <v>1160.8100472112735</v>
      </c>
      <c r="AG27" s="3">
        <v>-16.369720334197382</v>
      </c>
    </row>
    <row r="28" spans="1:33">
      <c r="B28" t="s">
        <v>140</v>
      </c>
      <c r="C28" s="19"/>
      <c r="D28" s="3">
        <v>2597190393.1452227</v>
      </c>
      <c r="E28" s="3">
        <v>1113298099.2089298</v>
      </c>
      <c r="F28" s="33">
        <v>1483892293.9362929</v>
      </c>
      <c r="G28" s="43"/>
      <c r="H28" s="33">
        <v>727903916.23052621</v>
      </c>
      <c r="I28" s="33">
        <v>756493549.38137996</v>
      </c>
      <c r="J28" s="33">
        <v>-22959835.204382394</v>
      </c>
      <c r="K28" s="33">
        <v>22454663.52876943</v>
      </c>
      <c r="L28" s="33"/>
      <c r="M28" s="33"/>
      <c r="N28" s="33">
        <v>-3.2037496566772461E-7</v>
      </c>
      <c r="O28" s="23"/>
      <c r="P28" s="3">
        <v>77000</v>
      </c>
      <c r="Q28" s="3">
        <v>33000</v>
      </c>
      <c r="R28" s="3">
        <v>44000</v>
      </c>
      <c r="S28" s="23"/>
      <c r="T28" s="3">
        <v>1286.9449039300803</v>
      </c>
      <c r="U28" s="3">
        <v>1298.421049839531</v>
      </c>
      <c r="V28" s="3">
        <v>-11.476145909450679</v>
      </c>
      <c r="W28" s="23"/>
      <c r="X28" s="3">
        <v>99094.75760261617</v>
      </c>
      <c r="Y28" s="3">
        <v>42847.894644704524</v>
      </c>
      <c r="Z28" s="3">
        <v>56246.862957911646</v>
      </c>
      <c r="AA28" s="23"/>
      <c r="AB28" s="3">
        <v>26209.160363056937</v>
      </c>
      <c r="AC28" s="3">
        <v>25982.562467547512</v>
      </c>
      <c r="AD28" s="23"/>
      <c r="AE28" s="3">
        <v>1290.8780568067718</v>
      </c>
      <c r="AF28" s="3">
        <v>1302.1360014916756</v>
      </c>
      <c r="AG28" s="3">
        <v>-11.257944684903805</v>
      </c>
    </row>
    <row r="29" spans="1:33">
      <c r="B29" t="s">
        <v>141</v>
      </c>
      <c r="C29" s="19"/>
      <c r="D29" s="3">
        <v>23406748559.266945</v>
      </c>
      <c r="E29" s="3">
        <v>12936879540.339754</v>
      </c>
      <c r="F29" s="33">
        <v>10469869018.927191</v>
      </c>
      <c r="G29" s="43"/>
      <c r="H29" s="33">
        <v>8458476025.3404942</v>
      </c>
      <c r="I29" s="33">
        <v>3692184316.4150758</v>
      </c>
      <c r="J29" s="33">
        <v>-1874270860.6775603</v>
      </c>
      <c r="K29" s="33">
        <v>193479537.84918213</v>
      </c>
      <c r="L29" s="33"/>
      <c r="M29" s="33"/>
      <c r="N29" s="33">
        <v>-9.5367431640625E-7</v>
      </c>
      <c r="O29" s="23"/>
      <c r="P29" s="3">
        <v>772200</v>
      </c>
      <c r="Q29" s="3">
        <v>398200</v>
      </c>
      <c r="R29" s="3">
        <v>374000</v>
      </c>
      <c r="S29" s="23"/>
      <c r="T29" s="3">
        <v>1156.533413361318</v>
      </c>
      <c r="U29" s="3">
        <v>1249.913491542598</v>
      </c>
      <c r="V29" s="3">
        <v>-93.380078181279941</v>
      </c>
      <c r="W29" s="23"/>
      <c r="X29" s="3">
        <v>893075.10179760982</v>
      </c>
      <c r="Y29" s="3">
        <v>497715.55233226257</v>
      </c>
      <c r="Z29" s="3">
        <v>395359.54946534726</v>
      </c>
      <c r="AA29" s="23"/>
      <c r="AB29" s="3">
        <v>26209.160363056926</v>
      </c>
      <c r="AC29" s="3">
        <v>25992.516166550115</v>
      </c>
      <c r="AD29" s="23"/>
      <c r="AE29" s="3">
        <v>1231.7398058417139</v>
      </c>
      <c r="AF29" s="3">
        <v>1342.3020446591158</v>
      </c>
      <c r="AG29" s="3">
        <v>-110.56223881740198</v>
      </c>
    </row>
    <row r="30" spans="1:33">
      <c r="B30" t="s">
        <v>144</v>
      </c>
      <c r="C30" s="19"/>
      <c r="D30" s="3">
        <v>56723870211.44062</v>
      </c>
      <c r="E30" s="3">
        <v>51294327896.933914</v>
      </c>
      <c r="F30" s="33">
        <v>5429542314.5067062</v>
      </c>
      <c r="G30" s="43"/>
      <c r="H30" s="33">
        <v>33537596249.487465</v>
      </c>
      <c r="I30" s="33">
        <v>-29178042160.597965</v>
      </c>
      <c r="J30" s="33">
        <v>532401156.51144868</v>
      </c>
      <c r="K30" s="33">
        <v>537587069.10576618</v>
      </c>
      <c r="L30" s="33"/>
      <c r="M30" s="33"/>
      <c r="N30" s="33">
        <v>-8.2254409790039063E-6</v>
      </c>
      <c r="O30" s="23"/>
      <c r="P30" s="3">
        <v>1980000</v>
      </c>
      <c r="Q30" s="3">
        <v>1824900</v>
      </c>
      <c r="R30" s="3">
        <v>155100</v>
      </c>
      <c r="S30" s="23"/>
      <c r="T30" s="3">
        <v>1092.7711287233219</v>
      </c>
      <c r="U30" s="3">
        <v>1082.4164197054504</v>
      </c>
      <c r="V30" s="3">
        <v>10.354709017871528</v>
      </c>
      <c r="W30" s="23"/>
      <c r="X30" s="3">
        <v>2163686.8348721773</v>
      </c>
      <c r="Y30" s="3">
        <v>1975301.7243204766</v>
      </c>
      <c r="Z30" s="3">
        <v>188385.11055170069</v>
      </c>
      <c r="AA30" s="23"/>
      <c r="AB30" s="3">
        <v>26216.303254806124</v>
      </c>
      <c r="AC30" s="3">
        <v>25967.844438843727</v>
      </c>
      <c r="AD30" s="23"/>
      <c r="AE30" s="3">
        <v>1121.9366603912549</v>
      </c>
      <c r="AF30" s="3">
        <v>1113.6100981297991</v>
      </c>
      <c r="AG30" s="3">
        <v>8.3265622614558197</v>
      </c>
    </row>
    <row r="31" spans="1:33">
      <c r="B31" t="s">
        <v>145</v>
      </c>
      <c r="C31" s="19"/>
      <c r="D31" s="3">
        <v>31449418254.309166</v>
      </c>
      <c r="E31" s="3">
        <v>14661576437.330698</v>
      </c>
      <c r="F31" s="33">
        <v>16787841816.978468</v>
      </c>
      <c r="G31" s="43"/>
      <c r="H31" s="33">
        <v>9586128741.6456776</v>
      </c>
      <c r="I31" s="33">
        <v>7465986792.1532059</v>
      </c>
      <c r="J31" s="33">
        <v>-469600919.94867694</v>
      </c>
      <c r="K31" s="33">
        <v>205327203.12826335</v>
      </c>
      <c r="L31" s="33"/>
      <c r="M31" s="33"/>
      <c r="N31" s="33">
        <v>-1.9073486328125E-6</v>
      </c>
      <c r="O31" s="23"/>
      <c r="P31" s="3">
        <v>1065950</v>
      </c>
      <c r="Q31" s="3">
        <v>492800</v>
      </c>
      <c r="R31" s="3">
        <v>573150</v>
      </c>
      <c r="S31" s="23"/>
      <c r="T31" s="3">
        <v>1126.2133484373842</v>
      </c>
      <c r="U31" s="3">
        <v>1143.1404154984273</v>
      </c>
      <c r="V31" s="3">
        <v>-16.92706706104309</v>
      </c>
      <c r="W31" s="23"/>
      <c r="X31" s="3">
        <v>1200487.1187668296</v>
      </c>
      <c r="Y31" s="3">
        <v>563339.596757625</v>
      </c>
      <c r="Z31" s="3">
        <v>637147.52200920461</v>
      </c>
      <c r="AA31" s="23"/>
      <c r="AB31" s="3">
        <v>26197.214249674576</v>
      </c>
      <c r="AC31" s="3">
        <v>26026.177676338262</v>
      </c>
      <c r="AD31" s="23"/>
      <c r="AE31" s="3">
        <v>1151.8047850145094</v>
      </c>
      <c r="AF31" s="3">
        <v>1177.334016670434</v>
      </c>
      <c r="AG31" s="3">
        <v>-25.529231655924605</v>
      </c>
    </row>
    <row r="32" spans="1:33">
      <c r="B32" t="s">
        <v>146</v>
      </c>
      <c r="C32" s="19"/>
      <c r="D32" s="3">
        <v>18463046247.996662</v>
      </c>
      <c r="E32" s="3">
        <v>158723615.5958904</v>
      </c>
      <c r="F32" s="33">
        <v>18304322632.400772</v>
      </c>
      <c r="G32" s="43"/>
      <c r="H32" s="33">
        <v>103777722.67159416</v>
      </c>
      <c r="I32" s="33">
        <v>18788661359.119251</v>
      </c>
      <c r="J32" s="33">
        <v>-746653942.67971599</v>
      </c>
      <c r="K32" s="33">
        <v>158537493.28964105</v>
      </c>
      <c r="L32" s="33"/>
      <c r="M32" s="33"/>
      <c r="N32" s="33">
        <v>3.0696392059326172E-6</v>
      </c>
      <c r="O32" s="23"/>
      <c r="P32" s="3">
        <v>660150</v>
      </c>
      <c r="Q32" s="3">
        <v>5500</v>
      </c>
      <c r="R32" s="3">
        <v>654650</v>
      </c>
      <c r="S32" s="23"/>
      <c r="T32" s="3">
        <v>1067.1696617744296</v>
      </c>
      <c r="U32" s="3">
        <v>1110.7002719727043</v>
      </c>
      <c r="V32" s="3">
        <v>-43.530610198274644</v>
      </c>
      <c r="W32" s="23"/>
      <c r="X32" s="3">
        <v>704492.05222038983</v>
      </c>
      <c r="Y32" s="3">
        <v>6108.8514958498745</v>
      </c>
      <c r="Z32" s="3">
        <v>698383.20072453993</v>
      </c>
      <c r="AA32" s="23"/>
      <c r="AB32" s="3">
        <v>26207.600482937418</v>
      </c>
      <c r="AC32" s="3">
        <v>25982.562467547508</v>
      </c>
      <c r="AD32" s="23"/>
      <c r="AE32" s="3">
        <v>1082.2756551169284</v>
      </c>
      <c r="AF32" s="3">
        <v>1116.1331772499846</v>
      </c>
      <c r="AG32" s="3">
        <v>-33.857522133056136</v>
      </c>
    </row>
    <row r="33" spans="1:33">
      <c r="B33" t="s">
        <v>153</v>
      </c>
      <c r="C33" s="19"/>
      <c r="D33" s="3"/>
      <c r="E33" s="3">
        <v>364098231.19178081</v>
      </c>
      <c r="F33" s="33">
        <v>-364098231.19178081</v>
      </c>
      <c r="G33" s="43"/>
      <c r="H33" s="33"/>
      <c r="I33" s="33"/>
      <c r="J33" s="33"/>
      <c r="K33" s="33"/>
      <c r="L33" s="33"/>
      <c r="M33" s="33">
        <v>-364098231.19178081</v>
      </c>
      <c r="N33" s="33">
        <v>0</v>
      </c>
      <c r="O33" s="23"/>
      <c r="P33" s="3"/>
      <c r="Q33" s="3">
        <v>11000</v>
      </c>
      <c r="R33" s="3">
        <v>-11000</v>
      </c>
      <c r="S33" s="23"/>
      <c r="T33" s="3"/>
      <c r="U33" s="3">
        <v>1273.9251273077796</v>
      </c>
      <c r="V33" s="3">
        <v>-1273.9251273077796</v>
      </c>
      <c r="W33" s="23"/>
      <c r="X33" s="3"/>
      <c r="Y33" s="3">
        <v>14013.176400385575</v>
      </c>
      <c r="Z33" s="3">
        <v>-14013.176400385575</v>
      </c>
      <c r="AA33" s="23"/>
      <c r="AB33" s="3"/>
      <c r="AC33" s="3">
        <v>25982.562467547512</v>
      </c>
      <c r="AD33" s="23"/>
      <c r="AE33" s="3"/>
      <c r="AF33" s="3">
        <v>1279.3580325850598</v>
      </c>
      <c r="AG33" s="3">
        <v>-1279.3580325850598</v>
      </c>
    </row>
    <row r="34" spans="1:33">
      <c r="B34" t="s">
        <v>551</v>
      </c>
      <c r="C34" s="19"/>
      <c r="D34" s="3">
        <v>133974403.86541112</v>
      </c>
      <c r="E34" s="3"/>
      <c r="F34" s="33">
        <v>133974403.86541112</v>
      </c>
      <c r="G34" s="43"/>
      <c r="H34" s="33"/>
      <c r="I34" s="33"/>
      <c r="J34" s="33"/>
      <c r="K34" s="33"/>
      <c r="L34" s="33">
        <v>133974403.86541112</v>
      </c>
      <c r="M34" s="33"/>
      <c r="N34" s="33">
        <v>0</v>
      </c>
      <c r="O34" s="23"/>
      <c r="P34" s="3">
        <v>5500</v>
      </c>
      <c r="Q34" s="3"/>
      <c r="R34" s="3">
        <v>5500</v>
      </c>
      <c r="S34" s="23"/>
      <c r="T34" s="3">
        <v>929.40720662379533</v>
      </c>
      <c r="U34" s="3"/>
      <c r="V34" s="3">
        <v>929.40720662379533</v>
      </c>
      <c r="W34" s="23"/>
      <c r="X34" s="3">
        <v>5111.7396364308743</v>
      </c>
      <c r="Y34" s="3"/>
      <c r="Z34" s="3">
        <v>5111.7396364308743</v>
      </c>
      <c r="AA34" s="23"/>
      <c r="AB34" s="3">
        <v>26209.16036305693</v>
      </c>
      <c r="AC34" s="3"/>
      <c r="AD34" s="23"/>
      <c r="AE34" s="3">
        <v>972.94227082312307</v>
      </c>
      <c r="AF34" s="3"/>
      <c r="AG34" s="3">
        <v>972.94227082312307</v>
      </c>
    </row>
    <row r="35" spans="1:33">
      <c r="A35" t="s">
        <v>13</v>
      </c>
      <c r="C35" s="19"/>
      <c r="D35" s="3">
        <v>17371347406</v>
      </c>
      <c r="E35" s="3">
        <v>8807758539.8017159</v>
      </c>
      <c r="F35" s="33">
        <v>8563588866.1982841</v>
      </c>
      <c r="G35" s="43"/>
      <c r="H35" s="33">
        <v>10657332747.070271</v>
      </c>
      <c r="I35" s="33">
        <v>-2496643079.339263</v>
      </c>
      <c r="J35" s="33">
        <v>258197013.6487965</v>
      </c>
      <c r="K35" s="33">
        <v>150645732.62019476</v>
      </c>
      <c r="L35" s="33"/>
      <c r="M35" s="33">
        <v>-5943547.8017148981</v>
      </c>
      <c r="N35" s="33">
        <v>2.0954757928848267E-7</v>
      </c>
      <c r="O35" s="23"/>
      <c r="P35" s="3">
        <v>562375</v>
      </c>
      <c r="Q35" s="3">
        <v>254525</v>
      </c>
      <c r="R35" s="3">
        <v>307850</v>
      </c>
      <c r="S35" s="23"/>
      <c r="T35" s="3">
        <v>1178.53601018976</v>
      </c>
      <c r="U35" s="3">
        <v>1331.8449898624904</v>
      </c>
      <c r="V35" s="3">
        <v>-153.3089796727304</v>
      </c>
      <c r="W35" s="23"/>
      <c r="X35" s="3">
        <v>662779.1887304663</v>
      </c>
      <c r="Y35" s="3">
        <v>338987.84604475036</v>
      </c>
      <c r="Z35" s="3">
        <v>323791.34268571594</v>
      </c>
      <c r="AA35" s="23"/>
      <c r="AB35" s="3">
        <v>26209.856467090187</v>
      </c>
      <c r="AC35" s="3">
        <v>25982.52014804976</v>
      </c>
      <c r="AD35" s="23"/>
      <c r="AE35" s="3">
        <v>1205.8664650416185</v>
      </c>
      <c r="AF35" s="3">
        <v>1339.0534905831964</v>
      </c>
      <c r="AG35" s="3">
        <v>-133.1870255415779</v>
      </c>
    </row>
    <row r="36" spans="1:33">
      <c r="B36" t="s">
        <v>142</v>
      </c>
      <c r="C36" s="19"/>
      <c r="D36" s="3">
        <v>9815733750</v>
      </c>
      <c r="E36" s="3">
        <v>7075009935</v>
      </c>
      <c r="F36" s="33">
        <v>2740723815</v>
      </c>
      <c r="G36" s="43"/>
      <c r="H36" s="33">
        <v>8566498515.8918924</v>
      </c>
      <c r="I36" s="33">
        <v>-5852796075.0699749</v>
      </c>
      <c r="J36" s="33">
        <v>-57843023.605754308</v>
      </c>
      <c r="K36" s="33">
        <v>84864397.783835635</v>
      </c>
      <c r="L36" s="33"/>
      <c r="M36" s="33"/>
      <c r="N36" s="33">
        <v>1.1473894119262695E-6</v>
      </c>
      <c r="O36" s="23"/>
      <c r="P36" s="3">
        <v>277750</v>
      </c>
      <c r="Q36" s="3">
        <v>200750</v>
      </c>
      <c r="R36" s="3">
        <v>77000</v>
      </c>
      <c r="S36" s="23"/>
      <c r="T36" s="3">
        <v>1348.3902203660602</v>
      </c>
      <c r="U36" s="3">
        <v>1356.4054309832534</v>
      </c>
      <c r="V36" s="3">
        <v>-8.0152106171931337</v>
      </c>
      <c r="W36" s="23"/>
      <c r="X36" s="3">
        <v>374515.38370667322</v>
      </c>
      <c r="Y36" s="3">
        <v>272298.3902698881</v>
      </c>
      <c r="Z36" s="3">
        <v>102216.99343678512</v>
      </c>
      <c r="AA36" s="23"/>
      <c r="AB36" s="3">
        <v>26209.160363056937</v>
      </c>
      <c r="AC36" s="3">
        <v>25982.562467547516</v>
      </c>
      <c r="AD36" s="23"/>
      <c r="AE36" s="3">
        <v>1356.975863672948</v>
      </c>
      <c r="AF36" s="3">
        <v>1365.0930882070168</v>
      </c>
      <c r="AG36" s="3">
        <v>-8.1172245340687823</v>
      </c>
    </row>
    <row r="37" spans="1:33">
      <c r="B37" t="s">
        <v>143</v>
      </c>
      <c r="C37" s="19"/>
      <c r="D37" s="3">
        <v>2535364531</v>
      </c>
      <c r="E37" s="3">
        <v>64930557</v>
      </c>
      <c r="F37" s="33">
        <v>2470433974</v>
      </c>
      <c r="G37" s="43"/>
      <c r="H37" s="33">
        <v>78618620.367567569</v>
      </c>
      <c r="I37" s="33">
        <v>2005061981.5415232</v>
      </c>
      <c r="J37" s="33">
        <v>364375865.18722576</v>
      </c>
      <c r="K37" s="33">
        <v>22377506.903683815</v>
      </c>
      <c r="L37" s="33"/>
      <c r="M37" s="33"/>
      <c r="N37" s="33">
        <v>-3.3155083656311035E-7</v>
      </c>
      <c r="O37" s="23"/>
      <c r="P37" s="3">
        <v>136500</v>
      </c>
      <c r="Q37" s="3">
        <v>4125</v>
      </c>
      <c r="R37" s="3">
        <v>132375</v>
      </c>
      <c r="S37" s="23"/>
      <c r="T37" s="3">
        <v>708.55834068273464</v>
      </c>
      <c r="U37" s="3">
        <v>605.81942641606031</v>
      </c>
      <c r="V37" s="3">
        <v>102.73891426667433</v>
      </c>
      <c r="W37" s="23"/>
      <c r="X37" s="3">
        <v>96718.21350319327</v>
      </c>
      <c r="Y37" s="3">
        <v>2499.0051339662491</v>
      </c>
      <c r="Z37" s="3">
        <v>94219.208369227024</v>
      </c>
      <c r="AA37" s="23"/>
      <c r="AB37" s="3">
        <v>26213.930542837123</v>
      </c>
      <c r="AC37" s="3">
        <v>25982.562467547508</v>
      </c>
      <c r="AD37" s="23"/>
      <c r="AE37" s="3">
        <v>802.29115478198025</v>
      </c>
      <c r="AF37" s="3">
        <v>605.81942641606031</v>
      </c>
      <c r="AG37" s="3">
        <v>196.47172836591994</v>
      </c>
    </row>
    <row r="38" spans="1:33">
      <c r="B38" t="s">
        <v>152</v>
      </c>
      <c r="C38" s="19"/>
      <c r="D38" s="3">
        <v>1073396000</v>
      </c>
      <c r="E38" s="3">
        <v>696542000</v>
      </c>
      <c r="F38" s="33">
        <v>376854000</v>
      </c>
      <c r="G38" s="43"/>
      <c r="H38" s="33">
        <v>843380583.78378391</v>
      </c>
      <c r="I38" s="33">
        <v>-463448583.78378385</v>
      </c>
      <c r="J38" s="33">
        <v>-12358315.40419258</v>
      </c>
      <c r="K38" s="33">
        <v>9280315.4041925855</v>
      </c>
      <c r="L38" s="33"/>
      <c r="M38" s="33"/>
      <c r="N38" s="33">
        <v>-6.5192580223083496E-8</v>
      </c>
      <c r="O38" s="23"/>
      <c r="P38" s="3">
        <v>34000</v>
      </c>
      <c r="Q38" s="3">
        <v>22000</v>
      </c>
      <c r="R38" s="3">
        <v>12000</v>
      </c>
      <c r="S38" s="23"/>
      <c r="T38" s="3">
        <v>1204.558640983226</v>
      </c>
      <c r="U38" s="3">
        <v>1218.5480181004054</v>
      </c>
      <c r="V38" s="3">
        <v>-13.989377117179401</v>
      </c>
      <c r="W38" s="23"/>
      <c r="X38" s="3">
        <v>40954.993793429683</v>
      </c>
      <c r="Y38" s="3">
        <v>26808.056398208919</v>
      </c>
      <c r="Z38" s="3">
        <v>14146.937395220764</v>
      </c>
      <c r="AA38" s="23"/>
      <c r="AB38" s="3">
        <v>26209.160363056933</v>
      </c>
      <c r="AC38" s="3">
        <v>25982.562467547512</v>
      </c>
      <c r="AD38" s="23"/>
      <c r="AE38" s="3">
        <v>1204.558640983226</v>
      </c>
      <c r="AF38" s="3">
        <v>1218.5480181004054</v>
      </c>
      <c r="AG38" s="3">
        <v>-13.989377117179401</v>
      </c>
    </row>
    <row r="39" spans="1:33">
      <c r="B39" t="s">
        <v>162</v>
      </c>
      <c r="C39" s="19"/>
      <c r="D39" s="3">
        <v>2246574000</v>
      </c>
      <c r="E39" s="3">
        <v>187214500</v>
      </c>
      <c r="F39" s="33">
        <v>2059359500</v>
      </c>
      <c r="G39" s="43"/>
      <c r="H39" s="33">
        <v>226681340.54054055</v>
      </c>
      <c r="I39" s="33">
        <v>1832678159.4594595</v>
      </c>
      <c r="J39" s="33">
        <v>-19423321.214965183</v>
      </c>
      <c r="K39" s="33">
        <v>19423321.214965295</v>
      </c>
      <c r="L39" s="33"/>
      <c r="M39" s="33"/>
      <c r="N39" s="33">
        <v>-1.1175870895385742E-7</v>
      </c>
      <c r="O39" s="23"/>
      <c r="P39" s="3">
        <v>66000</v>
      </c>
      <c r="Q39" s="3">
        <v>5500</v>
      </c>
      <c r="R39" s="3">
        <v>60500</v>
      </c>
      <c r="S39" s="23"/>
      <c r="T39" s="3">
        <v>1298.7443904528736</v>
      </c>
      <c r="U39" s="3">
        <v>1310.070938634904</v>
      </c>
      <c r="V39" s="3">
        <v>-11.326548182030365</v>
      </c>
      <c r="W39" s="23"/>
      <c r="X39" s="3">
        <v>85717.129769889667</v>
      </c>
      <c r="Y39" s="3">
        <v>7205.3901624919727</v>
      </c>
      <c r="Z39" s="3">
        <v>78511.7396073977</v>
      </c>
      <c r="AA39" s="23"/>
      <c r="AB39" s="3">
        <v>26209.160363056937</v>
      </c>
      <c r="AC39" s="3">
        <v>25982.562467547512</v>
      </c>
      <c r="AD39" s="23"/>
      <c r="AE39" s="3">
        <v>1298.7443904528736</v>
      </c>
      <c r="AF39" s="3">
        <v>1310.070938634904</v>
      </c>
      <c r="AG39" s="3">
        <v>-11.326548182030365</v>
      </c>
    </row>
    <row r="40" spans="1:33">
      <c r="B40" t="s">
        <v>167</v>
      </c>
      <c r="C40" s="19"/>
      <c r="D40" s="3"/>
      <c r="E40" s="3">
        <v>5943547.8017148981</v>
      </c>
      <c r="F40" s="33">
        <v>-5943547.8017148981</v>
      </c>
      <c r="G40" s="43"/>
      <c r="H40" s="33"/>
      <c r="I40" s="33"/>
      <c r="J40" s="33"/>
      <c r="K40" s="33"/>
      <c r="L40" s="33"/>
      <c r="M40" s="33">
        <v>-5943547.8017148981</v>
      </c>
      <c r="N40" s="33">
        <v>0</v>
      </c>
      <c r="O40" s="23"/>
      <c r="P40" s="3"/>
      <c r="Q40" s="3">
        <v>150</v>
      </c>
      <c r="R40" s="3">
        <v>-150</v>
      </c>
      <c r="S40" s="23"/>
      <c r="T40" s="3"/>
      <c r="U40" s="3">
        <v>1528.6902782188522</v>
      </c>
      <c r="V40" s="3">
        <v>-1528.6902782188522</v>
      </c>
      <c r="W40" s="23"/>
      <c r="X40" s="3"/>
      <c r="Y40" s="3">
        <v>229.30354173282785</v>
      </c>
      <c r="Z40" s="3">
        <v>-229.30354173282785</v>
      </c>
      <c r="AA40" s="23"/>
      <c r="AB40" s="3"/>
      <c r="AC40" s="3">
        <v>25920</v>
      </c>
      <c r="AD40" s="23"/>
      <c r="AE40" s="3"/>
      <c r="AF40" s="3">
        <v>2133.3333333333335</v>
      </c>
      <c r="AG40" s="3">
        <v>-2133.3333333333335</v>
      </c>
    </row>
    <row r="41" spans="1:33">
      <c r="B41" t="s">
        <v>170</v>
      </c>
      <c r="C41" s="19"/>
      <c r="D41" s="3">
        <v>1700279125</v>
      </c>
      <c r="E41" s="3">
        <v>778118000</v>
      </c>
      <c r="F41" s="33">
        <v>922161125</v>
      </c>
      <c r="G41" s="43"/>
      <c r="H41" s="33">
        <v>942153686.48648655</v>
      </c>
      <c r="I41" s="33">
        <v>-18138561.486486569</v>
      </c>
      <c r="J41" s="33">
        <v>-16554191.313517187</v>
      </c>
      <c r="K41" s="33">
        <v>14700191.313517416</v>
      </c>
      <c r="L41" s="33"/>
      <c r="M41" s="33"/>
      <c r="N41" s="33">
        <v>-2.1420419216156006E-7</v>
      </c>
      <c r="O41" s="23"/>
      <c r="P41" s="3">
        <v>48125</v>
      </c>
      <c r="Q41" s="3">
        <v>22000</v>
      </c>
      <c r="R41" s="3">
        <v>26125</v>
      </c>
      <c r="S41" s="23"/>
      <c r="T41" s="3">
        <v>1348.0201133980365</v>
      </c>
      <c r="U41" s="3">
        <v>1361.2591153846447</v>
      </c>
      <c r="V41" s="3">
        <v>-13.239001986608173</v>
      </c>
      <c r="W41" s="23"/>
      <c r="X41" s="3">
        <v>64873.467957280503</v>
      </c>
      <c r="Y41" s="3">
        <v>29947.700538462184</v>
      </c>
      <c r="Z41" s="3">
        <v>34925.767418818315</v>
      </c>
      <c r="AA41" s="23"/>
      <c r="AB41" s="3">
        <v>26209.16036305693</v>
      </c>
      <c r="AC41" s="3">
        <v>25982.562467547512</v>
      </c>
      <c r="AD41" s="23"/>
      <c r="AE41" s="3">
        <v>1351.9842275648737</v>
      </c>
      <c r="AF41" s="3">
        <v>1361.2591153846447</v>
      </c>
      <c r="AG41" s="3">
        <v>-9.2748878197710383</v>
      </c>
    </row>
    <row r="42" spans="1:33">
      <c r="A42" t="s">
        <v>12</v>
      </c>
      <c r="C42" s="19"/>
      <c r="D42" s="3">
        <v>3951548369.8277454</v>
      </c>
      <c r="E42" s="3">
        <v>1150406451.4616439</v>
      </c>
      <c r="F42" s="33">
        <v>2801141918.3661013</v>
      </c>
      <c r="G42" s="43"/>
      <c r="H42" s="33">
        <v>1682948599.5406275</v>
      </c>
      <c r="I42" s="33">
        <v>28137616.444549814</v>
      </c>
      <c r="J42" s="33">
        <v>62311757.448531747</v>
      </c>
      <c r="K42" s="33">
        <v>25498944.932391729</v>
      </c>
      <c r="L42" s="33">
        <v>1002245000</v>
      </c>
      <c r="M42" s="33"/>
      <c r="N42" s="33">
        <v>4.76837158203125E-7</v>
      </c>
      <c r="O42" s="23"/>
      <c r="P42" s="3">
        <v>223725</v>
      </c>
      <c r="Q42" s="3">
        <v>69775</v>
      </c>
      <c r="R42" s="3">
        <v>153950</v>
      </c>
      <c r="S42" s="23"/>
      <c r="T42" s="3">
        <v>673.90655005074348</v>
      </c>
      <c r="U42" s="3">
        <v>634.55531093725631</v>
      </c>
      <c r="V42" s="3">
        <v>39.351239113487168</v>
      </c>
      <c r="W42" s="23"/>
      <c r="X42" s="3">
        <v>150769.74291010259</v>
      </c>
      <c r="Y42" s="3">
        <v>44276.096820647057</v>
      </c>
      <c r="Z42" s="3">
        <v>106493.64608945553</v>
      </c>
      <c r="AA42" s="23"/>
      <c r="AB42" s="3">
        <v>26209.160363056937</v>
      </c>
      <c r="AC42" s="3">
        <v>25982.562467547512</v>
      </c>
      <c r="AD42" s="23"/>
      <c r="AE42" s="3">
        <v>686.69611828305301</v>
      </c>
      <c r="AF42" s="3">
        <v>644.88368792601887</v>
      </c>
      <c r="AG42" s="3">
        <v>41.812430357034145</v>
      </c>
    </row>
    <row r="43" spans="1:33">
      <c r="B43" t="s">
        <v>147</v>
      </c>
      <c r="C43" s="19"/>
      <c r="D43" s="3">
        <v>451750000</v>
      </c>
      <c r="E43" s="3"/>
      <c r="F43" s="33">
        <v>451750000</v>
      </c>
      <c r="G43" s="43"/>
      <c r="H43" s="33"/>
      <c r="I43" s="33"/>
      <c r="J43" s="33"/>
      <c r="K43" s="33"/>
      <c r="L43" s="33">
        <v>451750000</v>
      </c>
      <c r="M43" s="33"/>
      <c r="N43" s="33">
        <v>0</v>
      </c>
      <c r="O43" s="23"/>
      <c r="P43" s="3">
        <v>23000</v>
      </c>
      <c r="Q43" s="3"/>
      <c r="R43" s="3">
        <v>23000</v>
      </c>
      <c r="S43" s="23"/>
      <c r="T43" s="3">
        <v>749.40608839615652</v>
      </c>
      <c r="U43" s="3"/>
      <c r="V43" s="3">
        <v>749.40608839615652</v>
      </c>
      <c r="W43" s="23"/>
      <c r="X43" s="3">
        <v>17236.340033111599</v>
      </c>
      <c r="Y43" s="3"/>
      <c r="Z43" s="3">
        <v>17236.340033111599</v>
      </c>
      <c r="AA43" s="23"/>
      <c r="AB43" s="3">
        <v>26209.160363056937</v>
      </c>
      <c r="AC43" s="3"/>
      <c r="AD43" s="23"/>
      <c r="AE43" s="3">
        <v>755.37811256489181</v>
      </c>
      <c r="AF43" s="3"/>
      <c r="AG43" s="3">
        <v>755.37811256489181</v>
      </c>
    </row>
    <row r="44" spans="1:33">
      <c r="B44" t="s">
        <v>148</v>
      </c>
      <c r="C44" s="19"/>
      <c r="D44" s="3">
        <v>524507500</v>
      </c>
      <c r="E44" s="3"/>
      <c r="F44" s="33">
        <v>524507500</v>
      </c>
      <c r="G44" s="43"/>
      <c r="H44" s="33"/>
      <c r="I44" s="33"/>
      <c r="J44" s="33"/>
      <c r="K44" s="33"/>
      <c r="L44" s="33">
        <v>524507500</v>
      </c>
      <c r="M44" s="33"/>
      <c r="N44" s="33">
        <v>0</v>
      </c>
      <c r="O44" s="23"/>
      <c r="P44" s="3">
        <v>27500</v>
      </c>
      <c r="Q44" s="3"/>
      <c r="R44" s="3">
        <v>27500</v>
      </c>
      <c r="S44" s="23"/>
      <c r="T44" s="3">
        <v>727.72266397684029</v>
      </c>
      <c r="U44" s="3"/>
      <c r="V44" s="3">
        <v>727.72266397684029</v>
      </c>
      <c r="W44" s="23"/>
      <c r="X44" s="3">
        <v>20012.373259363107</v>
      </c>
      <c r="Y44" s="3"/>
      <c r="Z44" s="3">
        <v>20012.373259363107</v>
      </c>
      <c r="AA44" s="23"/>
      <c r="AB44" s="3">
        <v>26209.160363056933</v>
      </c>
      <c r="AC44" s="3"/>
      <c r="AD44" s="23"/>
      <c r="AE44" s="3">
        <v>738.40595165646675</v>
      </c>
      <c r="AF44" s="3"/>
      <c r="AG44" s="3">
        <v>738.40595165646675</v>
      </c>
    </row>
    <row r="45" spans="1:33">
      <c r="B45" t="s">
        <v>445</v>
      </c>
      <c r="C45" s="19"/>
      <c r="D45" s="3">
        <v>25987500</v>
      </c>
      <c r="E45" s="3"/>
      <c r="F45" s="33">
        <v>25987500</v>
      </c>
      <c r="G45" s="43"/>
      <c r="H45" s="33"/>
      <c r="I45" s="33"/>
      <c r="J45" s="33"/>
      <c r="K45" s="33"/>
      <c r="L45" s="33">
        <v>25987500</v>
      </c>
      <c r="M45" s="33"/>
      <c r="N45" s="33">
        <v>0</v>
      </c>
      <c r="O45" s="23"/>
      <c r="P45" s="3">
        <v>1375</v>
      </c>
      <c r="Q45" s="3"/>
      <c r="R45" s="3">
        <v>1375</v>
      </c>
      <c r="S45" s="23"/>
      <c r="T45" s="3">
        <v>721.12191837478531</v>
      </c>
      <c r="U45" s="3"/>
      <c r="V45" s="3">
        <v>721.12191837478531</v>
      </c>
      <c r="W45" s="23"/>
      <c r="X45" s="3">
        <v>991.5426377653298</v>
      </c>
      <c r="Y45" s="3"/>
      <c r="Z45" s="3">
        <v>991.5426377653298</v>
      </c>
      <c r="AA45" s="23"/>
      <c r="AB45" s="3">
        <v>26209.160363056933</v>
      </c>
      <c r="AC45" s="3"/>
      <c r="AD45" s="23"/>
      <c r="AE45" s="3">
        <v>721.12191837478531</v>
      </c>
      <c r="AF45" s="3"/>
      <c r="AG45" s="3">
        <v>721.12191837478531</v>
      </c>
    </row>
    <row r="46" spans="1:33">
      <c r="B46" t="s">
        <v>149</v>
      </c>
      <c r="C46" s="19"/>
      <c r="D46" s="3">
        <v>203500000</v>
      </c>
      <c r="E46" s="3">
        <v>106837500</v>
      </c>
      <c r="F46" s="33">
        <v>96662500</v>
      </c>
      <c r="G46" s="43"/>
      <c r="H46" s="33">
        <v>156294343.42529559</v>
      </c>
      <c r="I46" s="33">
        <v>-49456843.425295584</v>
      </c>
      <c r="J46" s="33">
        <v>-11934410.492263075</v>
      </c>
      <c r="K46" s="33">
        <v>1759410.4922630806</v>
      </c>
      <c r="L46" s="33"/>
      <c r="M46" s="33"/>
      <c r="N46" s="33">
        <v>-1.3038516044616699E-8</v>
      </c>
      <c r="O46" s="23"/>
      <c r="P46" s="3">
        <v>11000</v>
      </c>
      <c r="Q46" s="3">
        <v>5500</v>
      </c>
      <c r="R46" s="3">
        <v>5500</v>
      </c>
      <c r="S46" s="23"/>
      <c r="T46" s="3">
        <v>705.8600788324618</v>
      </c>
      <c r="U46" s="3">
        <v>747.61679200279139</v>
      </c>
      <c r="V46" s="3">
        <v>-41.75671317032959</v>
      </c>
      <c r="W46" s="23"/>
      <c r="X46" s="3">
        <v>7764.4608671570795</v>
      </c>
      <c r="Y46" s="3">
        <v>4111.8923560153526</v>
      </c>
      <c r="Z46" s="3">
        <v>3652.568511141727</v>
      </c>
      <c r="AA46" s="23"/>
      <c r="AB46" s="3">
        <v>26209.160363056933</v>
      </c>
      <c r="AC46" s="3">
        <v>25982.562467547508</v>
      </c>
      <c r="AD46" s="23"/>
      <c r="AE46" s="3">
        <v>732.56829803152789</v>
      </c>
      <c r="AF46" s="3">
        <v>747.61679200279139</v>
      </c>
      <c r="AG46" s="3">
        <v>-15.048493971263497</v>
      </c>
    </row>
    <row r="47" spans="1:33">
      <c r="B47" t="s">
        <v>150</v>
      </c>
      <c r="C47" s="19"/>
      <c r="D47" s="3">
        <v>84549143.542689428</v>
      </c>
      <c r="E47" s="3">
        <v>482500</v>
      </c>
      <c r="F47" s="33">
        <v>84066643.542689428</v>
      </c>
      <c r="G47" s="43"/>
      <c r="H47" s="33">
        <v>705857.21963453945</v>
      </c>
      <c r="I47" s="33">
        <v>58641642.78036546</v>
      </c>
      <c r="J47" s="33">
        <v>23988152.632316653</v>
      </c>
      <c r="K47" s="33">
        <v>730990.91037277796</v>
      </c>
      <c r="L47" s="33"/>
      <c r="M47" s="33"/>
      <c r="N47" s="33">
        <v>4.5401975512504578E-9</v>
      </c>
      <c r="O47" s="23"/>
      <c r="P47" s="3">
        <v>3100</v>
      </c>
      <c r="Q47" s="3">
        <v>25</v>
      </c>
      <c r="R47" s="3">
        <v>3075</v>
      </c>
      <c r="S47" s="23"/>
      <c r="T47" s="3">
        <v>1040.6253727333897</v>
      </c>
      <c r="U47" s="3">
        <v>742.80587313533442</v>
      </c>
      <c r="V47" s="3">
        <v>297.81949959805524</v>
      </c>
      <c r="W47" s="23"/>
      <c r="X47" s="3">
        <v>3225.9386554735079</v>
      </c>
      <c r="Y47" s="3">
        <v>18.570146828383361</v>
      </c>
      <c r="Z47" s="3">
        <v>3207.3685086451246</v>
      </c>
      <c r="AA47" s="23"/>
      <c r="AB47" s="3">
        <v>26209.16036305693</v>
      </c>
      <c r="AC47" s="3">
        <v>25982.562467547512</v>
      </c>
      <c r="AD47" s="23"/>
      <c r="AE47" s="3">
        <v>1041.3835102412033</v>
      </c>
      <c r="AF47" s="3">
        <v>742.80587313533442</v>
      </c>
      <c r="AG47" s="3">
        <v>298.57763710586892</v>
      </c>
    </row>
    <row r="48" spans="1:33">
      <c r="B48" t="s">
        <v>151</v>
      </c>
      <c r="C48" s="19"/>
      <c r="D48" s="3">
        <v>759750000</v>
      </c>
      <c r="E48" s="3">
        <v>203500000</v>
      </c>
      <c r="F48" s="33">
        <v>556250000</v>
      </c>
      <c r="G48" s="43"/>
      <c r="H48" s="33">
        <v>297703511.28627729</v>
      </c>
      <c r="I48" s="33">
        <v>229546488.71372271</v>
      </c>
      <c r="J48" s="33">
        <v>22431390.066354606</v>
      </c>
      <c r="K48" s="33">
        <v>6568609.9336453695</v>
      </c>
      <c r="L48" s="33"/>
      <c r="M48" s="33"/>
      <c r="N48" s="33">
        <v>2.4214386940002441E-8</v>
      </c>
      <c r="O48" s="23"/>
      <c r="P48" s="3">
        <v>39500</v>
      </c>
      <c r="Q48" s="3">
        <v>11000</v>
      </c>
      <c r="R48" s="3">
        <v>28500</v>
      </c>
      <c r="S48" s="23"/>
      <c r="T48" s="3">
        <v>733.87231596710626</v>
      </c>
      <c r="U48" s="3">
        <v>712.01599238361075</v>
      </c>
      <c r="V48" s="3">
        <v>21.856323583495509</v>
      </c>
      <c r="W48" s="23"/>
      <c r="X48" s="3">
        <v>28987.956480700697</v>
      </c>
      <c r="Y48" s="3">
        <v>7832.1759162197186</v>
      </c>
      <c r="Z48" s="3">
        <v>21155.780564480978</v>
      </c>
      <c r="AA48" s="23"/>
      <c r="AB48" s="3">
        <v>26209.16036305693</v>
      </c>
      <c r="AC48" s="3">
        <v>25982.562467547512</v>
      </c>
      <c r="AD48" s="23"/>
      <c r="AE48" s="3">
        <v>759.90437771809468</v>
      </c>
      <c r="AF48" s="3">
        <v>738.95713804136903</v>
      </c>
      <c r="AG48" s="3">
        <v>20.947239676725644</v>
      </c>
    </row>
    <row r="49" spans="1:33">
      <c r="B49" t="s">
        <v>157</v>
      </c>
      <c r="C49" s="19"/>
      <c r="D49" s="3">
        <v>902517962.32389116</v>
      </c>
      <c r="E49" s="3">
        <v>304757245.09863013</v>
      </c>
      <c r="F49" s="33">
        <v>597760717.22526097</v>
      </c>
      <c r="G49" s="43"/>
      <c r="H49" s="33">
        <v>445834407.64518338</v>
      </c>
      <c r="I49" s="33">
        <v>120701496.70483419</v>
      </c>
      <c r="J49" s="33">
        <v>23421866.573678281</v>
      </c>
      <c r="K49" s="33">
        <v>7802946.3015653528</v>
      </c>
      <c r="L49" s="33"/>
      <c r="M49" s="33"/>
      <c r="N49" s="33">
        <v>-2.384185791015625E-7</v>
      </c>
      <c r="O49" s="23"/>
      <c r="P49" s="3">
        <v>55750</v>
      </c>
      <c r="Q49" s="3">
        <v>19500</v>
      </c>
      <c r="R49" s="3">
        <v>36250</v>
      </c>
      <c r="S49" s="23"/>
      <c r="T49" s="3">
        <v>617.67194282744344</v>
      </c>
      <c r="U49" s="3">
        <v>601.50251505196502</v>
      </c>
      <c r="V49" s="3">
        <v>16.169427775478425</v>
      </c>
      <c r="W49" s="23"/>
      <c r="X49" s="3">
        <v>34435.210812629972</v>
      </c>
      <c r="Y49" s="3">
        <v>11729.29904351332</v>
      </c>
      <c r="Z49" s="3">
        <v>22705.911769116654</v>
      </c>
      <c r="AA49" s="23"/>
      <c r="AB49" s="3">
        <v>26209.160363056937</v>
      </c>
      <c r="AC49" s="3">
        <v>25982.562467547512</v>
      </c>
      <c r="AD49" s="23"/>
      <c r="AE49" s="3">
        <v>625.4217431338933</v>
      </c>
      <c r="AF49" s="3">
        <v>609.47077612530916</v>
      </c>
      <c r="AG49" s="3">
        <v>15.950967008584144</v>
      </c>
    </row>
    <row r="50" spans="1:33">
      <c r="B50" t="s">
        <v>158</v>
      </c>
      <c r="C50" s="19"/>
      <c r="D50" s="3">
        <v>598949206.56525731</v>
      </c>
      <c r="E50" s="3">
        <v>383920027.81369865</v>
      </c>
      <c r="F50" s="33">
        <v>215029178.75155866</v>
      </c>
      <c r="G50" s="43"/>
      <c r="H50" s="33">
        <v>561642950.04060614</v>
      </c>
      <c r="I50" s="33">
        <v>-353686268.30818599</v>
      </c>
      <c r="J50" s="33">
        <v>1894130.8355339624</v>
      </c>
      <c r="K50" s="33">
        <v>5178366.1836046381</v>
      </c>
      <c r="L50" s="33"/>
      <c r="M50" s="33"/>
      <c r="N50" s="33">
        <v>-8.5681676864624023E-8</v>
      </c>
      <c r="O50" s="23"/>
      <c r="P50" s="3">
        <v>37000</v>
      </c>
      <c r="Q50" s="3">
        <v>24000</v>
      </c>
      <c r="R50" s="3">
        <v>13000</v>
      </c>
      <c r="S50" s="23"/>
      <c r="T50" s="3">
        <v>617.63964085141413</v>
      </c>
      <c r="U50" s="3">
        <v>615.66936846782448</v>
      </c>
      <c r="V50" s="3">
        <v>1.970272383589645</v>
      </c>
      <c r="W50" s="23"/>
      <c r="X50" s="3">
        <v>22852.666711502323</v>
      </c>
      <c r="Y50" s="3">
        <v>14776.064843227789</v>
      </c>
      <c r="Z50" s="3">
        <v>8076.6018682745344</v>
      </c>
      <c r="AA50" s="23"/>
      <c r="AB50" s="3">
        <v>26209.160363056933</v>
      </c>
      <c r="AC50" s="3">
        <v>25982.562467547512</v>
      </c>
      <c r="AD50" s="23"/>
      <c r="AE50" s="3">
        <v>630.41021755797158</v>
      </c>
      <c r="AF50" s="3">
        <v>623.63762954116862</v>
      </c>
      <c r="AG50" s="3">
        <v>6.7725880168029562</v>
      </c>
    </row>
    <row r="51" spans="1:33">
      <c r="B51" t="s">
        <v>159</v>
      </c>
      <c r="C51" s="19"/>
      <c r="D51" s="3">
        <v>353496423.19246662</v>
      </c>
      <c r="E51" s="3">
        <v>92657784.953424662</v>
      </c>
      <c r="F51" s="33">
        <v>260838638.23904195</v>
      </c>
      <c r="G51" s="43"/>
      <c r="H51" s="33">
        <v>135550604.07195732</v>
      </c>
      <c r="I51" s="33">
        <v>119258304.54996049</v>
      </c>
      <c r="J51" s="33">
        <v>2973487.2783414298</v>
      </c>
      <c r="K51" s="33">
        <v>3056242.3387827319</v>
      </c>
      <c r="L51" s="33"/>
      <c r="M51" s="33"/>
      <c r="N51" s="33">
        <v>-2.1420419216156006E-8</v>
      </c>
      <c r="O51" s="23"/>
      <c r="P51" s="3">
        <v>22500</v>
      </c>
      <c r="Q51" s="3">
        <v>6000</v>
      </c>
      <c r="R51" s="3">
        <v>16500</v>
      </c>
      <c r="S51" s="23"/>
      <c r="T51" s="3">
        <v>599.44507661652312</v>
      </c>
      <c r="U51" s="3">
        <v>594.3587811322509</v>
      </c>
      <c r="V51" s="3">
        <v>5.0862954842722274</v>
      </c>
      <c r="W51" s="23"/>
      <c r="X51" s="3">
        <v>13487.514223871771</v>
      </c>
      <c r="Y51" s="3">
        <v>3566.1526867935058</v>
      </c>
      <c r="Z51" s="3">
        <v>9921.3615370782645</v>
      </c>
      <c r="AA51" s="23"/>
      <c r="AB51" s="3">
        <v>26209.160363056933</v>
      </c>
      <c r="AC51" s="3">
        <v>25982.562467547512</v>
      </c>
      <c r="AD51" s="23"/>
      <c r="AE51" s="3">
        <v>607.3364257870179</v>
      </c>
      <c r="AF51" s="3">
        <v>602.32704220559503</v>
      </c>
      <c r="AG51" s="3">
        <v>5.0093835814228669</v>
      </c>
    </row>
    <row r="52" spans="1:33">
      <c r="B52" t="s">
        <v>160</v>
      </c>
      <c r="C52" s="19"/>
      <c r="D52" s="3">
        <v>46540634.203439996</v>
      </c>
      <c r="E52" s="3">
        <v>58251393.59589041</v>
      </c>
      <c r="F52" s="33">
        <v>-11710759.392450415</v>
      </c>
      <c r="G52" s="43"/>
      <c r="H52" s="33">
        <v>85216925.851673409</v>
      </c>
      <c r="I52" s="33">
        <v>-96867204.57085149</v>
      </c>
      <c r="J52" s="33">
        <v>-462859.44543011318</v>
      </c>
      <c r="K52" s="33">
        <v>402378.77215777745</v>
      </c>
      <c r="L52" s="33"/>
      <c r="M52" s="33"/>
      <c r="N52" s="33">
        <v>9.1386027634143829E-9</v>
      </c>
      <c r="O52" s="23"/>
      <c r="P52" s="3">
        <v>3000</v>
      </c>
      <c r="Q52" s="3">
        <v>3750</v>
      </c>
      <c r="R52" s="3">
        <v>-750</v>
      </c>
      <c r="S52" s="23"/>
      <c r="T52" s="3">
        <v>591.91307617572841</v>
      </c>
      <c r="U52" s="3">
        <v>597.85115414639597</v>
      </c>
      <c r="V52" s="3">
        <v>-5.9380779706675639</v>
      </c>
      <c r="W52" s="23"/>
      <c r="X52" s="3">
        <v>1775.7392285271853</v>
      </c>
      <c r="Y52" s="3">
        <v>2241.9418280489849</v>
      </c>
      <c r="Z52" s="3">
        <v>-466.20259952179958</v>
      </c>
      <c r="AA52" s="23"/>
      <c r="AB52" s="3">
        <v>26209.16036305693</v>
      </c>
      <c r="AC52" s="3">
        <v>25982.562467547512</v>
      </c>
      <c r="AD52" s="23"/>
      <c r="AE52" s="3">
        <v>599.80442534622307</v>
      </c>
      <c r="AF52" s="3">
        <v>605.81941521973999</v>
      </c>
      <c r="AG52" s="3">
        <v>-6.0149898735169245</v>
      </c>
    </row>
    <row r="53" spans="1:33">
      <c r="A53" t="s">
        <v>15</v>
      </c>
      <c r="C53" s="19"/>
      <c r="D53" s="3">
        <v>413227700.87322003</v>
      </c>
      <c r="E53" s="3">
        <v>7941024.0000000009</v>
      </c>
      <c r="F53" s="33">
        <v>405286676.87322003</v>
      </c>
      <c r="G53" s="43"/>
      <c r="H53" s="33">
        <v>35734608</v>
      </c>
      <c r="I53" s="33">
        <v>0</v>
      </c>
      <c r="J53" s="33">
        <v>-3365751.3770943298</v>
      </c>
      <c r="K53" s="33">
        <v>316921.18375069473</v>
      </c>
      <c r="L53" s="33">
        <v>376571411.06656367</v>
      </c>
      <c r="M53" s="33">
        <v>-3970512.0000000005</v>
      </c>
      <c r="N53" s="33">
        <v>4.6566128730773926E-10</v>
      </c>
      <c r="O53" s="23"/>
      <c r="P53" s="3">
        <v>23725</v>
      </c>
      <c r="Q53" s="3">
        <v>400</v>
      </c>
      <c r="R53" s="3">
        <v>23325</v>
      </c>
      <c r="S53" s="23"/>
      <c r="T53" s="3">
        <v>664.55372657221653</v>
      </c>
      <c r="U53" s="3">
        <v>764.07244377055008</v>
      </c>
      <c r="V53" s="3">
        <v>-99.518717198333547</v>
      </c>
      <c r="W53" s="23"/>
      <c r="X53" s="3">
        <v>15766.537162925839</v>
      </c>
      <c r="Y53" s="3">
        <v>305.62897750822003</v>
      </c>
      <c r="Z53" s="3">
        <v>15460.908185417618</v>
      </c>
      <c r="AA53" s="23"/>
      <c r="AB53" s="3">
        <v>26209.160363056933</v>
      </c>
      <c r="AC53" s="3">
        <v>25982.562467547512</v>
      </c>
      <c r="AD53" s="23"/>
      <c r="AE53" s="3">
        <v>671.80463317547151</v>
      </c>
      <c r="AF53" s="3">
        <v>764.07244377055008</v>
      </c>
      <c r="AG53" s="3">
        <v>-92.267810595078572</v>
      </c>
    </row>
    <row r="54" spans="1:33">
      <c r="B54" t="s">
        <v>155</v>
      </c>
      <c r="C54" s="19"/>
      <c r="D54" s="3">
        <v>36656289.806656368</v>
      </c>
      <c r="E54" s="3">
        <v>3970512.0000000005</v>
      </c>
      <c r="F54" s="33">
        <v>32685777.806656368</v>
      </c>
      <c r="G54" s="43"/>
      <c r="H54" s="33">
        <v>35734608</v>
      </c>
      <c r="I54" s="33">
        <v>0</v>
      </c>
      <c r="J54" s="33">
        <v>-3365751.3770943298</v>
      </c>
      <c r="K54" s="33">
        <v>316921.18375069473</v>
      </c>
      <c r="L54" s="33"/>
      <c r="M54" s="33"/>
      <c r="N54" s="33">
        <v>3.14321368932724E-9</v>
      </c>
      <c r="O54" s="23"/>
      <c r="P54" s="3">
        <v>2000</v>
      </c>
      <c r="Q54" s="3">
        <v>200</v>
      </c>
      <c r="R54" s="3">
        <v>1800</v>
      </c>
      <c r="S54" s="23"/>
      <c r="T54" s="3">
        <v>699.30301655762241</v>
      </c>
      <c r="U54" s="3">
        <v>764.07244377055008</v>
      </c>
      <c r="V54" s="3">
        <v>-64.769427212927667</v>
      </c>
      <c r="W54" s="23"/>
      <c r="X54" s="3">
        <v>1398.6060331152448</v>
      </c>
      <c r="Y54" s="3">
        <v>152.81448875411002</v>
      </c>
      <c r="Z54" s="3">
        <v>1245.7915443611348</v>
      </c>
      <c r="AA54" s="23"/>
      <c r="AB54" s="3">
        <v>26209.160363056933</v>
      </c>
      <c r="AC54" s="3">
        <v>25982.562467547512</v>
      </c>
      <c r="AD54" s="23"/>
      <c r="AE54" s="3">
        <v>706.56664477137303</v>
      </c>
      <c r="AF54" s="3">
        <v>764.07244377055008</v>
      </c>
      <c r="AG54" s="3">
        <v>-57.505798999177046</v>
      </c>
    </row>
    <row r="55" spans="1:33">
      <c r="B55" t="s">
        <v>553</v>
      </c>
      <c r="C55" s="19"/>
      <c r="D55" s="3">
        <v>4002556</v>
      </c>
      <c r="E55" s="3"/>
      <c r="F55" s="33">
        <v>4002556</v>
      </c>
      <c r="G55" s="43"/>
      <c r="H55" s="33"/>
      <c r="I55" s="33"/>
      <c r="J55" s="33"/>
      <c r="K55" s="33"/>
      <c r="L55" s="33">
        <v>4002556</v>
      </c>
      <c r="M55" s="33"/>
      <c r="N55" s="33">
        <v>0</v>
      </c>
      <c r="O55" s="23"/>
      <c r="P55" s="3">
        <v>200</v>
      </c>
      <c r="Q55" s="3"/>
      <c r="R55" s="3">
        <v>200</v>
      </c>
      <c r="S55" s="23"/>
      <c r="T55" s="3">
        <v>763.57959288955215</v>
      </c>
      <c r="U55" s="3"/>
      <c r="V55" s="3">
        <v>763.57959288955215</v>
      </c>
      <c r="W55" s="23"/>
      <c r="X55" s="3">
        <v>152.71591857791043</v>
      </c>
      <c r="Y55" s="3"/>
      <c r="Z55" s="3">
        <v>152.71591857791043</v>
      </c>
      <c r="AA55" s="23"/>
      <c r="AB55" s="3">
        <v>26209.160363056933</v>
      </c>
      <c r="AC55" s="3"/>
      <c r="AD55" s="23"/>
      <c r="AE55" s="3">
        <v>824.71928518807715</v>
      </c>
      <c r="AF55" s="3"/>
      <c r="AG55" s="3">
        <v>824.71928518807715</v>
      </c>
    </row>
    <row r="56" spans="1:33">
      <c r="B56" t="s">
        <v>161</v>
      </c>
      <c r="C56" s="19"/>
      <c r="D56" s="3">
        <v>371785121.06656367</v>
      </c>
      <c r="E56" s="3"/>
      <c r="F56" s="33">
        <v>371785121.06656367</v>
      </c>
      <c r="G56" s="43"/>
      <c r="H56" s="33"/>
      <c r="I56" s="33"/>
      <c r="J56" s="33"/>
      <c r="K56" s="33"/>
      <c r="L56" s="33">
        <v>371785121.06656367</v>
      </c>
      <c r="M56" s="33"/>
      <c r="N56" s="33">
        <v>0</v>
      </c>
      <c r="O56" s="23"/>
      <c r="P56" s="3">
        <v>21500</v>
      </c>
      <c r="Q56" s="3"/>
      <c r="R56" s="3">
        <v>21500</v>
      </c>
      <c r="S56" s="23"/>
      <c r="T56" s="3">
        <v>659.78196069083845</v>
      </c>
      <c r="U56" s="3"/>
      <c r="V56" s="3">
        <v>659.78196069083845</v>
      </c>
      <c r="W56" s="23"/>
      <c r="X56" s="3">
        <v>14185.312154853027</v>
      </c>
      <c r="Y56" s="3"/>
      <c r="Z56" s="3">
        <v>14185.312154853027</v>
      </c>
      <c r="AA56" s="23"/>
      <c r="AB56" s="3">
        <v>26209.16036305693</v>
      </c>
      <c r="AC56" s="3"/>
      <c r="AD56" s="23"/>
      <c r="AE56" s="3">
        <v>666.53882414549014</v>
      </c>
      <c r="AF56" s="3"/>
      <c r="AG56" s="3">
        <v>666.53882414549014</v>
      </c>
    </row>
    <row r="57" spans="1:33">
      <c r="B57" t="s">
        <v>165</v>
      </c>
      <c r="C57" s="19"/>
      <c r="D57" s="3"/>
      <c r="E57" s="3">
        <v>3970512.0000000005</v>
      </c>
      <c r="F57" s="33">
        <v>-3970512.0000000005</v>
      </c>
      <c r="G57" s="43"/>
      <c r="H57" s="33"/>
      <c r="I57" s="33"/>
      <c r="J57" s="33"/>
      <c r="K57" s="33"/>
      <c r="L57" s="33"/>
      <c r="M57" s="33">
        <v>-3970512.0000000005</v>
      </c>
      <c r="N57" s="33">
        <v>0</v>
      </c>
      <c r="O57" s="23"/>
      <c r="P57" s="3"/>
      <c r="Q57" s="3">
        <v>200</v>
      </c>
      <c r="R57" s="3">
        <v>-200</v>
      </c>
      <c r="S57" s="23"/>
      <c r="T57" s="3"/>
      <c r="U57" s="3">
        <v>764.07244377055008</v>
      </c>
      <c r="V57" s="3">
        <v>-764.07244377055008</v>
      </c>
      <c r="W57" s="23"/>
      <c r="X57" s="3"/>
      <c r="Y57" s="3">
        <v>152.81448875411002</v>
      </c>
      <c r="Z57" s="3">
        <v>-152.81448875411002</v>
      </c>
      <c r="AA57" s="23"/>
      <c r="AB57" s="3"/>
      <c r="AC57" s="3">
        <v>25982.562467547512</v>
      </c>
      <c r="AD57" s="23"/>
      <c r="AE57" s="3"/>
      <c r="AF57" s="3">
        <v>764.07244377055008</v>
      </c>
      <c r="AG57" s="3">
        <v>-764.07244377055008</v>
      </c>
    </row>
    <row r="58" spans="1:33">
      <c r="B58" t="s">
        <v>171</v>
      </c>
      <c r="C58" s="19"/>
      <c r="D58" s="3">
        <v>783734</v>
      </c>
      <c r="E58" s="3"/>
      <c r="F58" s="33">
        <v>783734</v>
      </c>
      <c r="G58" s="43"/>
      <c r="H58" s="33"/>
      <c r="I58" s="33"/>
      <c r="J58" s="33"/>
      <c r="K58" s="33"/>
      <c r="L58" s="33">
        <v>783734</v>
      </c>
      <c r="M58" s="33"/>
      <c r="N58" s="33">
        <v>0</v>
      </c>
      <c r="O58" s="23"/>
      <c r="P58" s="3">
        <v>25</v>
      </c>
      <c r="Q58" s="3"/>
      <c r="R58" s="3">
        <v>25</v>
      </c>
      <c r="S58" s="23"/>
      <c r="T58" s="3">
        <v>1196.1222551863364</v>
      </c>
      <c r="U58" s="3"/>
      <c r="V58" s="3">
        <v>1196.1222551863364</v>
      </c>
      <c r="W58" s="23"/>
      <c r="X58" s="3">
        <v>29.903056379658413</v>
      </c>
      <c r="Y58" s="3"/>
      <c r="Z58" s="3">
        <v>29.903056379658413</v>
      </c>
      <c r="AA58" s="23"/>
      <c r="AB58" s="3">
        <v>26209.160363056933</v>
      </c>
      <c r="AC58" s="3"/>
      <c r="AD58" s="23"/>
      <c r="AE58" s="3">
        <v>1196.1222551863364</v>
      </c>
      <c r="AF58" s="3"/>
      <c r="AG58" s="3">
        <v>1196.1222551863364</v>
      </c>
    </row>
    <row r="59" spans="1:33">
      <c r="A59" t="s">
        <v>16</v>
      </c>
      <c r="C59" s="19"/>
      <c r="D59" s="3">
        <v>6006201211.4550171</v>
      </c>
      <c r="E59" s="3">
        <v>1395028137.6999998</v>
      </c>
      <c r="F59" s="33">
        <v>4611173073.7550173</v>
      </c>
      <c r="G59" s="43"/>
      <c r="H59" s="33">
        <v>4747787255.6759291</v>
      </c>
      <c r="I59" s="33">
        <v>0</v>
      </c>
      <c r="J59" s="33">
        <v>-305042161.51542825</v>
      </c>
      <c r="K59" s="33">
        <v>48852996.690740012</v>
      </c>
      <c r="L59" s="33">
        <v>355680840.97637796</v>
      </c>
      <c r="M59" s="33">
        <v>-236105858.07260275</v>
      </c>
      <c r="N59" s="33">
        <v>1.2218952178955078E-6</v>
      </c>
      <c r="O59" s="23"/>
      <c r="P59" s="3">
        <v>363500</v>
      </c>
      <c r="Q59" s="3">
        <v>76650</v>
      </c>
      <c r="R59" s="3">
        <v>286850</v>
      </c>
      <c r="S59" s="23"/>
      <c r="T59" s="3">
        <v>630.48668190682054</v>
      </c>
      <c r="U59" s="3">
        <v>700.46885200721147</v>
      </c>
      <c r="V59" s="3">
        <v>-69.982170100390931</v>
      </c>
      <c r="W59" s="23"/>
      <c r="X59" s="3">
        <v>229181.90887312929</v>
      </c>
      <c r="Y59" s="3">
        <v>53690.937506352755</v>
      </c>
      <c r="Z59" s="3">
        <v>175490.97136677653</v>
      </c>
      <c r="AA59" s="23"/>
      <c r="AB59" s="3">
        <v>26207.134939171552</v>
      </c>
      <c r="AC59" s="3">
        <v>25982.562467547508</v>
      </c>
      <c r="AD59" s="23"/>
      <c r="AE59" s="3">
        <v>644.8509366566833</v>
      </c>
      <c r="AF59" s="3">
        <v>707.91788034451588</v>
      </c>
      <c r="AG59" s="3">
        <v>-63.066943687832577</v>
      </c>
    </row>
    <row r="60" spans="1:33">
      <c r="B60" t="s">
        <v>154</v>
      </c>
      <c r="C60" s="19"/>
      <c r="D60" s="3">
        <v>355680840.97637796</v>
      </c>
      <c r="E60" s="3"/>
      <c r="F60" s="33">
        <v>355680840.97637796</v>
      </c>
      <c r="G60" s="43"/>
      <c r="H60" s="33"/>
      <c r="I60" s="33"/>
      <c r="J60" s="33"/>
      <c r="K60" s="33"/>
      <c r="L60" s="33">
        <v>355680840.97637796</v>
      </c>
      <c r="M60" s="33"/>
      <c r="N60" s="33">
        <v>0</v>
      </c>
      <c r="O60" s="23"/>
      <c r="P60" s="3">
        <v>21000</v>
      </c>
      <c r="Q60" s="3"/>
      <c r="R60" s="3">
        <v>21000</v>
      </c>
      <c r="S60" s="23"/>
      <c r="T60" s="3">
        <v>647.07480052099504</v>
      </c>
      <c r="U60" s="3"/>
      <c r="V60" s="3">
        <v>647.07480052099504</v>
      </c>
      <c r="W60" s="23"/>
      <c r="X60" s="3">
        <v>13588.570810940897</v>
      </c>
      <c r="Y60" s="3"/>
      <c r="Z60" s="3">
        <v>13588.570810940897</v>
      </c>
      <c r="AA60" s="23"/>
      <c r="AB60" s="3">
        <v>26175</v>
      </c>
      <c r="AC60" s="3"/>
      <c r="AD60" s="23"/>
      <c r="AE60" s="3">
        <v>775</v>
      </c>
      <c r="AF60" s="3"/>
      <c r="AG60" s="3">
        <v>775</v>
      </c>
    </row>
    <row r="61" spans="1:33">
      <c r="B61" t="s">
        <v>446</v>
      </c>
      <c r="C61" s="19"/>
      <c r="D61" s="3"/>
      <c r="E61" s="3">
        <v>236105858.07260275</v>
      </c>
      <c r="F61" s="33">
        <v>-236105858.07260275</v>
      </c>
      <c r="G61" s="43"/>
      <c r="H61" s="33"/>
      <c r="I61" s="33"/>
      <c r="J61" s="33"/>
      <c r="K61" s="33"/>
      <c r="L61" s="33"/>
      <c r="M61" s="33">
        <v>-236105858.07260275</v>
      </c>
      <c r="N61" s="33">
        <v>0</v>
      </c>
      <c r="O61" s="23"/>
      <c r="P61" s="3"/>
      <c r="Q61" s="3">
        <v>9450</v>
      </c>
      <c r="R61" s="3">
        <v>-9450</v>
      </c>
      <c r="S61" s="23"/>
      <c r="T61" s="3"/>
      <c r="U61" s="3">
        <v>961.5967215395292</v>
      </c>
      <c r="V61" s="3">
        <v>-961.5967215395292</v>
      </c>
      <c r="W61" s="23"/>
      <c r="X61" s="3"/>
      <c r="Y61" s="3">
        <v>9087.0890185485514</v>
      </c>
      <c r="Z61" s="3">
        <v>-9087.0890185485514</v>
      </c>
      <c r="AA61" s="23"/>
      <c r="AB61" s="3"/>
      <c r="AC61" s="3">
        <v>25982.562467547512</v>
      </c>
      <c r="AD61" s="23"/>
      <c r="AE61" s="3"/>
      <c r="AF61" s="3">
        <v>981.54291101401202</v>
      </c>
      <c r="AG61" s="3">
        <v>-981.54291101401202</v>
      </c>
    </row>
    <row r="62" spans="1:33">
      <c r="B62" t="s">
        <v>166</v>
      </c>
      <c r="C62" s="19"/>
      <c r="D62" s="3">
        <v>5650520370.4786386</v>
      </c>
      <c r="E62" s="3">
        <v>1158922279.6273973</v>
      </c>
      <c r="F62" s="33">
        <v>4491598090.8512411</v>
      </c>
      <c r="G62" s="43"/>
      <c r="H62" s="33">
        <v>4747787255.6759291</v>
      </c>
      <c r="I62" s="33">
        <v>0</v>
      </c>
      <c r="J62" s="33">
        <v>-305042161.51542825</v>
      </c>
      <c r="K62" s="33">
        <v>48852996.690740012</v>
      </c>
      <c r="L62" s="33"/>
      <c r="M62" s="33"/>
      <c r="N62" s="33">
        <v>2.7567148208618164E-7</v>
      </c>
      <c r="O62" s="23"/>
      <c r="P62" s="3">
        <v>342500</v>
      </c>
      <c r="Q62" s="3">
        <v>67200</v>
      </c>
      <c r="R62" s="3">
        <v>275300</v>
      </c>
      <c r="S62" s="23"/>
      <c r="T62" s="3">
        <v>629.46960018157199</v>
      </c>
      <c r="U62" s="3">
        <v>663.74774535422921</v>
      </c>
      <c r="V62" s="3">
        <v>-34.278145172657219</v>
      </c>
      <c r="W62" s="23"/>
      <c r="X62" s="3">
        <v>215593.33806218838</v>
      </c>
      <c r="Y62" s="3">
        <v>44603.8484878042</v>
      </c>
      <c r="Z62" s="3">
        <v>170989.48957438418</v>
      </c>
      <c r="AA62" s="23"/>
      <c r="AB62" s="3">
        <v>26209.160363056919</v>
      </c>
      <c r="AC62" s="3">
        <v>25982.562467547512</v>
      </c>
      <c r="AD62" s="23"/>
      <c r="AE62" s="3">
        <v>636.87099408672793</v>
      </c>
      <c r="AF62" s="3">
        <v>669.43936040661788</v>
      </c>
      <c r="AG62" s="3">
        <v>-32.568366319889947</v>
      </c>
    </row>
    <row r="63" spans="1:33">
      <c r="A63" t="s">
        <v>10</v>
      </c>
      <c r="C63" s="19"/>
      <c r="D63" s="3">
        <v>2507400000</v>
      </c>
      <c r="E63" s="3"/>
      <c r="F63" s="33">
        <v>2507400000</v>
      </c>
      <c r="G63" s="43"/>
      <c r="H63" s="33"/>
      <c r="I63" s="33"/>
      <c r="J63" s="33"/>
      <c r="K63" s="33"/>
      <c r="L63" s="33">
        <v>2507400000</v>
      </c>
      <c r="M63" s="33"/>
      <c r="N63" s="33">
        <v>0</v>
      </c>
      <c r="O63" s="23"/>
      <c r="P63" s="3">
        <v>155100</v>
      </c>
      <c r="Q63" s="3"/>
      <c r="R63" s="3">
        <v>155100</v>
      </c>
      <c r="S63" s="23"/>
      <c r="T63" s="3">
        <v>616.8203815026103</v>
      </c>
      <c r="U63" s="3"/>
      <c r="V63" s="3">
        <v>616.8203815026103</v>
      </c>
      <c r="W63" s="23"/>
      <c r="X63" s="3">
        <v>95668.841171054853</v>
      </c>
      <c r="Y63" s="3"/>
      <c r="Z63" s="3">
        <v>95668.841171054853</v>
      </c>
      <c r="AA63" s="23"/>
      <c r="AB63" s="3">
        <v>26209.160363056933</v>
      </c>
      <c r="AC63" s="3"/>
      <c r="AD63" s="23"/>
      <c r="AE63" s="3">
        <v>663.88018009136727</v>
      </c>
      <c r="AF63" s="3"/>
      <c r="AG63" s="3">
        <v>663.88018009136727</v>
      </c>
    </row>
    <row r="64" spans="1:33">
      <c r="B64" t="s">
        <v>164</v>
      </c>
      <c r="C64" s="19"/>
      <c r="D64" s="3">
        <v>2507400000</v>
      </c>
      <c r="E64" s="3"/>
      <c r="F64" s="33">
        <v>2507400000</v>
      </c>
      <c r="G64" s="43"/>
      <c r="H64" s="33"/>
      <c r="I64" s="33"/>
      <c r="J64" s="33"/>
      <c r="K64" s="33"/>
      <c r="L64" s="33">
        <v>2507400000</v>
      </c>
      <c r="M64" s="33"/>
      <c r="N64" s="33">
        <v>0</v>
      </c>
      <c r="O64" s="23"/>
      <c r="P64" s="3">
        <v>155100</v>
      </c>
      <c r="Q64" s="3"/>
      <c r="R64" s="3">
        <v>155100</v>
      </c>
      <c r="S64" s="23"/>
      <c r="T64" s="3">
        <v>616.8203815026103</v>
      </c>
      <c r="U64" s="3"/>
      <c r="V64" s="3">
        <v>616.8203815026103</v>
      </c>
      <c r="W64" s="23"/>
      <c r="X64" s="3">
        <v>95668.841171054853</v>
      </c>
      <c r="Y64" s="3"/>
      <c r="Z64" s="3">
        <v>95668.841171054853</v>
      </c>
      <c r="AA64" s="23"/>
      <c r="AB64" s="3">
        <v>26209.160363056933</v>
      </c>
      <c r="AC64" s="3"/>
      <c r="AD64" s="23"/>
      <c r="AE64" s="3">
        <v>663.88018009136727</v>
      </c>
      <c r="AF64" s="3"/>
      <c r="AG64" s="3">
        <v>663.88018009136727</v>
      </c>
    </row>
    <row r="65" spans="1:33">
      <c r="A65" t="s">
        <v>43</v>
      </c>
      <c r="C65" s="19"/>
      <c r="D65" s="3">
        <v>5192852756.2549372</v>
      </c>
      <c r="E65" s="3">
        <v>984669899.43561637</v>
      </c>
      <c r="F65" s="33">
        <v>4208182856.8193207</v>
      </c>
      <c r="G65" s="43"/>
      <c r="H65" s="33"/>
      <c r="I65" s="33"/>
      <c r="J65" s="33"/>
      <c r="K65" s="33"/>
      <c r="L65" s="33"/>
      <c r="M65" s="33"/>
      <c r="N65" s="33">
        <v>4208182856.8193207</v>
      </c>
      <c r="O65" s="23"/>
      <c r="P65" s="3">
        <v>555144</v>
      </c>
      <c r="Q65" s="3">
        <v>100850</v>
      </c>
      <c r="R65" s="3">
        <v>454294</v>
      </c>
      <c r="S65" s="23"/>
      <c r="T65" s="3">
        <v>356.90057684526522</v>
      </c>
      <c r="U65" s="3">
        <v>375.77923628451168</v>
      </c>
      <c r="V65" s="3">
        <v>-18.878659439246462</v>
      </c>
      <c r="W65" s="23"/>
      <c r="X65" s="3">
        <v>198131.2138321879</v>
      </c>
      <c r="Y65" s="3">
        <v>37897.335979293006</v>
      </c>
      <c r="Z65" s="3">
        <v>160233.87785289489</v>
      </c>
      <c r="AA65" s="23"/>
      <c r="AB65" s="3">
        <v>26209.160363056937</v>
      </c>
      <c r="AC65" s="3">
        <v>25982.562467547512</v>
      </c>
      <c r="AD65" s="23"/>
      <c r="AE65" s="3">
        <v>359.09678800280528</v>
      </c>
      <c r="AF65" s="3">
        <v>378.97918247658339</v>
      </c>
      <c r="AG65" s="3">
        <v>-19.882394473778106</v>
      </c>
    </row>
    <row r="66" spans="1:33">
      <c r="B66" t="s">
        <v>572</v>
      </c>
      <c r="C66" s="19"/>
      <c r="D66" s="3">
        <v>1561505500</v>
      </c>
      <c r="E66" s="3"/>
      <c r="F66" s="33">
        <v>1561505500</v>
      </c>
      <c r="G66" s="43"/>
      <c r="H66" s="33"/>
      <c r="I66" s="33"/>
      <c r="J66" s="33"/>
      <c r="K66" s="33"/>
      <c r="L66" s="33"/>
      <c r="M66" s="33"/>
      <c r="N66" s="33">
        <v>1561505500</v>
      </c>
      <c r="O66" s="23"/>
      <c r="P66" s="3">
        <v>164369</v>
      </c>
      <c r="Q66" s="3"/>
      <c r="R66" s="3">
        <v>164369</v>
      </c>
      <c r="S66" s="23"/>
      <c r="T66" s="3">
        <v>362.46868913018307</v>
      </c>
      <c r="U66" s="3"/>
      <c r="V66" s="3">
        <v>362.46868913018307</v>
      </c>
      <c r="W66" s="23"/>
      <c r="X66" s="3">
        <v>59578.615963639058</v>
      </c>
      <c r="Y66" s="3"/>
      <c r="Z66" s="3">
        <v>59578.615963639058</v>
      </c>
      <c r="AA66" s="23"/>
      <c r="AB66" s="3">
        <v>26209.160363056937</v>
      </c>
      <c r="AC66" s="3"/>
      <c r="AD66" s="23"/>
      <c r="AE66" s="3">
        <v>362.46868913018307</v>
      </c>
      <c r="AF66" s="3"/>
      <c r="AG66" s="3">
        <v>362.46868913018307</v>
      </c>
    </row>
    <row r="67" spans="1:33">
      <c r="B67" t="s">
        <v>174</v>
      </c>
      <c r="C67" s="19"/>
      <c r="D67" s="3">
        <v>487169008.48507118</v>
      </c>
      <c r="E67" s="3"/>
      <c r="F67" s="33">
        <v>487169008.48507118</v>
      </c>
      <c r="G67" s="43"/>
      <c r="H67" s="33"/>
      <c r="I67" s="33"/>
      <c r="J67" s="33"/>
      <c r="K67" s="33"/>
      <c r="L67" s="33"/>
      <c r="M67" s="33"/>
      <c r="N67" s="33">
        <v>487169008.48507118</v>
      </c>
      <c r="O67" s="23"/>
      <c r="P67" s="3">
        <v>43244</v>
      </c>
      <c r="Q67" s="3"/>
      <c r="R67" s="3">
        <v>43244</v>
      </c>
      <c r="S67" s="23"/>
      <c r="T67" s="3">
        <v>429.83392132388263</v>
      </c>
      <c r="U67" s="3"/>
      <c r="V67" s="3">
        <v>429.83392132388263</v>
      </c>
      <c r="W67" s="23"/>
      <c r="X67" s="3">
        <v>18587.738093729982</v>
      </c>
      <c r="Y67" s="3"/>
      <c r="Z67" s="3">
        <v>18587.738093729982</v>
      </c>
      <c r="AA67" s="23"/>
      <c r="AB67" s="3">
        <v>26209.160363056926</v>
      </c>
      <c r="AC67" s="3"/>
      <c r="AD67" s="23"/>
      <c r="AE67" s="3">
        <v>441.6041558418944</v>
      </c>
      <c r="AF67" s="3"/>
      <c r="AG67" s="3">
        <v>441.6041558418944</v>
      </c>
    </row>
    <row r="68" spans="1:33">
      <c r="B68" t="s">
        <v>175</v>
      </c>
      <c r="C68" s="19"/>
      <c r="D68" s="3">
        <v>168999998</v>
      </c>
      <c r="E68" s="3">
        <v>29833332.999999996</v>
      </c>
      <c r="F68" s="33">
        <v>139166665</v>
      </c>
      <c r="G68" s="43"/>
      <c r="H68" s="33"/>
      <c r="I68" s="33"/>
      <c r="J68" s="33"/>
      <c r="K68" s="33"/>
      <c r="L68" s="33"/>
      <c r="M68" s="33"/>
      <c r="N68" s="33">
        <v>139166665</v>
      </c>
      <c r="O68" s="23"/>
      <c r="P68" s="3">
        <v>38440</v>
      </c>
      <c r="Q68" s="3">
        <v>7160</v>
      </c>
      <c r="R68" s="3">
        <v>31280</v>
      </c>
      <c r="S68" s="23"/>
      <c r="T68" s="3">
        <v>167.74524272431012</v>
      </c>
      <c r="U68" s="3">
        <v>160.36396045678484</v>
      </c>
      <c r="V68" s="3">
        <v>7.3812822675252789</v>
      </c>
      <c r="W68" s="23"/>
      <c r="X68" s="3">
        <v>6448.1271303224812</v>
      </c>
      <c r="Y68" s="3">
        <v>1148.2059568705795</v>
      </c>
      <c r="Z68" s="3">
        <v>5299.9211734519013</v>
      </c>
      <c r="AA68" s="23"/>
      <c r="AB68" s="3">
        <v>26209.16036305693</v>
      </c>
      <c r="AC68" s="3">
        <v>25982.562467547512</v>
      </c>
      <c r="AD68" s="23"/>
      <c r="AE68" s="3">
        <v>167.74524272431012</v>
      </c>
      <c r="AF68" s="3">
        <v>160.36396045678484</v>
      </c>
      <c r="AG68" s="3">
        <v>7.3812822675252789</v>
      </c>
    </row>
    <row r="69" spans="1:33">
      <c r="B69" t="s">
        <v>176</v>
      </c>
      <c r="C69" s="19"/>
      <c r="D69" s="3">
        <v>165166668</v>
      </c>
      <c r="E69" s="3">
        <v>31958332.999999996</v>
      </c>
      <c r="F69" s="33">
        <v>133208335</v>
      </c>
      <c r="G69" s="43"/>
      <c r="H69" s="33"/>
      <c r="I69" s="33"/>
      <c r="J69" s="33"/>
      <c r="K69" s="33"/>
      <c r="L69" s="33"/>
      <c r="M69" s="33"/>
      <c r="N69" s="33">
        <v>133208335</v>
      </c>
      <c r="O69" s="23"/>
      <c r="P69" s="3">
        <v>37520</v>
      </c>
      <c r="Q69" s="3">
        <v>7670</v>
      </c>
      <c r="R69" s="3">
        <v>29850</v>
      </c>
      <c r="S69" s="23"/>
      <c r="T69" s="3">
        <v>167.96023352586735</v>
      </c>
      <c r="U69" s="3">
        <v>160.36396057592512</v>
      </c>
      <c r="V69" s="3">
        <v>7.5962729499422323</v>
      </c>
      <c r="W69" s="23"/>
      <c r="X69" s="3">
        <v>6301.8679618905435</v>
      </c>
      <c r="Y69" s="3">
        <v>1229.9915776173457</v>
      </c>
      <c r="Z69" s="3">
        <v>5071.8763842731978</v>
      </c>
      <c r="AA69" s="23"/>
      <c r="AB69" s="3">
        <v>26209.16036305693</v>
      </c>
      <c r="AC69" s="3">
        <v>25982.562467547512</v>
      </c>
      <c r="AD69" s="23"/>
      <c r="AE69" s="3">
        <v>167.96023352586735</v>
      </c>
      <c r="AF69" s="3">
        <v>160.36396057592512</v>
      </c>
      <c r="AG69" s="3">
        <v>7.5962729499422323</v>
      </c>
    </row>
    <row r="70" spans="1:33">
      <c r="B70" t="s">
        <v>177</v>
      </c>
      <c r="C70" s="19"/>
      <c r="D70" s="3">
        <v>169791666</v>
      </c>
      <c r="E70" s="3">
        <v>30166667</v>
      </c>
      <c r="F70" s="33">
        <v>139624999</v>
      </c>
      <c r="G70" s="43"/>
      <c r="H70" s="33"/>
      <c r="I70" s="33"/>
      <c r="J70" s="33"/>
      <c r="K70" s="33"/>
      <c r="L70" s="33"/>
      <c r="M70" s="33"/>
      <c r="N70" s="33">
        <v>139624999</v>
      </c>
      <c r="O70" s="23"/>
      <c r="P70" s="3">
        <v>38510</v>
      </c>
      <c r="Q70" s="3">
        <v>7240</v>
      </c>
      <c r="R70" s="3">
        <v>31270</v>
      </c>
      <c r="S70" s="23"/>
      <c r="T70" s="3">
        <v>168.22469242507037</v>
      </c>
      <c r="U70" s="3">
        <v>160.36396402053842</v>
      </c>
      <c r="V70" s="3">
        <v>7.8607284045319545</v>
      </c>
      <c r="W70" s="23"/>
      <c r="X70" s="3">
        <v>6478.3329052894605</v>
      </c>
      <c r="Y70" s="3">
        <v>1161.0350995086983</v>
      </c>
      <c r="Z70" s="3">
        <v>5317.2978057807622</v>
      </c>
      <c r="AA70" s="23"/>
      <c r="AB70" s="3">
        <v>26209.160363056933</v>
      </c>
      <c r="AC70" s="3">
        <v>25982.562467547516</v>
      </c>
      <c r="AD70" s="23"/>
      <c r="AE70" s="3">
        <v>168.22469242507037</v>
      </c>
      <c r="AF70" s="3">
        <v>160.36396402053842</v>
      </c>
      <c r="AG70" s="3">
        <v>7.8607284045319545</v>
      </c>
    </row>
    <row r="71" spans="1:33">
      <c r="B71" t="s">
        <v>178</v>
      </c>
      <c r="C71" s="19"/>
      <c r="D71" s="3">
        <v>916497692.76986682</v>
      </c>
      <c r="E71" s="3">
        <v>187601354.86027396</v>
      </c>
      <c r="F71" s="33">
        <v>728896337.90959287</v>
      </c>
      <c r="G71" s="43"/>
      <c r="H71" s="33"/>
      <c r="I71" s="33"/>
      <c r="J71" s="33"/>
      <c r="K71" s="33"/>
      <c r="L71" s="33"/>
      <c r="M71" s="33"/>
      <c r="N71" s="33">
        <v>728896337.90959287</v>
      </c>
      <c r="O71" s="23"/>
      <c r="P71" s="3">
        <v>77926</v>
      </c>
      <c r="Q71" s="3">
        <v>15944</v>
      </c>
      <c r="R71" s="3">
        <v>61982</v>
      </c>
      <c r="S71" s="23"/>
      <c r="T71" s="3">
        <v>448.74113671827769</v>
      </c>
      <c r="U71" s="3">
        <v>452.8524323420753</v>
      </c>
      <c r="V71" s="3">
        <v>-4.1112956237976164</v>
      </c>
      <c r="W71" s="23"/>
      <c r="X71" s="3">
        <v>34968.601819908508</v>
      </c>
      <c r="Y71" s="3">
        <v>7220.279181262048</v>
      </c>
      <c r="Z71" s="3">
        <v>27748.322638646459</v>
      </c>
      <c r="AA71" s="23"/>
      <c r="AB71" s="3">
        <v>26209.160363056941</v>
      </c>
      <c r="AC71" s="3">
        <v>25982.562467547512</v>
      </c>
      <c r="AD71" s="23"/>
      <c r="AE71" s="3">
        <v>457.85518626970486</v>
      </c>
      <c r="AF71" s="3">
        <v>461.84821127585565</v>
      </c>
      <c r="AG71" s="3">
        <v>-3.9930250061507877</v>
      </c>
    </row>
    <row r="72" spans="1:33">
      <c r="B72" t="s">
        <v>179</v>
      </c>
      <c r="C72" s="19"/>
      <c r="D72" s="3"/>
      <c r="E72" s="3">
        <v>208484106.29041094</v>
      </c>
      <c r="F72" s="33">
        <v>-208484106.29041094</v>
      </c>
      <c r="G72" s="43"/>
      <c r="H72" s="33"/>
      <c r="I72" s="33"/>
      <c r="J72" s="33"/>
      <c r="K72" s="33"/>
      <c r="L72" s="33"/>
      <c r="M72" s="33"/>
      <c r="N72" s="33">
        <v>-208484106.29041094</v>
      </c>
      <c r="O72" s="23"/>
      <c r="P72" s="3"/>
      <c r="Q72" s="3">
        <v>18496</v>
      </c>
      <c r="R72" s="3">
        <v>-18496</v>
      </c>
      <c r="S72" s="23"/>
      <c r="T72" s="3"/>
      <c r="U72" s="3">
        <v>433.82358153867347</v>
      </c>
      <c r="V72" s="3">
        <v>-433.82358153867347</v>
      </c>
      <c r="W72" s="23"/>
      <c r="X72" s="3"/>
      <c r="Y72" s="3">
        <v>8024.0009641393044</v>
      </c>
      <c r="Z72" s="3">
        <v>-8024.0009641393044</v>
      </c>
      <c r="AA72" s="23"/>
      <c r="AB72" s="3"/>
      <c r="AC72" s="3">
        <v>25982.562467547512</v>
      </c>
      <c r="AD72" s="23"/>
      <c r="AE72" s="3"/>
      <c r="AF72" s="3">
        <v>445.45545053631025</v>
      </c>
      <c r="AG72" s="3">
        <v>-445.45545053631025</v>
      </c>
    </row>
    <row r="73" spans="1:33">
      <c r="B73" t="s">
        <v>180</v>
      </c>
      <c r="C73" s="19"/>
      <c r="D73" s="3">
        <v>1723722223</v>
      </c>
      <c r="E73" s="3">
        <v>528999999.99999988</v>
      </c>
      <c r="F73" s="33">
        <v>1194722223</v>
      </c>
      <c r="G73" s="43"/>
      <c r="H73" s="33"/>
      <c r="I73" s="33"/>
      <c r="J73" s="33"/>
      <c r="K73" s="33"/>
      <c r="L73" s="33"/>
      <c r="M73" s="33"/>
      <c r="N73" s="33">
        <v>1194722223</v>
      </c>
      <c r="O73" s="23"/>
      <c r="P73" s="3">
        <v>155135</v>
      </c>
      <c r="Q73" s="3">
        <v>47610</v>
      </c>
      <c r="R73" s="3">
        <v>107525</v>
      </c>
      <c r="S73" s="23"/>
      <c r="T73" s="3">
        <v>423.93998747805404</v>
      </c>
      <c r="U73" s="3">
        <v>427.63723266282921</v>
      </c>
      <c r="V73" s="3">
        <v>-3.6972451847751699</v>
      </c>
      <c r="W73" s="23"/>
      <c r="X73" s="3">
        <v>65767.92995740792</v>
      </c>
      <c r="Y73" s="3">
        <v>20359.808647077298</v>
      </c>
      <c r="Z73" s="3">
        <v>45408.121310330622</v>
      </c>
      <c r="AA73" s="23"/>
      <c r="AB73" s="3">
        <v>26209.16036305693</v>
      </c>
      <c r="AC73" s="3">
        <v>25982.562467547512</v>
      </c>
      <c r="AD73" s="23"/>
      <c r="AE73" s="3">
        <v>423.93998747805404</v>
      </c>
      <c r="AF73" s="3">
        <v>427.63723266282921</v>
      </c>
      <c r="AG73" s="3">
        <v>-3.6972451847751699</v>
      </c>
    </row>
    <row r="74" spans="1:33">
      <c r="B74" t="s">
        <v>181</v>
      </c>
      <c r="C74" s="19"/>
      <c r="D74" s="3"/>
      <c r="E74" s="3">
        <v>-32373894.715068489</v>
      </c>
      <c r="F74" s="33">
        <v>32373894.715068489</v>
      </c>
      <c r="G74" s="43"/>
      <c r="H74" s="33"/>
      <c r="I74" s="33"/>
      <c r="J74" s="33"/>
      <c r="K74" s="33"/>
      <c r="L74" s="33"/>
      <c r="M74" s="33"/>
      <c r="N74" s="33">
        <v>32373894.715068489</v>
      </c>
      <c r="O74" s="23"/>
      <c r="P74" s="3"/>
      <c r="Q74" s="3">
        <v>-3270</v>
      </c>
      <c r="R74" s="3">
        <v>3270</v>
      </c>
      <c r="S74" s="23"/>
      <c r="T74" s="3"/>
      <c r="U74" s="3">
        <v>381.03530494870688</v>
      </c>
      <c r="V74" s="3">
        <v>-381.03530494870688</v>
      </c>
      <c r="W74" s="23"/>
      <c r="X74" s="3"/>
      <c r="Y74" s="3">
        <v>-1245.9854471822714</v>
      </c>
      <c r="Z74" s="3">
        <v>1245.9854471822714</v>
      </c>
      <c r="AA74" s="23"/>
      <c r="AB74" s="3"/>
      <c r="AC74" s="3">
        <v>25982.562467547512</v>
      </c>
      <c r="AD74" s="23"/>
      <c r="AE74" s="3"/>
      <c r="AF74" s="3">
        <v>392.00080183862997</v>
      </c>
      <c r="AG74" s="3">
        <v>-392.00080183862997</v>
      </c>
    </row>
    <row r="75" spans="1:33">
      <c r="A75" t="s">
        <v>11</v>
      </c>
      <c r="C75" s="19"/>
      <c r="D75" s="3">
        <v>-40221571.434999861</v>
      </c>
      <c r="E75" s="3">
        <v>1176085058.9999986</v>
      </c>
      <c r="F75" s="33">
        <v>-1216306630.4349985</v>
      </c>
      <c r="G75" s="43"/>
      <c r="H75" s="33"/>
      <c r="I75" s="33"/>
      <c r="J75" s="33"/>
      <c r="K75" s="33"/>
      <c r="L75" s="33"/>
      <c r="M75" s="33"/>
      <c r="N75" s="33">
        <v>-1216306630.4349985</v>
      </c>
      <c r="O75" s="23"/>
      <c r="P75" s="3">
        <v>1077</v>
      </c>
      <c r="Q75" s="3">
        <v>0</v>
      </c>
      <c r="R75" s="3">
        <v>1077</v>
      </c>
      <c r="S75" s="23"/>
      <c r="T75" s="3">
        <v>-1424.9191489811349</v>
      </c>
      <c r="U75" s="3"/>
      <c r="V75" s="3">
        <v>-1424.9191489811349</v>
      </c>
      <c r="W75" s="23"/>
      <c r="X75" s="3">
        <v>-1534.6379234526821</v>
      </c>
      <c r="Y75" s="3">
        <v>45264.398400617436</v>
      </c>
      <c r="Z75" s="3">
        <v>-46799.036324070119</v>
      </c>
      <c r="AA75" s="23"/>
      <c r="AB75" s="3">
        <v>26209.160363056821</v>
      </c>
      <c r="AC75" s="3">
        <v>25982.562467547476</v>
      </c>
      <c r="AD75" s="23"/>
      <c r="AE75" s="3">
        <v>7805.7029418205775</v>
      </c>
      <c r="AF75" s="3"/>
      <c r="AG75" s="3">
        <v>7805.7029418205775</v>
      </c>
    </row>
    <row r="76" spans="1:33">
      <c r="B76" t="s">
        <v>573</v>
      </c>
      <c r="C76" s="19"/>
      <c r="D76" s="3">
        <v>16155000</v>
      </c>
      <c r="E76" s="3"/>
      <c r="F76" s="33">
        <v>16155000</v>
      </c>
      <c r="G76" s="43"/>
      <c r="H76" s="33"/>
      <c r="I76" s="33"/>
      <c r="J76" s="33"/>
      <c r="K76" s="33"/>
      <c r="L76" s="33"/>
      <c r="M76" s="33"/>
      <c r="N76" s="33">
        <v>16155000</v>
      </c>
      <c r="O76" s="23"/>
      <c r="P76" s="3">
        <v>1077</v>
      </c>
      <c r="Q76" s="3"/>
      <c r="R76" s="3">
        <v>1077</v>
      </c>
      <c r="S76" s="23"/>
      <c r="T76" s="3">
        <v>572.31898283713122</v>
      </c>
      <c r="U76" s="3"/>
      <c r="V76" s="3">
        <v>572.31898283713122</v>
      </c>
      <c r="W76" s="23"/>
      <c r="X76" s="3">
        <v>616.38754451559032</v>
      </c>
      <c r="Y76" s="3"/>
      <c r="Z76" s="3">
        <v>616.38754451559032</v>
      </c>
      <c r="AA76" s="23"/>
      <c r="AB76" s="3">
        <v>26209.160363056933</v>
      </c>
      <c r="AC76" s="3"/>
      <c r="AD76" s="23"/>
      <c r="AE76" s="3">
        <v>572.31898283713122</v>
      </c>
      <c r="AF76" s="3"/>
      <c r="AG76" s="3">
        <v>572.31898283713122</v>
      </c>
    </row>
    <row r="77" spans="1:33">
      <c r="B77" t="s">
        <v>183</v>
      </c>
      <c r="C77" s="19"/>
      <c r="D77" s="3">
        <v>-1113462324.999999</v>
      </c>
      <c r="E77" s="3">
        <v>446328428.00000024</v>
      </c>
      <c r="F77" s="33">
        <v>-1559790752.9999993</v>
      </c>
      <c r="G77" s="43"/>
      <c r="H77" s="33"/>
      <c r="I77" s="33"/>
      <c r="J77" s="33"/>
      <c r="K77" s="33"/>
      <c r="L77" s="33"/>
      <c r="M77" s="33"/>
      <c r="N77" s="33">
        <v>-1559790752.9999993</v>
      </c>
      <c r="O77" s="23"/>
      <c r="P77" s="3">
        <v>0</v>
      </c>
      <c r="Q77" s="3">
        <v>0</v>
      </c>
      <c r="R77" s="3">
        <v>0</v>
      </c>
      <c r="S77" s="23"/>
      <c r="T77" s="3"/>
      <c r="U77" s="3"/>
      <c r="V77" s="3"/>
      <c r="W77" s="23"/>
      <c r="X77" s="3">
        <v>-42483.708351431123</v>
      </c>
      <c r="Y77" s="3">
        <v>17177.998842780384</v>
      </c>
      <c r="Z77" s="3">
        <v>-59661.707194211507</v>
      </c>
      <c r="AA77" s="23"/>
      <c r="AB77" s="3">
        <v>26209.160363056926</v>
      </c>
      <c r="AC77" s="3">
        <v>25982.562467547516</v>
      </c>
      <c r="AD77" s="23"/>
      <c r="AE77" s="3"/>
      <c r="AF77" s="3"/>
      <c r="AG77" s="3"/>
    </row>
    <row r="78" spans="1:33">
      <c r="B78" t="s">
        <v>454</v>
      </c>
      <c r="C78" s="19"/>
      <c r="D78" s="3"/>
      <c r="E78" s="3">
        <v>392593</v>
      </c>
      <c r="F78" s="33">
        <v>-392593</v>
      </c>
      <c r="G78" s="43"/>
      <c r="H78" s="33"/>
      <c r="I78" s="33"/>
      <c r="J78" s="33"/>
      <c r="K78" s="33"/>
      <c r="L78" s="33"/>
      <c r="M78" s="33"/>
      <c r="N78" s="33">
        <v>-392593</v>
      </c>
      <c r="O78" s="23"/>
      <c r="P78" s="3"/>
      <c r="Q78" s="3">
        <v>0</v>
      </c>
      <c r="R78" s="3">
        <v>0</v>
      </c>
      <c r="S78" s="23"/>
      <c r="T78" s="3"/>
      <c r="U78" s="3"/>
      <c r="V78" s="3"/>
      <c r="W78" s="23"/>
      <c r="X78" s="3"/>
      <c r="Y78" s="3">
        <v>15.109864567451833</v>
      </c>
      <c r="Z78" s="3">
        <v>-15.109864567451833</v>
      </c>
      <c r="AA78" s="23"/>
      <c r="AB78" s="3"/>
      <c r="AC78" s="3">
        <v>25982.562467547512</v>
      </c>
      <c r="AD78" s="23"/>
      <c r="AE78" s="3"/>
      <c r="AF78" s="3"/>
      <c r="AG78" s="3"/>
    </row>
    <row r="79" spans="1:33">
      <c r="B79" t="s">
        <v>184</v>
      </c>
      <c r="C79" s="19"/>
      <c r="D79" s="3">
        <v>-5085313</v>
      </c>
      <c r="E79" s="3">
        <v>5285313</v>
      </c>
      <c r="F79" s="33">
        <v>-10370626</v>
      </c>
      <c r="G79" s="43"/>
      <c r="H79" s="33"/>
      <c r="I79" s="33"/>
      <c r="J79" s="33"/>
      <c r="K79" s="33"/>
      <c r="L79" s="33"/>
      <c r="M79" s="33"/>
      <c r="N79" s="33">
        <v>-10370626</v>
      </c>
      <c r="O79" s="23"/>
      <c r="P79" s="3">
        <v>0</v>
      </c>
      <c r="Q79" s="3">
        <v>0</v>
      </c>
      <c r="R79" s="3">
        <v>0</v>
      </c>
      <c r="S79" s="23"/>
      <c r="T79" s="3"/>
      <c r="U79" s="3"/>
      <c r="V79" s="3"/>
      <c r="W79" s="23"/>
      <c r="X79" s="3">
        <v>-194.02807757122932</v>
      </c>
      <c r="Y79" s="3">
        <v>203.41769625691884</v>
      </c>
      <c r="Z79" s="3">
        <v>-397.44577382814816</v>
      </c>
      <c r="AA79" s="23"/>
      <c r="AB79" s="3">
        <v>26209.160363056937</v>
      </c>
      <c r="AC79" s="3">
        <v>25982.562467547516</v>
      </c>
      <c r="AD79" s="23"/>
      <c r="AE79" s="3"/>
      <c r="AF79" s="3"/>
      <c r="AG79" s="3"/>
    </row>
    <row r="80" spans="1:33">
      <c r="B80" t="s">
        <v>453</v>
      </c>
      <c r="C80" s="19"/>
      <c r="D80" s="3">
        <v>221481</v>
      </c>
      <c r="E80" s="3">
        <v>-141649</v>
      </c>
      <c r="F80" s="33">
        <v>363130</v>
      </c>
      <c r="G80" s="43"/>
      <c r="H80" s="33"/>
      <c r="I80" s="33"/>
      <c r="J80" s="33"/>
      <c r="K80" s="33"/>
      <c r="L80" s="33"/>
      <c r="M80" s="33"/>
      <c r="N80" s="33">
        <v>363130</v>
      </c>
      <c r="O80" s="23"/>
      <c r="P80" s="3">
        <v>0</v>
      </c>
      <c r="Q80" s="3">
        <v>0</v>
      </c>
      <c r="R80" s="3">
        <v>0</v>
      </c>
      <c r="S80" s="23"/>
      <c r="T80" s="3"/>
      <c r="U80" s="3"/>
      <c r="V80" s="3"/>
      <c r="W80" s="23"/>
      <c r="X80" s="3">
        <v>8.4505187091833776</v>
      </c>
      <c r="Y80" s="3">
        <v>-5.4516947732511394</v>
      </c>
      <c r="Z80" s="3">
        <v>13.902213482434517</v>
      </c>
      <c r="AA80" s="23"/>
      <c r="AB80" s="3">
        <v>26209.16036305693</v>
      </c>
      <c r="AC80" s="3">
        <v>25982.562467547512</v>
      </c>
      <c r="AD80" s="23"/>
      <c r="AE80" s="3"/>
      <c r="AF80" s="3"/>
      <c r="AG80" s="3"/>
    </row>
    <row r="81" spans="1:33">
      <c r="B81" t="s">
        <v>185</v>
      </c>
      <c r="C81" s="19"/>
      <c r="D81" s="3">
        <v>0</v>
      </c>
      <c r="E81" s="3">
        <v>0</v>
      </c>
      <c r="F81" s="33">
        <v>0</v>
      </c>
      <c r="G81" s="43"/>
      <c r="H81" s="33"/>
      <c r="I81" s="33"/>
      <c r="J81" s="33"/>
      <c r="K81" s="33"/>
      <c r="L81" s="33"/>
      <c r="M81" s="33"/>
      <c r="N81" s="33">
        <v>0</v>
      </c>
      <c r="O81" s="23"/>
      <c r="P81" s="3">
        <v>0</v>
      </c>
      <c r="Q81" s="3">
        <v>0</v>
      </c>
      <c r="R81" s="3">
        <v>0</v>
      </c>
      <c r="S81" s="23"/>
      <c r="T81" s="3"/>
      <c r="U81" s="3"/>
      <c r="V81" s="3"/>
      <c r="W81" s="23"/>
      <c r="X81" s="3">
        <v>0</v>
      </c>
      <c r="Y81" s="3">
        <v>0</v>
      </c>
      <c r="Z81" s="3">
        <v>0</v>
      </c>
      <c r="AA81" s="23"/>
      <c r="AB81" s="3"/>
      <c r="AC81" s="3"/>
      <c r="AD81" s="23"/>
      <c r="AE81" s="3"/>
      <c r="AF81" s="3"/>
      <c r="AG81" s="3"/>
    </row>
    <row r="82" spans="1:33">
      <c r="B82" t="s">
        <v>186</v>
      </c>
      <c r="C82" s="19"/>
      <c r="D82" s="3">
        <v>0</v>
      </c>
      <c r="E82" s="3"/>
      <c r="F82" s="33">
        <v>0</v>
      </c>
      <c r="G82" s="43"/>
      <c r="H82" s="33"/>
      <c r="I82" s="33"/>
      <c r="J82" s="33"/>
      <c r="K82" s="33"/>
      <c r="L82" s="33"/>
      <c r="M82" s="33"/>
      <c r="N82" s="33">
        <v>0</v>
      </c>
      <c r="O82" s="23"/>
      <c r="P82" s="3">
        <v>0</v>
      </c>
      <c r="Q82" s="3"/>
      <c r="R82" s="3">
        <v>0</v>
      </c>
      <c r="S82" s="23"/>
      <c r="T82" s="3"/>
      <c r="U82" s="3"/>
      <c r="V82" s="3"/>
      <c r="W82" s="23"/>
      <c r="X82" s="3">
        <v>0</v>
      </c>
      <c r="Y82" s="3"/>
      <c r="Z82" s="3">
        <v>0</v>
      </c>
      <c r="AA82" s="23"/>
      <c r="AB82" s="3"/>
      <c r="AC82" s="3"/>
      <c r="AD82" s="23"/>
      <c r="AE82" s="3"/>
      <c r="AF82" s="3"/>
      <c r="AG82" s="3"/>
    </row>
    <row r="83" spans="1:33">
      <c r="B83" t="s">
        <v>187</v>
      </c>
      <c r="C83" s="19"/>
      <c r="D83" s="3">
        <v>-18565414.435000062</v>
      </c>
      <c r="E83" s="3">
        <v>144273484</v>
      </c>
      <c r="F83" s="33">
        <v>-162838898.43500006</v>
      </c>
      <c r="G83" s="43"/>
      <c r="H83" s="33"/>
      <c r="I83" s="33"/>
      <c r="J83" s="33"/>
      <c r="K83" s="33"/>
      <c r="L83" s="33"/>
      <c r="M83" s="33"/>
      <c r="N83" s="33">
        <v>-162838898.43500006</v>
      </c>
      <c r="O83" s="23"/>
      <c r="P83" s="3">
        <v>0</v>
      </c>
      <c r="Q83" s="3">
        <v>0</v>
      </c>
      <c r="R83" s="3">
        <v>0</v>
      </c>
      <c r="S83" s="23"/>
      <c r="T83" s="3"/>
      <c r="U83" s="3"/>
      <c r="V83" s="3"/>
      <c r="W83" s="23"/>
      <c r="X83" s="3">
        <v>-708.35594035926863</v>
      </c>
      <c r="Y83" s="3">
        <v>5552.7042099946484</v>
      </c>
      <c r="Z83" s="3">
        <v>-6261.0601503539174</v>
      </c>
      <c r="AA83" s="23"/>
      <c r="AB83" s="3">
        <v>26209.16036305693</v>
      </c>
      <c r="AC83" s="3">
        <v>25982.562467547512</v>
      </c>
      <c r="AD83" s="23"/>
      <c r="AE83" s="3"/>
      <c r="AF83" s="3"/>
      <c r="AG83" s="3"/>
    </row>
    <row r="84" spans="1:33">
      <c r="B84" t="s">
        <v>188</v>
      </c>
      <c r="C84" s="19"/>
      <c r="D84" s="3">
        <v>1080515000</v>
      </c>
      <c r="E84" s="3">
        <v>579946890</v>
      </c>
      <c r="F84" s="33">
        <v>500568110</v>
      </c>
      <c r="G84" s="43"/>
      <c r="H84" s="33"/>
      <c r="I84" s="33"/>
      <c r="J84" s="33"/>
      <c r="K84" s="33"/>
      <c r="L84" s="33"/>
      <c r="M84" s="33"/>
      <c r="N84" s="33">
        <v>500568110</v>
      </c>
      <c r="O84" s="23"/>
      <c r="P84" s="3">
        <v>0</v>
      </c>
      <c r="Q84" s="3">
        <v>0</v>
      </c>
      <c r="R84" s="3">
        <v>0</v>
      </c>
      <c r="S84" s="23"/>
      <c r="T84" s="3"/>
      <c r="U84" s="3"/>
      <c r="V84" s="3"/>
      <c r="W84" s="23"/>
      <c r="X84" s="3">
        <v>41226.616382684188</v>
      </c>
      <c r="Y84" s="3">
        <v>22320.619481791284</v>
      </c>
      <c r="Z84" s="3">
        <v>18905.996900892904</v>
      </c>
      <c r="AA84" s="23"/>
      <c r="AB84" s="3">
        <v>26209.160363056933</v>
      </c>
      <c r="AC84" s="3">
        <v>25982.562467547512</v>
      </c>
      <c r="AD84" s="23"/>
      <c r="AE84" s="3"/>
      <c r="AF84" s="3"/>
      <c r="AG84" s="3"/>
    </row>
    <row r="85" spans="1:33">
      <c r="B85" t="s">
        <v>536</v>
      </c>
      <c r="C85" s="19"/>
      <c r="D85" s="3">
        <v>0</v>
      </c>
      <c r="E85" s="3"/>
      <c r="F85" s="33">
        <v>0</v>
      </c>
      <c r="G85" s="43"/>
      <c r="H85" s="33"/>
      <c r="I85" s="33"/>
      <c r="J85" s="33"/>
      <c r="K85" s="33"/>
      <c r="L85" s="33"/>
      <c r="M85" s="33"/>
      <c r="N85" s="33">
        <v>0</v>
      </c>
      <c r="O85" s="23"/>
      <c r="P85" s="3">
        <v>0</v>
      </c>
      <c r="Q85" s="3"/>
      <c r="R85" s="3">
        <v>0</v>
      </c>
      <c r="S85" s="23"/>
      <c r="T85" s="3"/>
      <c r="U85" s="3"/>
      <c r="V85" s="3"/>
      <c r="W85" s="23"/>
      <c r="X85" s="3">
        <v>0</v>
      </c>
      <c r="Y85" s="3"/>
      <c r="Z85" s="3">
        <v>0</v>
      </c>
      <c r="AA85" s="23"/>
      <c r="AB85" s="3"/>
      <c r="AC85" s="3"/>
      <c r="AD85" s="23"/>
      <c r="AE85" s="3"/>
      <c r="AF85" s="3"/>
      <c r="AG85" s="3"/>
    </row>
    <row r="86" spans="1:33">
      <c r="B86" t="s">
        <v>189</v>
      </c>
      <c r="C86" s="19"/>
      <c r="D86" s="3">
        <v>0</v>
      </c>
      <c r="E86" s="3">
        <v>0</v>
      </c>
      <c r="F86" s="33">
        <v>0</v>
      </c>
      <c r="G86" s="43"/>
      <c r="H86" s="33"/>
      <c r="I86" s="33"/>
      <c r="J86" s="33"/>
      <c r="K86" s="33"/>
      <c r="L86" s="33"/>
      <c r="M86" s="33"/>
      <c r="N86" s="33">
        <v>0</v>
      </c>
      <c r="O86" s="23"/>
      <c r="P86" s="3">
        <v>0</v>
      </c>
      <c r="Q86" s="3">
        <v>0</v>
      </c>
      <c r="R86" s="3">
        <v>0</v>
      </c>
      <c r="S86" s="23"/>
      <c r="T86" s="3"/>
      <c r="U86" s="3"/>
      <c r="V86" s="3"/>
      <c r="W86" s="23"/>
      <c r="X86" s="3">
        <v>0</v>
      </c>
      <c r="Y86" s="3">
        <v>0</v>
      </c>
      <c r="Z86" s="3">
        <v>0</v>
      </c>
      <c r="AA86" s="23"/>
      <c r="AB86" s="3"/>
      <c r="AC86" s="3"/>
      <c r="AD86" s="23"/>
      <c r="AE86" s="3"/>
      <c r="AF86" s="3"/>
      <c r="AG86" s="3"/>
    </row>
    <row r="87" spans="1:33">
      <c r="B87" t="s">
        <v>190</v>
      </c>
      <c r="C87" s="19"/>
      <c r="D87" s="3">
        <v>0</v>
      </c>
      <c r="E87" s="3">
        <v>0</v>
      </c>
      <c r="F87" s="33">
        <v>0</v>
      </c>
      <c r="G87" s="43"/>
      <c r="H87" s="33"/>
      <c r="I87" s="33"/>
      <c r="J87" s="33"/>
      <c r="K87" s="33"/>
      <c r="L87" s="33"/>
      <c r="M87" s="33"/>
      <c r="N87" s="33">
        <v>0</v>
      </c>
      <c r="O87" s="23"/>
      <c r="P87" s="3">
        <v>0</v>
      </c>
      <c r="Q87" s="3">
        <v>0</v>
      </c>
      <c r="R87" s="3">
        <v>0</v>
      </c>
      <c r="S87" s="23"/>
      <c r="T87" s="3"/>
      <c r="U87" s="3"/>
      <c r="V87" s="3"/>
      <c r="W87" s="23"/>
      <c r="X87" s="3">
        <v>0</v>
      </c>
      <c r="Y87" s="3">
        <v>0</v>
      </c>
      <c r="Z87" s="3">
        <v>0</v>
      </c>
      <c r="AA87" s="23"/>
      <c r="AB87" s="3"/>
      <c r="AC87" s="3"/>
      <c r="AD87" s="23"/>
      <c r="AE87" s="3"/>
      <c r="AF87" s="3"/>
      <c r="AG87" s="3"/>
    </row>
    <row r="88" spans="1:33">
      <c r="B88" t="s">
        <v>191</v>
      </c>
      <c r="C88" s="19"/>
      <c r="D88" s="3">
        <v>0</v>
      </c>
      <c r="E88" s="3">
        <v>0</v>
      </c>
      <c r="F88" s="33">
        <v>0</v>
      </c>
      <c r="G88" s="43"/>
      <c r="H88" s="33"/>
      <c r="I88" s="33"/>
      <c r="J88" s="33"/>
      <c r="K88" s="33"/>
      <c r="L88" s="33"/>
      <c r="M88" s="33"/>
      <c r="N88" s="33">
        <v>0</v>
      </c>
      <c r="O88" s="23"/>
      <c r="P88" s="3">
        <v>0</v>
      </c>
      <c r="Q88" s="3">
        <v>0</v>
      </c>
      <c r="R88" s="3">
        <v>0</v>
      </c>
      <c r="S88" s="23"/>
      <c r="T88" s="3"/>
      <c r="U88" s="3"/>
      <c r="V88" s="3"/>
      <c r="W88" s="23"/>
      <c r="X88" s="3">
        <v>0</v>
      </c>
      <c r="Y88" s="3">
        <v>0</v>
      </c>
      <c r="Z88" s="3">
        <v>0</v>
      </c>
      <c r="AA88" s="23"/>
      <c r="AB88" s="3"/>
      <c r="AC88" s="3"/>
      <c r="AD88" s="23"/>
      <c r="AE88" s="3"/>
      <c r="AF88" s="3"/>
      <c r="AG88" s="3"/>
    </row>
    <row r="89" spans="1:33">
      <c r="A89" t="s">
        <v>1</v>
      </c>
      <c r="C89" s="19"/>
      <c r="D89" s="3">
        <v>168176603943.00006</v>
      </c>
      <c r="E89" s="3">
        <v>94050792931.999939</v>
      </c>
      <c r="F89" s="33">
        <v>74125811011.000122</v>
      </c>
      <c r="G89" s="43"/>
      <c r="H89" s="33">
        <v>69537685865.662582</v>
      </c>
      <c r="I89" s="33">
        <v>-943221606.4237659</v>
      </c>
      <c r="J89" s="33">
        <v>-2568983543.7940812</v>
      </c>
      <c r="K89" s="33">
        <v>1342700562.3286994</v>
      </c>
      <c r="L89" s="33">
        <v>4375871655.9083529</v>
      </c>
      <c r="M89" s="33">
        <v>-610118149.06609845</v>
      </c>
      <c r="N89" s="33">
        <v>2991876226.3844337</v>
      </c>
      <c r="O89" s="23"/>
      <c r="P89" s="3">
        <v>6445446</v>
      </c>
      <c r="Q89" s="3">
        <v>3267600</v>
      </c>
      <c r="R89" s="3">
        <v>3177846</v>
      </c>
      <c r="S89" s="23"/>
      <c r="T89" s="3">
        <v>995.54172041042114</v>
      </c>
      <c r="U89" s="3">
        <v>1107.7699350227913</v>
      </c>
      <c r="V89" s="3">
        <v>-112.22821461237015</v>
      </c>
      <c r="W89" s="23"/>
      <c r="X89" s="3">
        <v>6416710.399652469</v>
      </c>
      <c r="Y89" s="3">
        <v>3619749.0396804721</v>
      </c>
      <c r="Z89" s="3">
        <v>2796961.3599719969</v>
      </c>
      <c r="AA89" s="23"/>
      <c r="AB89" s="3">
        <v>26209.162244895539</v>
      </c>
      <c r="AC89" s="3">
        <v>25982.683302349084</v>
      </c>
      <c r="AD89" s="23"/>
      <c r="AE89" s="3">
        <v>1025.9042664910933</v>
      </c>
      <c r="AF89" s="3">
        <v>1137.4098809559437</v>
      </c>
      <c r="AG89" s="3">
        <v>-111.5056144648504</v>
      </c>
    </row>
  </sheetData>
  <mergeCells count="9">
    <mergeCell ref="X20:Z20"/>
    <mergeCell ref="AB20:AC20"/>
    <mergeCell ref="AE20:AG20"/>
    <mergeCell ref="A20:A21"/>
    <mergeCell ref="B20:B21"/>
    <mergeCell ref="D20:F20"/>
    <mergeCell ref="H20:N20"/>
    <mergeCell ref="P20:R20"/>
    <mergeCell ref="T20:V20"/>
  </mergeCells>
  <conditionalFormatting pivot="1" sqref="F27:F89 H27:N89">
    <cfRule type="dataBar" priority="1">
      <dataBar>
        <cfvo type="min"/>
        <cfvo type="max"/>
        <color rgb="FF63C384"/>
      </dataBar>
      <extLst>
        <ext xmlns:x14="http://schemas.microsoft.com/office/spreadsheetml/2009/9/main" uri="{B025F937-C7B1-47D3-B67F-A62EFF666E3E}">
          <x14:id>{DD9FB342-555F-4C54-8140-1760598FA6FC}</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DD9FB342-555F-4C54-8140-1760598FA6FC}">
            <x14:dataBar minLength="0" maxLength="100" border="1" negativeBarBorderColorSameAsPositive="0">
              <x14:cfvo type="autoMin"/>
              <x14:cfvo type="autoMax"/>
              <x14:borderColor rgb="FF63C384"/>
              <x14:negativeFillColor rgb="FFFF0000"/>
              <x14:negativeBorderColor rgb="FFFF0000"/>
              <x14:axisColor rgb="FF000000"/>
            </x14:dataBar>
          </x14:cfRule>
          <xm:sqref>F27:F89 H27:N89</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6052A-6DA7-4BD6-A43C-17EA58C79970}">
  <sheetPr codeName="Sheet18"/>
  <dimension ref="A1:BO86"/>
  <sheetViews>
    <sheetView showGridLines="0" zoomScale="70" zoomScaleNormal="70" workbookViewId="0">
      <pane xSplit="2" ySplit="23" topLeftCell="AZ45" activePane="bottomRight" state="frozen"/>
      <selection pane="topRight" activeCell="C1" sqref="C1"/>
      <selection pane="bottomLeft" activeCell="A6" sqref="A6"/>
      <selection pane="bottomRight" activeCell="BJ69" sqref="BJ69"/>
    </sheetView>
  </sheetViews>
  <sheetFormatPr defaultRowHeight="14.5" outlineLevelCol="1"/>
  <cols>
    <col min="1" max="1" width="12.26953125" bestFit="1" customWidth="1"/>
    <col min="2" max="2" width="39.54296875" customWidth="1"/>
    <col min="3" max="3" width="1.453125" bestFit="1" customWidth="1"/>
    <col min="4" max="6" width="17.1796875" customWidth="1"/>
    <col min="7" max="7" width="2.453125" bestFit="1" customWidth="1"/>
    <col min="8" max="8" width="19" customWidth="1" outlineLevel="1"/>
    <col min="9" max="9" width="17.1796875" customWidth="1" outlineLevel="1"/>
    <col min="10" max="10" width="18" customWidth="1" outlineLevel="1"/>
    <col min="11" max="11" width="19.54296875" customWidth="1" outlineLevel="1"/>
    <col min="12" max="12" width="16.81640625" customWidth="1" outlineLevel="1"/>
    <col min="13" max="13" width="13.54296875" customWidth="1" outlineLevel="1"/>
    <col min="14" max="14" width="16.1796875" customWidth="1" outlineLevel="1"/>
    <col min="15" max="15" width="13.54296875" customWidth="1" outlineLevel="1"/>
    <col min="16" max="16" width="16.54296875" customWidth="1" outlineLevel="1"/>
    <col min="17" max="17" width="14.7265625" customWidth="1" outlineLevel="1"/>
    <col min="18" max="18" width="15.81640625" customWidth="1" outlineLevel="1"/>
    <col min="19" max="19" width="16.26953125" customWidth="1" outlineLevel="1"/>
    <col min="20" max="20" width="13.54296875" customWidth="1" outlineLevel="1"/>
    <col min="21" max="21" width="14.453125" customWidth="1" outlineLevel="1"/>
    <col min="22" max="22" width="13.54296875" customWidth="1" outlineLevel="1"/>
    <col min="23" max="23" width="16.81640625" bestFit="1" customWidth="1" outlineLevel="1"/>
    <col min="24" max="24" width="2.453125" bestFit="1" customWidth="1"/>
    <col min="26" max="26" width="9.81640625" customWidth="1"/>
    <col min="27" max="27" width="2.1796875" bestFit="1" customWidth="1"/>
    <col min="28" max="28" width="15.26953125" customWidth="1"/>
    <col min="30" max="30" width="11.81640625" customWidth="1"/>
    <col min="31" max="31" width="2.1796875" bestFit="1" customWidth="1"/>
    <col min="32" max="32" width="17.7265625" bestFit="1" customWidth="1"/>
    <col min="34" max="34" width="2.1796875" bestFit="1" customWidth="1"/>
    <col min="35" max="35" width="13.1796875" customWidth="1"/>
    <col min="37" max="37" width="2.1796875" bestFit="1" customWidth="1"/>
    <col min="38" max="38" width="12.81640625" customWidth="1"/>
    <col min="40" max="40" width="2.453125" bestFit="1" customWidth="1"/>
    <col min="41" max="41" width="15.1796875" customWidth="1"/>
    <col min="43" max="43" width="2.453125" bestFit="1" customWidth="1"/>
    <col min="44" max="44" width="14.54296875" customWidth="1"/>
    <col min="46" max="46" width="2.453125" bestFit="1" customWidth="1"/>
    <col min="47" max="47" width="13.26953125" customWidth="1"/>
    <col min="49" max="49" width="2.453125" bestFit="1" customWidth="1"/>
    <col min="50" max="50" width="15" customWidth="1"/>
    <col min="52" max="52" width="2.453125" bestFit="1" customWidth="1"/>
    <col min="53" max="53" width="14.26953125" customWidth="1"/>
    <col min="55" max="55" width="2.453125" bestFit="1" customWidth="1"/>
    <col min="58" max="58" width="3.54296875" bestFit="1" customWidth="1"/>
    <col min="61" max="61" width="3.54296875" bestFit="1" customWidth="1"/>
    <col min="64" max="64" width="3.54296875" bestFit="1" customWidth="1"/>
    <col min="65" max="66" width="14.54296875" customWidth="1"/>
  </cols>
  <sheetData>
    <row r="1" spans="1:53">
      <c r="A1" s="1" t="s">
        <v>114</v>
      </c>
      <c r="B1" t="s" vm="7">
        <v>555</v>
      </c>
    </row>
    <row r="2" spans="1:53">
      <c r="A2" s="1" t="s">
        <v>114</v>
      </c>
      <c r="B2" t="s" vm="8">
        <v>462</v>
      </c>
      <c r="AB2" s="20">
        <f>AB3*$Z24</f>
        <v>2782947092.0900564</v>
      </c>
      <c r="AF2" s="20">
        <f>-AF3*$AB24</f>
        <v>-3672231756.8507595</v>
      </c>
      <c r="AI2" s="20">
        <f>-AI3*$AB24</f>
        <v>-11060665.611701936</v>
      </c>
      <c r="AL2" s="20">
        <f>-AL3*$AB24</f>
        <v>-1784016725.4710453</v>
      </c>
      <c r="AO2" s="20">
        <f>-AO3*$AB24</f>
        <v>-48912044.190338284</v>
      </c>
      <c r="AR2" s="20">
        <f>-AR3*$AB24</f>
        <v>1913290782.2130587</v>
      </c>
      <c r="AU2" s="20">
        <f>-AU3*$AB24</f>
        <v>5296756013.6409063</v>
      </c>
      <c r="AX2" s="20">
        <f>-AX3*$AB24</f>
        <v>1602200838.9988341</v>
      </c>
      <c r="BA2" s="20">
        <f>-BA3*$AB24</f>
        <v>1030236979.0708032</v>
      </c>
    </row>
    <row r="3" spans="1:53">
      <c r="A3" s="1"/>
      <c r="AB3" s="3">
        <f>AB24-AC24</f>
        <v>1795400</v>
      </c>
      <c r="AF3" s="3">
        <f>AF24-AG24</f>
        <v>805.17272339299234</v>
      </c>
      <c r="AI3" s="3">
        <f>AI24-AJ24</f>
        <v>2.4251590974613961</v>
      </c>
      <c r="AL3" s="3">
        <f>AL24-AM24</f>
        <v>391.16311293436354</v>
      </c>
      <c r="AO3" s="3">
        <f>AO24-AP24</f>
        <v>10.724443998934021</v>
      </c>
      <c r="AR3" s="3">
        <f>AR24-AS24</f>
        <v>-419.5077140442595</v>
      </c>
      <c r="AU3" s="3">
        <f>AU24-AV24</f>
        <v>-1161.3655528944278</v>
      </c>
      <c r="AX3" s="3">
        <f>AX24-AY24</f>
        <v>-351.29820185029689</v>
      </c>
      <c r="BA3" s="3">
        <f>BA24-BB24</f>
        <v>-225.88953233441572</v>
      </c>
    </row>
    <row r="4" spans="1:53" hidden="1">
      <c r="A4" s="1"/>
    </row>
    <row r="5" spans="1:53" hidden="1">
      <c r="A5" s="1"/>
    </row>
    <row r="6" spans="1:53" hidden="1">
      <c r="A6" s="1"/>
    </row>
    <row r="7" spans="1:53" hidden="1">
      <c r="A7" s="1"/>
    </row>
    <row r="8" spans="1:53" hidden="1">
      <c r="A8" s="1"/>
    </row>
    <row r="9" spans="1:53" hidden="1">
      <c r="A9" s="1"/>
    </row>
    <row r="10" spans="1:53" hidden="1">
      <c r="A10" s="1"/>
    </row>
    <row r="11" spans="1:53" hidden="1">
      <c r="A11" s="1"/>
    </row>
    <row r="12" spans="1:53" hidden="1">
      <c r="A12" s="1"/>
    </row>
    <row r="13" spans="1:53" hidden="1">
      <c r="A13" s="1"/>
    </row>
    <row r="14" spans="1:53" hidden="1">
      <c r="A14" s="1"/>
    </row>
    <row r="15" spans="1:53" hidden="1">
      <c r="A15" s="1"/>
    </row>
    <row r="16" spans="1:53" hidden="1">
      <c r="A16" s="1"/>
    </row>
    <row r="17" spans="1:67" hidden="1">
      <c r="A17" s="1"/>
    </row>
    <row r="18" spans="1:67" hidden="1">
      <c r="A18" s="1"/>
    </row>
    <row r="19" spans="1:67" hidden="1"/>
    <row r="20" spans="1:67">
      <c r="A20" s="112" t="s">
        <v>234</v>
      </c>
      <c r="B20" s="112" t="s">
        <v>235</v>
      </c>
      <c r="D20" s="113" t="s">
        <v>335</v>
      </c>
      <c r="E20" s="113"/>
      <c r="F20" s="113"/>
      <c r="H20" s="114" t="s">
        <v>336</v>
      </c>
      <c r="I20" s="114"/>
      <c r="J20" s="114"/>
      <c r="K20" s="114"/>
      <c r="L20" s="114"/>
      <c r="M20" s="114"/>
      <c r="N20" s="114"/>
      <c r="O20" s="114"/>
      <c r="P20" s="114"/>
      <c r="Q20" s="114"/>
      <c r="R20" s="114"/>
      <c r="S20" s="114"/>
      <c r="T20" s="114"/>
      <c r="U20" s="114"/>
      <c r="V20" s="114"/>
      <c r="W20" s="114"/>
      <c r="Y20" s="111" t="s">
        <v>348</v>
      </c>
      <c r="Z20" s="111"/>
      <c r="AB20" s="111" t="s">
        <v>238</v>
      </c>
      <c r="AC20" s="111"/>
      <c r="AD20" s="111"/>
      <c r="AF20" s="111" t="s">
        <v>353</v>
      </c>
      <c r="AG20" s="111"/>
      <c r="AI20" s="111" t="s">
        <v>354</v>
      </c>
      <c r="AJ20" s="111"/>
      <c r="AL20" s="111" t="s">
        <v>355</v>
      </c>
      <c r="AM20" s="111"/>
      <c r="AO20" s="111" t="s">
        <v>349</v>
      </c>
      <c r="AP20" s="111"/>
      <c r="AR20" s="111" t="s">
        <v>350</v>
      </c>
      <c r="AS20" s="111"/>
      <c r="AU20" s="111" t="s">
        <v>351</v>
      </c>
      <c r="AV20" s="111"/>
      <c r="AX20" s="111" t="s">
        <v>352</v>
      </c>
      <c r="AY20" s="111"/>
      <c r="BA20" s="111" t="s">
        <v>356</v>
      </c>
      <c r="BB20" s="111"/>
      <c r="BD20" s="111" t="s">
        <v>357</v>
      </c>
      <c r="BE20" s="111"/>
      <c r="BG20" s="111" t="s">
        <v>358</v>
      </c>
      <c r="BH20" s="111"/>
      <c r="BJ20" s="111" t="s">
        <v>413</v>
      </c>
      <c r="BK20" s="111"/>
      <c r="BM20" s="111" t="s">
        <v>414</v>
      </c>
      <c r="BN20" s="111"/>
    </row>
    <row r="21" spans="1:67" s="27" customFormat="1">
      <c r="A21" s="112"/>
      <c r="B21" s="112"/>
      <c r="C21"/>
      <c r="D21" s="24" t="s">
        <v>243</v>
      </c>
      <c r="E21" s="24" t="s">
        <v>244</v>
      </c>
      <c r="F21" s="25" t="s">
        <v>245</v>
      </c>
      <c r="G21" s="20"/>
      <c r="H21" s="26" t="s">
        <v>337</v>
      </c>
      <c r="I21" s="26" t="s">
        <v>246</v>
      </c>
      <c r="J21" s="26" t="s">
        <v>247</v>
      </c>
      <c r="K21" s="26" t="s">
        <v>248</v>
      </c>
      <c r="L21" s="26" t="s">
        <v>338</v>
      </c>
      <c r="M21" s="26" t="s">
        <v>340</v>
      </c>
      <c r="N21" s="26" t="s">
        <v>339</v>
      </c>
      <c r="O21" s="26" t="s">
        <v>341</v>
      </c>
      <c r="P21" s="26" t="s">
        <v>342</v>
      </c>
      <c r="Q21" s="26" t="s">
        <v>343</v>
      </c>
      <c r="R21" s="26" t="s">
        <v>344</v>
      </c>
      <c r="S21" s="26" t="s">
        <v>345</v>
      </c>
      <c r="T21" s="26" t="s">
        <v>346</v>
      </c>
      <c r="U21" s="26" t="s">
        <v>249</v>
      </c>
      <c r="V21" s="26" t="s">
        <v>250</v>
      </c>
      <c r="W21" s="26" t="s">
        <v>251</v>
      </c>
      <c r="X21" s="30"/>
      <c r="Y21" s="21" t="s">
        <v>243</v>
      </c>
      <c r="Z21" s="21" t="s">
        <v>244</v>
      </c>
      <c r="AB21" s="21" t="s">
        <v>243</v>
      </c>
      <c r="AC21" s="21" t="s">
        <v>244</v>
      </c>
      <c r="AD21" s="22" t="s">
        <v>245</v>
      </c>
      <c r="AE21" s="29"/>
      <c r="AF21" s="21" t="s">
        <v>243</v>
      </c>
      <c r="AG21" s="21" t="s">
        <v>244</v>
      </c>
      <c r="AH21" s="29"/>
      <c r="AI21" s="21" t="s">
        <v>243</v>
      </c>
      <c r="AJ21" s="21" t="s">
        <v>244</v>
      </c>
      <c r="AK21" s="29"/>
      <c r="AL21" s="21" t="s">
        <v>243</v>
      </c>
      <c r="AM21" s="21" t="s">
        <v>244</v>
      </c>
      <c r="AN21" s="29"/>
      <c r="AO21" s="21" t="s">
        <v>243</v>
      </c>
      <c r="AP21" s="21" t="s">
        <v>244</v>
      </c>
      <c r="AQ21" s="29"/>
      <c r="AR21" s="21" t="s">
        <v>243</v>
      </c>
      <c r="AS21" s="21" t="s">
        <v>244</v>
      </c>
      <c r="AT21" s="29"/>
      <c r="AU21" s="21" t="s">
        <v>243</v>
      </c>
      <c r="AV21" s="21" t="s">
        <v>244</v>
      </c>
      <c r="AW21" s="29"/>
      <c r="AX21" s="21" t="s">
        <v>243</v>
      </c>
      <c r="AY21" s="21" t="s">
        <v>244</v>
      </c>
      <c r="AZ21" s="29"/>
      <c r="BA21" s="21" t="s">
        <v>243</v>
      </c>
      <c r="BB21" s="21" t="s">
        <v>244</v>
      </c>
      <c r="BC21" s="29"/>
      <c r="BD21" s="21" t="s">
        <v>243</v>
      </c>
      <c r="BE21" s="21" t="s">
        <v>244</v>
      </c>
      <c r="BF21" s="30"/>
      <c r="BG21" s="21" t="s">
        <v>243</v>
      </c>
      <c r="BH21" s="21" t="s">
        <v>244</v>
      </c>
      <c r="BI21" s="28"/>
      <c r="BJ21" s="21" t="s">
        <v>243</v>
      </c>
      <c r="BK21" s="21" t="s">
        <v>244</v>
      </c>
      <c r="BL21" s="28"/>
      <c r="BM21" s="21" t="s">
        <v>243</v>
      </c>
      <c r="BN21" s="21" t="s">
        <v>244</v>
      </c>
      <c r="BO21" s="28"/>
    </row>
    <row r="22" spans="1:67" ht="1.5" customHeight="1"/>
    <row r="23" spans="1:67" hidden="1">
      <c r="A23" s="1" t="s">
        <v>18</v>
      </c>
      <c r="B23" s="1" t="s">
        <v>195</v>
      </c>
      <c r="C23" s="23" t="s">
        <v>214</v>
      </c>
      <c r="D23" t="s">
        <v>282</v>
      </c>
      <c r="E23" t="s">
        <v>283</v>
      </c>
      <c r="F23" t="s">
        <v>284</v>
      </c>
      <c r="G23" s="23" t="s">
        <v>255</v>
      </c>
      <c r="H23" t="s">
        <v>319</v>
      </c>
      <c r="I23" t="s">
        <v>320</v>
      </c>
      <c r="J23" t="s">
        <v>321</v>
      </c>
      <c r="K23" t="s">
        <v>322</v>
      </c>
      <c r="L23" t="s">
        <v>323</v>
      </c>
      <c r="M23" t="s">
        <v>324</v>
      </c>
      <c r="N23" t="s">
        <v>325</v>
      </c>
      <c r="O23" t="s">
        <v>326</v>
      </c>
      <c r="P23" t="s">
        <v>327</v>
      </c>
      <c r="Q23" t="s">
        <v>328</v>
      </c>
      <c r="R23" t="s">
        <v>329</v>
      </c>
      <c r="S23" t="s">
        <v>330</v>
      </c>
      <c r="T23" t="s">
        <v>331</v>
      </c>
      <c r="U23" t="s">
        <v>333</v>
      </c>
      <c r="V23" t="s">
        <v>334</v>
      </c>
      <c r="W23" t="s">
        <v>332</v>
      </c>
      <c r="X23" s="23" t="s">
        <v>288</v>
      </c>
      <c r="Y23" t="s">
        <v>286</v>
      </c>
      <c r="Z23" t="s">
        <v>287</v>
      </c>
      <c r="AA23" s="23" t="s">
        <v>267</v>
      </c>
      <c r="AB23" t="s">
        <v>264</v>
      </c>
      <c r="AC23" t="s">
        <v>265</v>
      </c>
      <c r="AD23" t="s">
        <v>266</v>
      </c>
      <c r="AE23" s="23" t="s">
        <v>271</v>
      </c>
      <c r="AF23" t="s">
        <v>290</v>
      </c>
      <c r="AG23" t="s">
        <v>291</v>
      </c>
      <c r="AH23" s="23" t="s">
        <v>275</v>
      </c>
      <c r="AI23" t="s">
        <v>293</v>
      </c>
      <c r="AJ23" t="s">
        <v>294</v>
      </c>
      <c r="AK23" s="23" t="s">
        <v>278</v>
      </c>
      <c r="AL23" t="s">
        <v>296</v>
      </c>
      <c r="AM23" t="s">
        <v>297</v>
      </c>
      <c r="AN23" s="23" t="s">
        <v>289</v>
      </c>
      <c r="AO23" t="s">
        <v>299</v>
      </c>
      <c r="AP23" t="s">
        <v>300</v>
      </c>
      <c r="AQ23" s="23" t="s">
        <v>292</v>
      </c>
      <c r="AR23" t="s">
        <v>302</v>
      </c>
      <c r="AS23" t="s">
        <v>303</v>
      </c>
      <c r="AT23" s="23" t="s">
        <v>295</v>
      </c>
      <c r="AU23" t="s">
        <v>305</v>
      </c>
      <c r="AV23" t="s">
        <v>306</v>
      </c>
      <c r="AW23" s="23" t="s">
        <v>298</v>
      </c>
      <c r="AX23" t="s">
        <v>308</v>
      </c>
      <c r="AY23" t="s">
        <v>309</v>
      </c>
      <c r="AZ23" s="23" t="s">
        <v>301</v>
      </c>
      <c r="BA23" t="s">
        <v>311</v>
      </c>
      <c r="BB23" t="s">
        <v>312</v>
      </c>
      <c r="BC23" s="23" t="s">
        <v>304</v>
      </c>
      <c r="BD23" t="s">
        <v>314</v>
      </c>
      <c r="BE23" t="s">
        <v>315</v>
      </c>
      <c r="BF23" s="23" t="s">
        <v>307</v>
      </c>
      <c r="BG23" t="s">
        <v>268</v>
      </c>
      <c r="BH23" t="s">
        <v>269</v>
      </c>
      <c r="BI23" s="23" t="s">
        <v>310</v>
      </c>
      <c r="BJ23" t="s">
        <v>411</v>
      </c>
      <c r="BK23" t="s">
        <v>514</v>
      </c>
      <c r="BL23" s="23" t="s">
        <v>313</v>
      </c>
      <c r="BM23" t="s">
        <v>272</v>
      </c>
      <c r="BN23" t="s">
        <v>253</v>
      </c>
    </row>
    <row r="24" spans="1:67">
      <c r="A24" t="s">
        <v>14</v>
      </c>
      <c r="C24" s="23"/>
      <c r="D24" s="33">
        <v>11354647357.024057</v>
      </c>
      <c r="E24" s="33">
        <v>4286488742.6010032</v>
      </c>
      <c r="F24" s="33">
        <v>7068158614.4230537</v>
      </c>
      <c r="G24" s="39"/>
      <c r="H24" s="33">
        <v>2742436006.428616</v>
      </c>
      <c r="I24" s="33">
        <v>1859888609.128649</v>
      </c>
      <c r="J24" s="33">
        <v>-2581084401.9988871</v>
      </c>
      <c r="K24" s="33">
        <v>1117385966.9016221</v>
      </c>
      <c r="L24" s="33">
        <v>-2743115687.2127724</v>
      </c>
      <c r="M24" s="33">
        <v>22782641.554048397</v>
      </c>
      <c r="N24" s="33">
        <v>-1249707512.6237278</v>
      </c>
      <c r="O24" s="33">
        <v>188295192.52182335</v>
      </c>
      <c r="P24" s="33">
        <v>1458278977.7852707</v>
      </c>
      <c r="Q24" s="33">
        <v>3853539252.7787452</v>
      </c>
      <c r="R24" s="33">
        <v>1472385789.3378813</v>
      </c>
      <c r="S24" s="33">
        <v>1033555843.2734171</v>
      </c>
      <c r="T24" s="33">
        <v>-1698796.1252477749</v>
      </c>
      <c r="U24" s="33">
        <v>-12733825.134588882</v>
      </c>
      <c r="V24" s="33">
        <v>-92049442.191780806</v>
      </c>
      <c r="W24" s="33">
        <v>-1.3485550880432129E-5</v>
      </c>
      <c r="X24" s="23"/>
      <c r="Y24" s="3">
        <v>2489.6174699666849</v>
      </c>
      <c r="Z24" s="3">
        <v>1550.0429386710796</v>
      </c>
      <c r="AA24" s="23"/>
      <c r="AB24" s="3">
        <v>4560800</v>
      </c>
      <c r="AC24" s="3">
        <v>2765400</v>
      </c>
      <c r="AD24" s="3">
        <v>1795400</v>
      </c>
      <c r="AE24" s="23"/>
      <c r="AF24" s="3">
        <v>18815.021918084545</v>
      </c>
      <c r="AG24" s="3">
        <v>18009.849194691553</v>
      </c>
      <c r="AH24" s="23"/>
      <c r="AI24" s="3">
        <v>39.371444264164197</v>
      </c>
      <c r="AJ24" s="3">
        <v>36.9462851667028</v>
      </c>
      <c r="AK24" s="23"/>
      <c r="AL24" s="3">
        <v>775.72845465707996</v>
      </c>
      <c r="AM24" s="3">
        <v>384.56534172271643</v>
      </c>
      <c r="AN24" s="23"/>
      <c r="AO24" s="3">
        <v>824.06339677249298</v>
      </c>
      <c r="AP24" s="3">
        <v>813.33895277355896</v>
      </c>
      <c r="AQ24" s="23"/>
      <c r="AR24" s="3">
        <v>1217.0192939835126</v>
      </c>
      <c r="AS24" s="3">
        <v>1636.5270080277721</v>
      </c>
      <c r="AT24" s="23"/>
      <c r="AU24" s="3">
        <v>3380.2241433520435</v>
      </c>
      <c r="AV24" s="3">
        <v>4541.5896962464712</v>
      </c>
      <c r="AW24" s="23"/>
      <c r="AX24" s="3">
        <v>1223.926016707597</v>
      </c>
      <c r="AY24" s="3">
        <v>1575.2242185578939</v>
      </c>
      <c r="AZ24" s="23"/>
      <c r="BA24" s="3">
        <v>346.0679696544467</v>
      </c>
      <c r="BB24" s="3">
        <v>571.95750198886242</v>
      </c>
      <c r="BC24" s="23"/>
      <c r="BD24" s="3">
        <v>1.0121794422031258</v>
      </c>
      <c r="BE24" s="3">
        <v>0.12369205178274387</v>
      </c>
      <c r="BF24" s="23"/>
      <c r="BG24" s="3">
        <v>1110.7585522048898</v>
      </c>
      <c r="BH24" s="3">
        <v>1120.7517161898124</v>
      </c>
      <c r="BI24" s="23"/>
      <c r="BJ24" s="8">
        <v>8.5518445949215302E-2</v>
      </c>
      <c r="BK24" s="8">
        <v>5.3229195223497221E-2</v>
      </c>
      <c r="BL24" s="23"/>
      <c r="BM24" s="3">
        <v>132774248070.02408</v>
      </c>
      <c r="BN24" s="3">
        <v>80528903820.601028</v>
      </c>
    </row>
    <row r="25" spans="1:67">
      <c r="B25" t="s">
        <v>144</v>
      </c>
      <c r="C25" s="23"/>
      <c r="D25" s="33">
        <v>6305797173.4406519</v>
      </c>
      <c r="E25" s="33">
        <v>1063904961.9339499</v>
      </c>
      <c r="F25" s="33">
        <v>5241892211.5067024</v>
      </c>
      <c r="G25" s="39"/>
      <c r="H25" s="33">
        <v>695609368.99028826</v>
      </c>
      <c r="I25" s="33">
        <v>-605187066.61977172</v>
      </c>
      <c r="J25" s="33">
        <v>532401156.51144868</v>
      </c>
      <c r="K25" s="33">
        <v>537587069.10576618</v>
      </c>
      <c r="L25" s="33">
        <v>-70659425.148306325</v>
      </c>
      <c r="M25" s="33">
        <v>-9902425.0632911678</v>
      </c>
      <c r="N25" s="33">
        <v>71501929.714285761</v>
      </c>
      <c r="O25" s="33">
        <v>29227417.433995482</v>
      </c>
      <c r="P25" s="33">
        <v>969838379.86799634</v>
      </c>
      <c r="Q25" s="33">
        <v>2289569245.3887997</v>
      </c>
      <c r="R25" s="33">
        <v>345475259.54249489</v>
      </c>
      <c r="S25" s="33">
        <v>456394054.61121082</v>
      </c>
      <c r="T25" s="33">
        <v>37247.171790235145</v>
      </c>
      <c r="U25" s="33"/>
      <c r="V25" s="33"/>
      <c r="W25" s="33">
        <v>-4.0460654417984188E-6</v>
      </c>
      <c r="X25" s="23"/>
      <c r="Y25" s="3">
        <v>3184.7460471922486</v>
      </c>
      <c r="Z25" s="3">
        <v>582.99356783053861</v>
      </c>
      <c r="AA25" s="23"/>
      <c r="AB25" s="3">
        <v>1980000</v>
      </c>
      <c r="AC25" s="3">
        <v>1824900</v>
      </c>
      <c r="AD25" s="3">
        <v>155100</v>
      </c>
      <c r="AE25" s="23"/>
      <c r="AF25" s="3">
        <v>18190.092534848493</v>
      </c>
      <c r="AG25" s="3">
        <v>18154.405956490762</v>
      </c>
      <c r="AH25" s="23"/>
      <c r="AI25" s="3">
        <v>14.650818181818181</v>
      </c>
      <c r="AJ25" s="3">
        <v>9.6495934023781977</v>
      </c>
      <c r="AK25" s="23"/>
      <c r="AL25" s="3">
        <v>343.84886666666705</v>
      </c>
      <c r="AM25" s="3">
        <v>379.96095238095279</v>
      </c>
      <c r="AN25" s="23"/>
      <c r="AO25" s="3">
        <v>721.33176919191931</v>
      </c>
      <c r="AP25" s="3">
        <v>736.09309112828066</v>
      </c>
      <c r="AQ25" s="23"/>
      <c r="AR25" s="3">
        <v>1160.2779095959584</v>
      </c>
      <c r="AS25" s="3">
        <v>1650.0952731656535</v>
      </c>
      <c r="AT25" s="23"/>
      <c r="AU25" s="3">
        <v>3439.3116666666638</v>
      </c>
      <c r="AV25" s="3">
        <v>4595.6597703983807</v>
      </c>
      <c r="AW25" s="23"/>
      <c r="AX25" s="3">
        <v>1278.550727777777</v>
      </c>
      <c r="AY25" s="3">
        <v>1453.0331820921683</v>
      </c>
      <c r="AZ25" s="23"/>
      <c r="BA25" s="3">
        <v>315.51272727272726</v>
      </c>
      <c r="BB25" s="3">
        <v>546.01477505616708</v>
      </c>
      <c r="BC25" s="23"/>
      <c r="BD25" s="3">
        <v>9.6231313131313084E-2</v>
      </c>
      <c r="BE25" s="3">
        <v>0.11504301605567427</v>
      </c>
      <c r="BF25" s="23"/>
      <c r="BG25" s="3">
        <v>1092.7711287233219</v>
      </c>
      <c r="BH25" s="3">
        <v>1082.4164197054504</v>
      </c>
      <c r="BI25" s="23"/>
      <c r="BJ25" s="8">
        <v>0.11116655386763151</v>
      </c>
      <c r="BK25" s="8">
        <v>2.0741181443524562E-2</v>
      </c>
      <c r="BL25" s="23"/>
      <c r="BM25" s="3">
        <v>56723870211.44062</v>
      </c>
      <c r="BN25" s="3">
        <v>51294327896.933914</v>
      </c>
    </row>
    <row r="26" spans="1:67">
      <c r="B26" t="s">
        <v>145</v>
      </c>
      <c r="C26" s="23"/>
      <c r="D26" s="33">
        <v>3331221525.3091464</v>
      </c>
      <c r="E26" s="33">
        <v>1592854036.3307014</v>
      </c>
      <c r="F26" s="33">
        <v>1738367488.9784451</v>
      </c>
      <c r="G26" s="39"/>
      <c r="H26" s="33">
        <v>1041450346.3650739</v>
      </c>
      <c r="I26" s="33">
        <v>811115179.04673898</v>
      </c>
      <c r="J26" s="33">
        <v>-469600919.94867694</v>
      </c>
      <c r="K26" s="33">
        <v>205327203.12826335</v>
      </c>
      <c r="L26" s="33">
        <v>-2480686976.7917895</v>
      </c>
      <c r="M26" s="33">
        <v>22420030.920353077</v>
      </c>
      <c r="N26" s="33">
        <v>-1269569685.0076101</v>
      </c>
      <c r="O26" s="33">
        <v>77289931.409090579</v>
      </c>
      <c r="P26" s="33">
        <v>443847070.08705384</v>
      </c>
      <c r="Q26" s="33">
        <v>1739235072.5881679</v>
      </c>
      <c r="R26" s="33">
        <v>1064324740.7045454</v>
      </c>
      <c r="S26" s="33">
        <v>554591693.82589281</v>
      </c>
      <c r="T26" s="33">
        <v>-1376197.3486201295</v>
      </c>
      <c r="U26" s="33"/>
      <c r="V26" s="33"/>
      <c r="W26" s="33">
        <v>-3.7955353036522865E-5</v>
      </c>
      <c r="X26" s="23"/>
      <c r="Y26" s="3">
        <v>3125.119869889907</v>
      </c>
      <c r="Z26" s="3">
        <v>3232.252508787949</v>
      </c>
      <c r="AA26" s="23"/>
      <c r="AB26" s="3">
        <v>1065950</v>
      </c>
      <c r="AC26" s="3">
        <v>492800</v>
      </c>
      <c r="AD26" s="3">
        <v>573150</v>
      </c>
      <c r="AE26" s="23"/>
      <c r="AF26" s="3">
        <v>20931.023404474883</v>
      </c>
      <c r="AG26" s="3">
        <v>18603.815771103909</v>
      </c>
      <c r="AH26" s="23"/>
      <c r="AI26" s="3">
        <v>5.45545194427506</v>
      </c>
      <c r="AJ26" s="3">
        <v>26.488362418831162</v>
      </c>
      <c r="AK26" s="23"/>
      <c r="AL26" s="3">
        <v>1651.7732970589618</v>
      </c>
      <c r="AM26" s="3">
        <v>460.75149959415586</v>
      </c>
      <c r="AN26" s="23"/>
      <c r="AO26" s="3">
        <v>441.44015479150056</v>
      </c>
      <c r="AP26" s="3">
        <v>513.94818181818152</v>
      </c>
      <c r="AQ26" s="23"/>
      <c r="AR26" s="3">
        <v>691.1036568319339</v>
      </c>
      <c r="AS26" s="3">
        <v>1107.4900446428574</v>
      </c>
      <c r="AT26" s="23"/>
      <c r="AU26" s="3">
        <v>1761.7164266616633</v>
      </c>
      <c r="AV26" s="3">
        <v>3393.3455580357127</v>
      </c>
      <c r="AW26" s="23"/>
      <c r="AX26" s="3">
        <v>723.74879590975183</v>
      </c>
      <c r="AY26" s="3">
        <v>1722.2240909090908</v>
      </c>
      <c r="AZ26" s="23"/>
      <c r="BA26" s="3">
        <v>170.92063511421736</v>
      </c>
      <c r="BB26" s="3">
        <v>691.19991071428569</v>
      </c>
      <c r="BC26" s="23"/>
      <c r="BD26" s="3">
        <v>1.3506871804493641</v>
      </c>
      <c r="BE26" s="3">
        <v>5.9634740259740276E-2</v>
      </c>
      <c r="BF26" s="23"/>
      <c r="BG26" s="3">
        <v>1126.2133484373842</v>
      </c>
      <c r="BH26" s="3">
        <v>1143.1404154984273</v>
      </c>
      <c r="BI26" s="23"/>
      <c r="BJ26" s="8">
        <v>0.10592315248479059</v>
      </c>
      <c r="BK26" s="8">
        <v>0.10864138949445043</v>
      </c>
      <c r="BL26" s="23"/>
      <c r="BM26" s="3">
        <v>31449418254.309166</v>
      </c>
      <c r="BN26" s="3">
        <v>14661576437.330698</v>
      </c>
    </row>
    <row r="27" spans="1:67">
      <c r="B27" t="s">
        <v>141</v>
      </c>
      <c r="C27" s="23"/>
      <c r="D27" s="33">
        <v>1194909485.2669444</v>
      </c>
      <c r="E27" s="33">
        <v>1497063896.3397574</v>
      </c>
      <c r="F27" s="33">
        <v>-302154411.07281303</v>
      </c>
      <c r="G27" s="39"/>
      <c r="H27" s="33">
        <v>978820204.37055933</v>
      </c>
      <c r="I27" s="33">
        <v>427261908.21374333</v>
      </c>
      <c r="J27" s="33">
        <v>-1874270860.6775603</v>
      </c>
      <c r="K27" s="33">
        <v>193479537.84918213</v>
      </c>
      <c r="L27" s="33">
        <v>-246377991.37570304</v>
      </c>
      <c r="M27" s="33">
        <v>8248990.9060773952</v>
      </c>
      <c r="N27" s="33">
        <v>-13354600.436464105</v>
      </c>
      <c r="O27" s="33">
        <v>131928264.28176743</v>
      </c>
      <c r="P27" s="33">
        <v>70606774.469614521</v>
      </c>
      <c r="Q27" s="33">
        <v>-47432616.955798186</v>
      </c>
      <c r="R27" s="33">
        <v>77870017.375689596</v>
      </c>
      <c r="S27" s="33">
        <v>-8926561.7182320934</v>
      </c>
      <c r="T27" s="33">
        <v>-7477.3756906077397</v>
      </c>
      <c r="U27" s="33"/>
      <c r="V27" s="33"/>
      <c r="W27" s="33">
        <v>1.8444043234921992E-6</v>
      </c>
      <c r="X27" s="23"/>
      <c r="Y27" s="3">
        <v>1547.4093308300239</v>
      </c>
      <c r="Z27" s="3">
        <v>3759.5778411344991</v>
      </c>
      <c r="AA27" s="23"/>
      <c r="AB27" s="3">
        <v>772200</v>
      </c>
      <c r="AC27" s="3">
        <v>398200</v>
      </c>
      <c r="AD27" s="3">
        <v>374000</v>
      </c>
      <c r="AE27" s="23"/>
      <c r="AF27" s="3">
        <v>16730.180453250468</v>
      </c>
      <c r="AG27" s="3">
        <v>16411.120635359115</v>
      </c>
      <c r="AH27" s="23"/>
      <c r="AI27" s="3">
        <v>167.43168220668218</v>
      </c>
      <c r="AJ27" s="3">
        <v>178.11413611250632</v>
      </c>
      <c r="AK27" s="23"/>
      <c r="AL27" s="3">
        <v>324.09895363895362</v>
      </c>
      <c r="AM27" s="3">
        <v>306.80472877950774</v>
      </c>
      <c r="AN27" s="23"/>
      <c r="AO27" s="3">
        <v>1307.915318570319</v>
      </c>
      <c r="AP27" s="3">
        <v>1478.7625916624809</v>
      </c>
      <c r="AQ27" s="23"/>
      <c r="AR27" s="3">
        <v>2107.6052732452722</v>
      </c>
      <c r="AS27" s="3">
        <v>2199.0411376192874</v>
      </c>
      <c r="AT27" s="23"/>
      <c r="AU27" s="3">
        <v>5793.3364555814533</v>
      </c>
      <c r="AV27" s="3">
        <v>5731.9111551983942</v>
      </c>
      <c r="AW27" s="23"/>
      <c r="AX27" s="3">
        <v>1827.6989549339564</v>
      </c>
      <c r="AY27" s="3">
        <v>1928.5407282772478</v>
      </c>
      <c r="AZ27" s="23"/>
      <c r="BA27" s="3">
        <v>505.98113701113715</v>
      </c>
      <c r="BB27" s="3">
        <v>494.4212280261176</v>
      </c>
      <c r="BC27" s="23"/>
      <c r="BD27" s="3">
        <v>0.11213675213675214</v>
      </c>
      <c r="BE27" s="3">
        <v>0.10245354093420392</v>
      </c>
      <c r="BF27" s="23"/>
      <c r="BG27" s="3">
        <v>1156.533413361318</v>
      </c>
      <c r="BH27" s="3">
        <v>1249.913491542598</v>
      </c>
      <c r="BI27" s="23"/>
      <c r="BJ27" s="8">
        <v>5.1049785160949615E-2</v>
      </c>
      <c r="BK27" s="8">
        <v>0.11572063353234568</v>
      </c>
      <c r="BL27" s="23"/>
      <c r="BM27" s="3">
        <v>23406748559.266945</v>
      </c>
      <c r="BN27" s="3">
        <v>12936879540.339754</v>
      </c>
    </row>
    <row r="28" spans="1:67">
      <c r="B28" t="s">
        <v>146</v>
      </c>
      <c r="C28" s="23"/>
      <c r="D28" s="33">
        <v>499237111.99666673</v>
      </c>
      <c r="E28" s="33">
        <v>10188285.595890414</v>
      </c>
      <c r="F28" s="33">
        <v>489048826.40077633</v>
      </c>
      <c r="G28" s="39"/>
      <c r="H28" s="33">
        <v>6661372.1789279124</v>
      </c>
      <c r="I28" s="33">
        <v>1206022476.0664649</v>
      </c>
      <c r="J28" s="33">
        <v>-746653942.67971599</v>
      </c>
      <c r="K28" s="33">
        <v>158537493.28964105</v>
      </c>
      <c r="L28" s="33">
        <v>67679799.436360061</v>
      </c>
      <c r="M28" s="33">
        <v>1967494.790909094</v>
      </c>
      <c r="N28" s="33">
        <v>-37477377.227272719</v>
      </c>
      <c r="O28" s="33">
        <v>-54470297.936363444</v>
      </c>
      <c r="P28" s="33">
        <v>-19177629.972727291</v>
      </c>
      <c r="Q28" s="33">
        <v>-104199839.90909049</v>
      </c>
      <c r="R28" s="33">
        <v>-17579437.618182033</v>
      </c>
      <c r="S28" s="33">
        <v>28091091.554545552</v>
      </c>
      <c r="T28" s="33">
        <v>-352375.57272727269</v>
      </c>
      <c r="U28" s="33"/>
      <c r="V28" s="33"/>
      <c r="W28" s="33">
        <v>7.0728710852563381E-6</v>
      </c>
      <c r="X28" s="23"/>
      <c r="Y28" s="3">
        <v>756.24799211795312</v>
      </c>
      <c r="Z28" s="3">
        <v>1852.4155628891663</v>
      </c>
      <c r="AA28" s="23"/>
      <c r="AB28" s="3">
        <v>660150</v>
      </c>
      <c r="AC28" s="3">
        <v>5500</v>
      </c>
      <c r="AD28" s="3">
        <v>654650</v>
      </c>
      <c r="AE28" s="23"/>
      <c r="AF28" s="3">
        <v>19599.321058850266</v>
      </c>
      <c r="AG28" s="3">
        <v>19701.842909090909</v>
      </c>
      <c r="AH28" s="23"/>
      <c r="AI28" s="3">
        <v>22.104897371809432</v>
      </c>
      <c r="AJ28" s="3">
        <v>25.085272727272727</v>
      </c>
      <c r="AK28" s="23"/>
      <c r="AL28" s="3">
        <v>1237.6828205710824</v>
      </c>
      <c r="AM28" s="3">
        <v>1180.9118181818183</v>
      </c>
      <c r="AN28" s="23"/>
      <c r="AO28" s="3">
        <v>1097.7390926304624</v>
      </c>
      <c r="AP28" s="3">
        <v>1015.2270909090909</v>
      </c>
      <c r="AQ28" s="23"/>
      <c r="AR28" s="3">
        <v>1043.6905945618421</v>
      </c>
      <c r="AS28" s="3">
        <v>1014.6401818181819</v>
      </c>
      <c r="AT28" s="23"/>
      <c r="AU28" s="3">
        <v>2712.389944709535</v>
      </c>
      <c r="AV28" s="3">
        <v>2554.5472727272727</v>
      </c>
      <c r="AW28" s="23"/>
      <c r="AX28" s="3">
        <v>1060.0120048473834</v>
      </c>
      <c r="AY28" s="3">
        <v>1033.3825454545454</v>
      </c>
      <c r="AZ28" s="23"/>
      <c r="BA28" s="3">
        <v>434.41777474816314</v>
      </c>
      <c r="BB28" s="3">
        <v>476.97036363636363</v>
      </c>
      <c r="BC28" s="23"/>
      <c r="BD28" s="3">
        <v>4.3499628872226008</v>
      </c>
      <c r="BE28" s="3">
        <v>3.8161818181818181</v>
      </c>
      <c r="BF28" s="23"/>
      <c r="BG28" s="3">
        <v>1067.1696617744296</v>
      </c>
      <c r="BH28" s="3">
        <v>1110.7002719727043</v>
      </c>
      <c r="BI28" s="23"/>
      <c r="BJ28" s="8">
        <v>2.703980184477069E-2</v>
      </c>
      <c r="BK28" s="8">
        <v>6.4188845230376698E-2</v>
      </c>
      <c r="BL28" s="23"/>
      <c r="BM28" s="3">
        <v>18463046247.996662</v>
      </c>
      <c r="BN28" s="3">
        <v>158723615.5958904</v>
      </c>
    </row>
    <row r="29" spans="1:67">
      <c r="B29" t="s">
        <v>140</v>
      </c>
      <c r="C29" s="23"/>
      <c r="D29" s="33">
        <v>36215886.145222962</v>
      </c>
      <c r="E29" s="33">
        <v>30428120.208929896</v>
      </c>
      <c r="F29" s="33">
        <v>5787765.9362930655</v>
      </c>
      <c r="G29" s="39"/>
      <c r="H29" s="33">
        <v>19894714.523766283</v>
      </c>
      <c r="I29" s="33">
        <v>20676112.421473578</v>
      </c>
      <c r="J29" s="33">
        <v>-22959835.204382394</v>
      </c>
      <c r="K29" s="33">
        <v>22454663.52876943</v>
      </c>
      <c r="L29" s="33">
        <v>-13071093.33333317</v>
      </c>
      <c r="M29" s="33">
        <v>48550.000000000218</v>
      </c>
      <c r="N29" s="33">
        <v>-807779.66666666779</v>
      </c>
      <c r="O29" s="33">
        <v>4319877.3333333228</v>
      </c>
      <c r="P29" s="33">
        <v>-6835616.6666666651</v>
      </c>
      <c r="Q29" s="33">
        <v>-23632608.333333377</v>
      </c>
      <c r="R29" s="33">
        <v>2295209.3333333279</v>
      </c>
      <c r="S29" s="33">
        <v>3405564.9999999977</v>
      </c>
      <c r="T29" s="33">
        <v>6.9999999999999929</v>
      </c>
      <c r="U29" s="33"/>
      <c r="V29" s="33"/>
      <c r="W29" s="33">
        <v>-5.9697776322309437E-7</v>
      </c>
      <c r="X29" s="23"/>
      <c r="Y29" s="3">
        <v>470.3361837041943</v>
      </c>
      <c r="Z29" s="3">
        <v>922.06424875545144</v>
      </c>
      <c r="AA29" s="23"/>
      <c r="AB29" s="3">
        <v>77000</v>
      </c>
      <c r="AC29" s="3">
        <v>33000</v>
      </c>
      <c r="AD29" s="3">
        <v>44000</v>
      </c>
      <c r="AE29" s="23"/>
      <c r="AF29" s="3">
        <v>19746.81161038961</v>
      </c>
      <c r="AG29" s="3">
        <v>19577.057151515153</v>
      </c>
      <c r="AH29" s="23"/>
      <c r="AI29" s="3">
        <v>9.1303896103896101</v>
      </c>
      <c r="AJ29" s="3">
        <v>9.7609090909090934</v>
      </c>
      <c r="AK29" s="23"/>
      <c r="AL29" s="3">
        <v>276.05012987012987</v>
      </c>
      <c r="AM29" s="3">
        <v>265.55948484848483</v>
      </c>
      <c r="AN29" s="23"/>
      <c r="AO29" s="3">
        <v>1559.5505454545455</v>
      </c>
      <c r="AP29" s="3">
        <v>1615.6528484848484</v>
      </c>
      <c r="AQ29" s="23"/>
      <c r="AR29" s="3">
        <v>2515.5496363636362</v>
      </c>
      <c r="AS29" s="3">
        <v>2426.7753939393938</v>
      </c>
      <c r="AT29" s="23"/>
      <c r="AU29" s="3">
        <v>5861.5965064935071</v>
      </c>
      <c r="AV29" s="3">
        <v>5554.6795151515153</v>
      </c>
      <c r="AW29" s="23"/>
      <c r="AX29" s="3">
        <v>2110.3311168831169</v>
      </c>
      <c r="AY29" s="3">
        <v>2140.1390303030303</v>
      </c>
      <c r="AZ29" s="23"/>
      <c r="BA29" s="3">
        <v>1180.388974025974</v>
      </c>
      <c r="BB29" s="3">
        <v>1224.6170909090908</v>
      </c>
      <c r="BC29" s="23"/>
      <c r="BD29" s="3">
        <v>2.7272727272727274E-4</v>
      </c>
      <c r="BE29" s="3">
        <v>3.6363636363636356E-4</v>
      </c>
      <c r="BF29" s="23"/>
      <c r="BG29" s="3">
        <v>1286.9449039300803</v>
      </c>
      <c r="BH29" s="3">
        <v>1298.421049839531</v>
      </c>
      <c r="BI29" s="23"/>
      <c r="BJ29" s="8">
        <v>1.3944255392599528E-2</v>
      </c>
      <c r="BK29" s="8">
        <v>2.7331511866005197E-2</v>
      </c>
      <c r="BL29" s="23"/>
      <c r="BM29" s="3">
        <v>2597190393.1452227</v>
      </c>
      <c r="BN29" s="3">
        <v>1113298099.2089298</v>
      </c>
    </row>
    <row r="30" spans="1:67">
      <c r="B30" t="s">
        <v>153</v>
      </c>
      <c r="C30" s="23"/>
      <c r="D30" s="33"/>
      <c r="E30" s="33">
        <v>92049442.191780806</v>
      </c>
      <c r="F30" s="33">
        <v>-92049442.191780806</v>
      </c>
      <c r="G30" s="39"/>
      <c r="H30" s="33"/>
      <c r="I30" s="33"/>
      <c r="J30" s="33"/>
      <c r="K30" s="33"/>
      <c r="L30" s="33"/>
      <c r="M30" s="33"/>
      <c r="N30" s="33"/>
      <c r="O30" s="33"/>
      <c r="P30" s="33"/>
      <c r="Q30" s="33"/>
      <c r="R30" s="33"/>
      <c r="S30" s="33"/>
      <c r="T30" s="33"/>
      <c r="U30" s="33"/>
      <c r="V30" s="33">
        <v>-92049442.191780806</v>
      </c>
      <c r="W30" s="33">
        <v>0</v>
      </c>
      <c r="X30" s="23"/>
      <c r="Y30" s="3"/>
      <c r="Z30" s="3">
        <v>8368.1311083437104</v>
      </c>
      <c r="AA30" s="23"/>
      <c r="AB30" s="3"/>
      <c r="AC30" s="3">
        <v>11000</v>
      </c>
      <c r="AD30" s="3">
        <v>-11000</v>
      </c>
      <c r="AE30" s="23"/>
      <c r="AF30" s="3"/>
      <c r="AG30" s="3">
        <v>19744.532909090911</v>
      </c>
      <c r="AH30" s="23"/>
      <c r="AI30" s="3"/>
      <c r="AJ30" s="3">
        <v>11.192818181818183</v>
      </c>
      <c r="AK30" s="23"/>
      <c r="AL30" s="3"/>
      <c r="AM30" s="3">
        <v>509.07218181818183</v>
      </c>
      <c r="AN30" s="23"/>
      <c r="AO30" s="3"/>
      <c r="AP30" s="3">
        <v>444.91245454545452</v>
      </c>
      <c r="AQ30" s="23"/>
      <c r="AR30" s="3"/>
      <c r="AS30" s="3">
        <v>663.59454545454548</v>
      </c>
      <c r="AT30" s="23"/>
      <c r="AU30" s="3"/>
      <c r="AV30" s="3">
        <v>1877.3167272727273</v>
      </c>
      <c r="AW30" s="23"/>
      <c r="AX30" s="3"/>
      <c r="AY30" s="3">
        <v>1047.2416363636364</v>
      </c>
      <c r="AZ30" s="23"/>
      <c r="BA30" s="3"/>
      <c r="BB30" s="3">
        <v>430.12390909090908</v>
      </c>
      <c r="BC30" s="23"/>
      <c r="BD30" s="3"/>
      <c r="BE30" s="3">
        <v>3.7209090909090907</v>
      </c>
      <c r="BF30" s="23"/>
      <c r="BG30" s="3"/>
      <c r="BH30" s="3">
        <v>1273.9251273077796</v>
      </c>
      <c r="BI30" s="23"/>
      <c r="BJ30" s="8"/>
      <c r="BK30" s="8">
        <v>0.25281485683267646</v>
      </c>
      <c r="BL30" s="23"/>
      <c r="BM30" s="3"/>
      <c r="BN30" s="3">
        <v>364098231.19178081</v>
      </c>
    </row>
    <row r="31" spans="1:67">
      <c r="B31" t="s">
        <v>551</v>
      </c>
      <c r="C31" s="23"/>
      <c r="D31" s="33">
        <v>-12733825.134588882</v>
      </c>
      <c r="E31" s="33"/>
      <c r="F31" s="33">
        <v>-12733825.134588882</v>
      </c>
      <c r="G31" s="39"/>
      <c r="H31" s="33"/>
      <c r="I31" s="33"/>
      <c r="J31" s="33"/>
      <c r="K31" s="33"/>
      <c r="L31" s="33"/>
      <c r="M31" s="33"/>
      <c r="N31" s="33"/>
      <c r="O31" s="33"/>
      <c r="P31" s="33"/>
      <c r="Q31" s="33"/>
      <c r="R31" s="33"/>
      <c r="S31" s="33"/>
      <c r="T31" s="33"/>
      <c r="U31" s="33">
        <v>-12733825.134588882</v>
      </c>
      <c r="V31" s="33"/>
      <c r="W31" s="33">
        <v>0</v>
      </c>
      <c r="X31" s="23"/>
      <c r="Y31" s="3">
        <v>-2315.2409335616148</v>
      </c>
      <c r="Z31" s="3"/>
      <c r="AA31" s="23"/>
      <c r="AB31" s="3">
        <v>5500</v>
      </c>
      <c r="AC31" s="3"/>
      <c r="AD31" s="3">
        <v>5500</v>
      </c>
      <c r="AE31" s="23"/>
      <c r="AF31" s="3">
        <v>19218.674545454545</v>
      </c>
      <c r="AG31" s="3"/>
      <c r="AH31" s="23"/>
      <c r="AI31" s="3">
        <v>28.198363636363638</v>
      </c>
      <c r="AJ31" s="3"/>
      <c r="AK31" s="23"/>
      <c r="AL31" s="3">
        <v>1424.0814545454546</v>
      </c>
      <c r="AM31" s="3"/>
      <c r="AN31" s="23"/>
      <c r="AO31" s="3">
        <v>885.13472727272722</v>
      </c>
      <c r="AP31" s="3"/>
      <c r="AQ31" s="23"/>
      <c r="AR31" s="3">
        <v>1157.624</v>
      </c>
      <c r="AS31" s="3"/>
      <c r="AT31" s="23"/>
      <c r="AU31" s="3">
        <v>2408.3607272727268</v>
      </c>
      <c r="AV31" s="3"/>
      <c r="AW31" s="23"/>
      <c r="AX31" s="3">
        <v>992.68236363636368</v>
      </c>
      <c r="AY31" s="3"/>
      <c r="AZ31" s="23"/>
      <c r="BA31" s="3">
        <v>554.41200000000003</v>
      </c>
      <c r="BB31" s="3"/>
      <c r="BC31" s="23"/>
      <c r="BD31" s="3">
        <v>5.0552727272727269</v>
      </c>
      <c r="BE31" s="3"/>
      <c r="BF31" s="23"/>
      <c r="BG31" s="3">
        <v>929.40720662379533</v>
      </c>
      <c r="BH31" s="3"/>
      <c r="BI31" s="23"/>
      <c r="BJ31" s="99">
        <v>-9.5046701214517901E-2</v>
      </c>
      <c r="BK31" s="8"/>
      <c r="BL31" s="23"/>
      <c r="BM31" s="3">
        <v>133974403.86541112</v>
      </c>
      <c r="BN31" s="3"/>
    </row>
    <row r="32" spans="1:67">
      <c r="A32" t="s">
        <v>13</v>
      </c>
      <c r="C32" s="23"/>
      <c r="D32" s="33">
        <v>2209876769.0000019</v>
      </c>
      <c r="E32" s="33">
        <v>1373279277.8017147</v>
      </c>
      <c r="F32" s="33">
        <v>836597491.19828725</v>
      </c>
      <c r="G32" s="39"/>
      <c r="H32" s="33">
        <v>1661051004.54054</v>
      </c>
      <c r="I32" s="33">
        <v>-1176299952.0403845</v>
      </c>
      <c r="J32" s="33">
        <v>258197013.6487965</v>
      </c>
      <c r="K32" s="33">
        <v>150645732.62019476</v>
      </c>
      <c r="L32" s="33">
        <v>39571506.023351058</v>
      </c>
      <c r="M32" s="33">
        <v>-13960478.568181798</v>
      </c>
      <c r="N32" s="33">
        <v>-17043847.278642636</v>
      </c>
      <c r="O32" s="33">
        <v>-15487328.045454916</v>
      </c>
      <c r="P32" s="33">
        <v>-2296374.4087797925</v>
      </c>
      <c r="Q32" s="33">
        <v>-32250339.524439663</v>
      </c>
      <c r="R32" s="33">
        <v>-22167562.252801687</v>
      </c>
      <c r="S32" s="33">
        <v>-9290726.4315068908</v>
      </c>
      <c r="T32" s="33">
        <v>17357960.717310067</v>
      </c>
      <c r="U32" s="33"/>
      <c r="V32" s="33">
        <v>-1429117.8017148981</v>
      </c>
      <c r="W32" s="33">
        <v>1.6996636986732483E-6</v>
      </c>
      <c r="X32" s="23"/>
      <c r="Y32" s="3">
        <v>3929.5430433429683</v>
      </c>
      <c r="Z32" s="3">
        <v>5395.4592979146046</v>
      </c>
      <c r="AA32" s="23"/>
      <c r="AB32" s="3">
        <v>562375</v>
      </c>
      <c r="AC32" s="3">
        <v>254525</v>
      </c>
      <c r="AD32" s="3">
        <v>307850</v>
      </c>
      <c r="AE32" s="23"/>
      <c r="AF32" s="3">
        <v>19453.567681707045</v>
      </c>
      <c r="AG32" s="3">
        <v>21150.857181023483</v>
      </c>
      <c r="AH32" s="23"/>
      <c r="AI32" s="3">
        <v>380.36463925316764</v>
      </c>
      <c r="AJ32" s="3">
        <v>365.39193006580888</v>
      </c>
      <c r="AK32" s="23"/>
      <c r="AL32" s="3">
        <v>272.03468504112038</v>
      </c>
      <c r="AM32" s="3">
        <v>279.94661035261771</v>
      </c>
      <c r="AN32" s="23"/>
      <c r="AO32" s="3">
        <v>1375.3821453656365</v>
      </c>
      <c r="AP32" s="3">
        <v>1444.2282879874269</v>
      </c>
      <c r="AQ32" s="23"/>
      <c r="AR32" s="3">
        <v>1265.0446588130696</v>
      </c>
      <c r="AS32" s="3">
        <v>1359.68019251547</v>
      </c>
      <c r="AT32" s="23"/>
      <c r="AU32" s="3">
        <v>2025.7551206934879</v>
      </c>
      <c r="AV32" s="3">
        <v>2058.670998919556</v>
      </c>
      <c r="AW32" s="23"/>
      <c r="AX32" s="3">
        <v>1249.6954132029339</v>
      </c>
      <c r="AY32" s="3">
        <v>1361.0743188291929</v>
      </c>
      <c r="AZ32" s="23"/>
      <c r="BA32" s="3">
        <v>376.14943587463881</v>
      </c>
      <c r="BB32" s="3">
        <v>394.33660740595207</v>
      </c>
      <c r="BC32" s="23"/>
      <c r="BD32" s="3">
        <v>561.7228450766836</v>
      </c>
      <c r="BE32" s="3">
        <v>795.04385816717365</v>
      </c>
      <c r="BF32" s="23"/>
      <c r="BG32" s="3">
        <v>1178.53601018976</v>
      </c>
      <c r="BH32" s="3">
        <v>1331.8449898624904</v>
      </c>
      <c r="BI32" s="23"/>
      <c r="BJ32" s="8">
        <v>0.12721389523513407</v>
      </c>
      <c r="BK32" s="8">
        <v>0.15591699881371074</v>
      </c>
      <c r="BL32" s="23"/>
      <c r="BM32" s="3">
        <v>17371347406</v>
      </c>
      <c r="BN32" s="3">
        <v>8807758539.8017159</v>
      </c>
    </row>
    <row r="33" spans="1:66">
      <c r="B33" t="s">
        <v>142</v>
      </c>
      <c r="C33" s="23"/>
      <c r="D33" s="33">
        <v>1425165216.9999998</v>
      </c>
      <c r="E33" s="33">
        <v>1110115383.9999993</v>
      </c>
      <c r="F33" s="33">
        <v>315049833.00000048</v>
      </c>
      <c r="G33" s="39"/>
      <c r="H33" s="33">
        <v>1344139708.1945939</v>
      </c>
      <c r="I33" s="33">
        <v>-918342026.66034758</v>
      </c>
      <c r="J33" s="33">
        <v>-57843023.605754308</v>
      </c>
      <c r="K33" s="33">
        <v>84864397.783835635</v>
      </c>
      <c r="L33" s="33">
        <v>-95047931.863012642</v>
      </c>
      <c r="M33" s="33">
        <v>845015.00000002037</v>
      </c>
      <c r="N33" s="33">
        <v>-1216956.3013699057</v>
      </c>
      <c r="O33" s="33">
        <v>-6031046.0000003418</v>
      </c>
      <c r="P33" s="33">
        <v>4359708.0684929267</v>
      </c>
      <c r="Q33" s="33">
        <v>-23717092.876712393</v>
      </c>
      <c r="R33" s="33">
        <v>-17669039.616438065</v>
      </c>
      <c r="S33" s="33">
        <v>-16724477.931506891</v>
      </c>
      <c r="T33" s="33">
        <v>17432598.80821918</v>
      </c>
      <c r="U33" s="33"/>
      <c r="V33" s="33"/>
      <c r="W33" s="33">
        <v>9.275972843170166E-7</v>
      </c>
      <c r="X33" s="23"/>
      <c r="Y33" s="3">
        <v>5131.1078919891979</v>
      </c>
      <c r="Z33" s="3">
        <v>5529.8400199252765</v>
      </c>
      <c r="AA33" s="23"/>
      <c r="AB33" s="3">
        <v>277750</v>
      </c>
      <c r="AC33" s="3">
        <v>200750</v>
      </c>
      <c r="AD33" s="3">
        <v>77000</v>
      </c>
      <c r="AE33" s="23"/>
      <c r="AF33" s="3">
        <v>21744.898855085514</v>
      </c>
      <c r="AG33" s="3">
        <v>21402.69207970113</v>
      </c>
      <c r="AH33" s="23"/>
      <c r="AI33" s="3">
        <v>411.8921872187218</v>
      </c>
      <c r="AJ33" s="3">
        <v>414.93454545454546</v>
      </c>
      <c r="AK33" s="23"/>
      <c r="AL33" s="3">
        <v>295.21345094509473</v>
      </c>
      <c r="AM33" s="3">
        <v>290.83197011207977</v>
      </c>
      <c r="AN33" s="23"/>
      <c r="AO33" s="3">
        <v>1561.4128460846089</v>
      </c>
      <c r="AP33" s="3">
        <v>1539.6989090909083</v>
      </c>
      <c r="AQ33" s="23"/>
      <c r="AR33" s="3">
        <v>1413.662430243025</v>
      </c>
      <c r="AS33" s="3">
        <v>1429.3589489414694</v>
      </c>
      <c r="AT33" s="23"/>
      <c r="AU33" s="3">
        <v>2208.1411269126916</v>
      </c>
      <c r="AV33" s="3">
        <v>2122.7510535491906</v>
      </c>
      <c r="AW33" s="23"/>
      <c r="AX33" s="3">
        <v>1342.4432727272726</v>
      </c>
      <c r="AY33" s="3">
        <v>1278.8283686176846</v>
      </c>
      <c r="AZ33" s="23"/>
      <c r="BA33" s="3">
        <v>440.93527272727272</v>
      </c>
      <c r="BB33" s="3">
        <v>380.72113075965115</v>
      </c>
      <c r="BC33" s="23"/>
      <c r="BD33" s="3">
        <v>790.46818361836154</v>
      </c>
      <c r="BE33" s="3">
        <v>853.23181569115786</v>
      </c>
      <c r="BF33" s="23"/>
      <c r="BG33" s="3">
        <v>1348.3902203660602</v>
      </c>
      <c r="BH33" s="3">
        <v>1356.4054309832534</v>
      </c>
      <c r="BI33" s="23"/>
      <c r="BJ33" s="8">
        <v>0.1451919187396459</v>
      </c>
      <c r="BK33" s="8">
        <v>0.15690654772204207</v>
      </c>
      <c r="BL33" s="23"/>
      <c r="BM33" s="3">
        <v>9815733750</v>
      </c>
      <c r="BN33" s="3">
        <v>7075009935</v>
      </c>
    </row>
    <row r="34" spans="1:66">
      <c r="B34" t="s">
        <v>162</v>
      </c>
      <c r="C34" s="23"/>
      <c r="D34" s="33">
        <v>550459606.00000012</v>
      </c>
      <c r="E34" s="33">
        <v>53209963</v>
      </c>
      <c r="F34" s="33">
        <v>497249643.00000012</v>
      </c>
      <c r="G34" s="39"/>
      <c r="H34" s="33">
        <v>64427198.44324325</v>
      </c>
      <c r="I34" s="33">
        <v>520882394.55675679</v>
      </c>
      <c r="J34" s="33">
        <v>-19423321.214965183</v>
      </c>
      <c r="K34" s="33">
        <v>19423321.214965295</v>
      </c>
      <c r="L34" s="33">
        <v>6101939.9999999879</v>
      </c>
      <c r="M34" s="33">
        <v>-15280008.000000002</v>
      </c>
      <c r="N34" s="33">
        <v>-4237591.0000000009</v>
      </c>
      <c r="O34" s="33">
        <v>-19388292.000000004</v>
      </c>
      <c r="P34" s="33">
        <v>-15802001</v>
      </c>
      <c r="Q34" s="33">
        <v>-27857313</v>
      </c>
      <c r="R34" s="33">
        <v>-7134424.9999999981</v>
      </c>
      <c r="S34" s="33">
        <v>-1720444.9999999998</v>
      </c>
      <c r="T34" s="33">
        <v>-2741814.9999999995</v>
      </c>
      <c r="U34" s="33"/>
      <c r="V34" s="33"/>
      <c r="W34" s="33">
        <v>-4.7031790018081665E-8</v>
      </c>
      <c r="X34" s="23"/>
      <c r="Y34" s="3">
        <v>8340.2970606060626</v>
      </c>
      <c r="Z34" s="3">
        <v>9674.5387272727276</v>
      </c>
      <c r="AA34" s="23"/>
      <c r="AB34" s="3">
        <v>66000</v>
      </c>
      <c r="AC34" s="3">
        <v>5500</v>
      </c>
      <c r="AD34" s="3">
        <v>60500</v>
      </c>
      <c r="AE34" s="23"/>
      <c r="AF34" s="3">
        <v>21570.164181818182</v>
      </c>
      <c r="AG34" s="3">
        <v>21662.617818181818</v>
      </c>
      <c r="AH34" s="23"/>
      <c r="AI34" s="3">
        <v>717.30472727272729</v>
      </c>
      <c r="AJ34" s="3">
        <v>485.78945454545453</v>
      </c>
      <c r="AK34" s="23"/>
      <c r="AL34" s="3">
        <v>194.93210606060609</v>
      </c>
      <c r="AM34" s="3">
        <v>130.72618181818183</v>
      </c>
      <c r="AN34" s="23"/>
      <c r="AO34" s="3">
        <v>759.35127272727277</v>
      </c>
      <c r="AP34" s="3">
        <v>465.58927272727271</v>
      </c>
      <c r="AQ34" s="23"/>
      <c r="AR34" s="3">
        <v>583.44098484848485</v>
      </c>
      <c r="AS34" s="3">
        <v>344.01672727272728</v>
      </c>
      <c r="AT34" s="23"/>
      <c r="AU34" s="3">
        <v>825.88595454545452</v>
      </c>
      <c r="AV34" s="3">
        <v>403.80545454545455</v>
      </c>
      <c r="AW34" s="23"/>
      <c r="AX34" s="3">
        <v>594.96243939393935</v>
      </c>
      <c r="AY34" s="3">
        <v>486.8650909090909</v>
      </c>
      <c r="AZ34" s="23"/>
      <c r="BA34" s="3">
        <v>268.75371212121212</v>
      </c>
      <c r="BB34" s="3">
        <v>242.68636363636364</v>
      </c>
      <c r="BC34" s="23"/>
      <c r="BD34" s="3">
        <v>183.9075606060606</v>
      </c>
      <c r="BE34" s="3">
        <v>142.36490909090909</v>
      </c>
      <c r="BF34" s="23"/>
      <c r="BG34" s="3">
        <v>1298.7443904528736</v>
      </c>
      <c r="BH34" s="3">
        <v>1310.070938634904</v>
      </c>
      <c r="BI34" s="23"/>
      <c r="BJ34" s="8">
        <v>0.24502180030571</v>
      </c>
      <c r="BK34" s="8">
        <v>0.2842192404968632</v>
      </c>
      <c r="BL34" s="23"/>
      <c r="BM34" s="3">
        <v>2246574000</v>
      </c>
      <c r="BN34" s="3">
        <v>187214500</v>
      </c>
    </row>
    <row r="35" spans="1:66">
      <c r="B35" t="s">
        <v>170</v>
      </c>
      <c r="C35" s="23"/>
      <c r="D35" s="33">
        <v>351754328</v>
      </c>
      <c r="E35" s="33">
        <v>161673194</v>
      </c>
      <c r="F35" s="33">
        <v>190081134</v>
      </c>
      <c r="G35" s="39"/>
      <c r="H35" s="33">
        <v>195755651.11351353</v>
      </c>
      <c r="I35" s="33">
        <v>-3768733.2385135307</v>
      </c>
      <c r="J35" s="33">
        <v>-16554191.313517187</v>
      </c>
      <c r="K35" s="33">
        <v>14700191.313517416</v>
      </c>
      <c r="L35" s="33">
        <v>-2.7500000055624696</v>
      </c>
      <c r="M35" s="33">
        <v>2.2499999984582075</v>
      </c>
      <c r="N35" s="33">
        <v>-30085.250000001728</v>
      </c>
      <c r="O35" s="33">
        <v>-21702.50000000621</v>
      </c>
      <c r="P35" s="33">
        <v>2.2500000025615918</v>
      </c>
      <c r="Q35" s="33">
        <v>-2.3749999978406322</v>
      </c>
      <c r="R35" s="33">
        <v>0</v>
      </c>
      <c r="S35" s="33">
        <v>-1.4999999994280699</v>
      </c>
      <c r="T35" s="33">
        <v>5.9999999812987426</v>
      </c>
      <c r="U35" s="33"/>
      <c r="V35" s="33"/>
      <c r="W35" s="33">
        <v>-1.9879493606822507E-7</v>
      </c>
      <c r="X35" s="23"/>
      <c r="Y35" s="3">
        <v>7309.1808415584419</v>
      </c>
      <c r="Z35" s="3">
        <v>7348.7815454545453</v>
      </c>
      <c r="AA35" s="23"/>
      <c r="AB35" s="3">
        <v>48125</v>
      </c>
      <c r="AC35" s="3">
        <v>22000</v>
      </c>
      <c r="AD35" s="3">
        <v>26125</v>
      </c>
      <c r="AE35" s="23"/>
      <c r="AF35" s="3">
        <v>20541.514057142856</v>
      </c>
      <c r="AG35" s="3">
        <v>20541.513999999999</v>
      </c>
      <c r="AH35" s="23"/>
      <c r="AI35" s="3">
        <v>152.86304415584419</v>
      </c>
      <c r="AJ35" s="3">
        <v>152.86309090909091</v>
      </c>
      <c r="AK35" s="23"/>
      <c r="AL35" s="3">
        <v>262.0733298701299</v>
      </c>
      <c r="AM35" s="3">
        <v>261.44818181818181</v>
      </c>
      <c r="AN35" s="23"/>
      <c r="AO35" s="3">
        <v>1378.4855064935066</v>
      </c>
      <c r="AP35" s="3">
        <v>1378.0345454545454</v>
      </c>
      <c r="AQ35" s="23"/>
      <c r="AR35" s="3">
        <v>1212.9626805194805</v>
      </c>
      <c r="AS35" s="3">
        <v>1212.9627272727273</v>
      </c>
      <c r="AT35" s="23"/>
      <c r="AU35" s="3">
        <v>1962.9846857142857</v>
      </c>
      <c r="AV35" s="3">
        <v>1962.9846363636364</v>
      </c>
      <c r="AW35" s="23"/>
      <c r="AX35" s="3">
        <v>1167.2690909090909</v>
      </c>
      <c r="AY35" s="3">
        <v>1167.2690909090909</v>
      </c>
      <c r="AZ35" s="23"/>
      <c r="BA35" s="3">
        <v>150.39094025974026</v>
      </c>
      <c r="BB35" s="3">
        <v>150.3909090909091</v>
      </c>
      <c r="BC35" s="23"/>
      <c r="BD35" s="3">
        <v>1192.7511480519483</v>
      </c>
      <c r="BE35" s="3">
        <v>1192.7512727272726</v>
      </c>
      <c r="BF35" s="23"/>
      <c r="BG35" s="3">
        <v>1348.0201133980365</v>
      </c>
      <c r="BH35" s="3">
        <v>1361.2591153846447</v>
      </c>
      <c r="BI35" s="23"/>
      <c r="BJ35" s="8">
        <v>0.20688034266138508</v>
      </c>
      <c r="BK35" s="8">
        <v>0.20777464857515185</v>
      </c>
      <c r="BL35" s="23"/>
      <c r="BM35" s="3">
        <v>1700279125</v>
      </c>
      <c r="BN35" s="3">
        <v>778118000</v>
      </c>
    </row>
    <row r="36" spans="1:66">
      <c r="B36" t="s">
        <v>152</v>
      </c>
      <c r="C36" s="23"/>
      <c r="D36" s="33">
        <v>124851429.0000001</v>
      </c>
      <c r="E36" s="33">
        <v>70433418</v>
      </c>
      <c r="F36" s="33">
        <v>54418011.000000104</v>
      </c>
      <c r="G36" s="39"/>
      <c r="H36" s="33">
        <v>85281543.956756756</v>
      </c>
      <c r="I36" s="33">
        <v>-46863315.956756763</v>
      </c>
      <c r="J36" s="33">
        <v>-12358315.40419258</v>
      </c>
      <c r="K36" s="33">
        <v>9280315.4041925855</v>
      </c>
      <c r="L36" s="33">
        <v>12405886.818181723</v>
      </c>
      <c r="M36" s="33">
        <v>33912.272727272808</v>
      </c>
      <c r="N36" s="33">
        <v>87945.727272726916</v>
      </c>
      <c r="O36" s="33">
        <v>363008.36363636359</v>
      </c>
      <c r="P36" s="33">
        <v>612369.09090909828</v>
      </c>
      <c r="Q36" s="33">
        <v>5316.6363636319147</v>
      </c>
      <c r="R36" s="33">
        <v>4182273.2727272734</v>
      </c>
      <c r="S36" s="33">
        <v>983248.63636363694</v>
      </c>
      <c r="T36" s="33">
        <v>403822.18181818002</v>
      </c>
      <c r="U36" s="33"/>
      <c r="V36" s="33"/>
      <c r="W36" s="33">
        <v>2.016313374042511E-7</v>
      </c>
      <c r="X36" s="23"/>
      <c r="Y36" s="3">
        <v>3672.1008529411797</v>
      </c>
      <c r="Z36" s="3">
        <v>3201.5189999999998</v>
      </c>
      <c r="AA36" s="23"/>
      <c r="AB36" s="3">
        <v>34000</v>
      </c>
      <c r="AC36" s="3">
        <v>22000</v>
      </c>
      <c r="AD36" s="3">
        <v>12000</v>
      </c>
      <c r="AE36" s="23"/>
      <c r="AF36" s="3">
        <v>20302.94529411765</v>
      </c>
      <c r="AG36" s="3">
        <v>20667.824318181818</v>
      </c>
      <c r="AH36" s="23"/>
      <c r="AI36" s="3">
        <v>107.30035294117647</v>
      </c>
      <c r="AJ36" s="3">
        <v>108.29777272727273</v>
      </c>
      <c r="AK36" s="23"/>
      <c r="AL36" s="3">
        <v>251.60108823529413</v>
      </c>
      <c r="AM36" s="3">
        <v>254.18772727272727</v>
      </c>
      <c r="AN36" s="23"/>
      <c r="AO36" s="3">
        <v>865.54964705882355</v>
      </c>
      <c r="AP36" s="3">
        <v>876.22636363636366</v>
      </c>
      <c r="AQ36" s="23"/>
      <c r="AR36" s="3">
        <v>1097.1227352941173</v>
      </c>
      <c r="AS36" s="3">
        <v>1115.1335909090908</v>
      </c>
      <c r="AT36" s="23"/>
      <c r="AU36" s="3">
        <v>1914.0467647058824</v>
      </c>
      <c r="AV36" s="3">
        <v>1914.2031363636363</v>
      </c>
      <c r="AW36" s="23"/>
      <c r="AX36" s="3">
        <v>2447.0867352941177</v>
      </c>
      <c r="AY36" s="3">
        <v>2570.0947727272728</v>
      </c>
      <c r="AZ36" s="23"/>
      <c r="BA36" s="3">
        <v>781.53055882352942</v>
      </c>
      <c r="BB36" s="3">
        <v>810.44963636363639</v>
      </c>
      <c r="BC36" s="23"/>
      <c r="BD36" s="3">
        <v>131.18655882352945</v>
      </c>
      <c r="BE36" s="3">
        <v>143.06368181818181</v>
      </c>
      <c r="BF36" s="23"/>
      <c r="BG36" s="3">
        <v>1204.558640983226</v>
      </c>
      <c r="BH36" s="3">
        <v>1218.5480181004054</v>
      </c>
      <c r="BI36" s="23"/>
      <c r="BJ36" s="8">
        <v>0.11631441611483563</v>
      </c>
      <c r="BK36" s="8">
        <v>0.10111869492435488</v>
      </c>
      <c r="BL36" s="23"/>
      <c r="BM36" s="3">
        <v>1073396000</v>
      </c>
      <c r="BN36" s="3">
        <v>696542000</v>
      </c>
    </row>
    <row r="37" spans="1:66">
      <c r="B37" t="s">
        <v>167</v>
      </c>
      <c r="C37" s="23"/>
      <c r="D37" s="33"/>
      <c r="E37" s="33">
        <v>1429117.8017148981</v>
      </c>
      <c r="F37" s="33">
        <v>-1429117.8017148981</v>
      </c>
      <c r="G37" s="39"/>
      <c r="H37" s="33"/>
      <c r="I37" s="33"/>
      <c r="J37" s="33"/>
      <c r="K37" s="33"/>
      <c r="L37" s="33"/>
      <c r="M37" s="33"/>
      <c r="N37" s="33"/>
      <c r="O37" s="33"/>
      <c r="P37" s="33"/>
      <c r="Q37" s="33"/>
      <c r="R37" s="33"/>
      <c r="S37" s="33"/>
      <c r="T37" s="33"/>
      <c r="U37" s="33"/>
      <c r="V37" s="33">
        <v>-1429117.8017148981</v>
      </c>
      <c r="W37" s="33">
        <v>0</v>
      </c>
      <c r="X37" s="23"/>
      <c r="Y37" s="3"/>
      <c r="Z37" s="3">
        <v>9527.4520114326533</v>
      </c>
      <c r="AA37" s="23"/>
      <c r="AB37" s="3"/>
      <c r="AC37" s="3">
        <v>150</v>
      </c>
      <c r="AD37" s="3">
        <v>-150</v>
      </c>
      <c r="AE37" s="23"/>
      <c r="AF37" s="3"/>
      <c r="AG37" s="3">
        <v>21571.386666666665</v>
      </c>
      <c r="AH37" s="23"/>
      <c r="AI37" s="3"/>
      <c r="AJ37" s="3">
        <v>192</v>
      </c>
      <c r="AK37" s="23"/>
      <c r="AL37" s="3"/>
      <c r="AM37" s="3">
        <v>273.52666666666664</v>
      </c>
      <c r="AN37" s="23"/>
      <c r="AO37" s="3"/>
      <c r="AP37" s="3">
        <v>1288.9466666666667</v>
      </c>
      <c r="AQ37" s="23"/>
      <c r="AR37" s="3"/>
      <c r="AS37" s="3">
        <v>1213.8533333333332</v>
      </c>
      <c r="AT37" s="23"/>
      <c r="AU37" s="3"/>
      <c r="AV37" s="3">
        <v>2090.04</v>
      </c>
      <c r="AW37" s="23"/>
      <c r="AX37" s="3"/>
      <c r="AY37" s="3">
        <v>1850.98</v>
      </c>
      <c r="AZ37" s="23"/>
      <c r="BA37" s="3"/>
      <c r="BB37" s="3">
        <v>564.82000000000005</v>
      </c>
      <c r="BC37" s="23"/>
      <c r="BD37" s="3"/>
      <c r="BE37" s="3">
        <v>1050.6466666666668</v>
      </c>
      <c r="BF37" s="23"/>
      <c r="BG37" s="3"/>
      <c r="BH37" s="3">
        <v>1528.6902782188522</v>
      </c>
      <c r="BI37" s="23"/>
      <c r="BJ37" s="8"/>
      <c r="BK37" s="8">
        <v>0.24044860904501403</v>
      </c>
      <c r="BL37" s="23"/>
      <c r="BM37" s="3"/>
      <c r="BN37" s="3">
        <v>5943547.8017148981</v>
      </c>
    </row>
    <row r="38" spans="1:66">
      <c r="B38" t="s">
        <v>143</v>
      </c>
      <c r="C38" s="23"/>
      <c r="D38" s="33">
        <v>-242353810.99999982</v>
      </c>
      <c r="E38" s="33">
        <v>-23581799.000000004</v>
      </c>
      <c r="F38" s="33">
        <v>-218772011.99999982</v>
      </c>
      <c r="G38" s="39"/>
      <c r="H38" s="33">
        <v>-28553097.167567573</v>
      </c>
      <c r="I38" s="33">
        <v>-728208270.74152339</v>
      </c>
      <c r="J38" s="33">
        <v>364375865.18722576</v>
      </c>
      <c r="K38" s="33">
        <v>22377506.903683815</v>
      </c>
      <c r="L38" s="33">
        <v>116111613.81818199</v>
      </c>
      <c r="M38" s="33">
        <v>440599.90909091139</v>
      </c>
      <c r="N38" s="33">
        <v>-11647160.454545453</v>
      </c>
      <c r="O38" s="33">
        <v>9590704.090909075</v>
      </c>
      <c r="P38" s="33">
        <v>8533547.1818181816</v>
      </c>
      <c r="Q38" s="33">
        <v>19318752.090909101</v>
      </c>
      <c r="R38" s="33">
        <v>-1546370.9090909001</v>
      </c>
      <c r="S38" s="33">
        <v>8170949.3636363642</v>
      </c>
      <c r="T38" s="33">
        <v>2263348.7272727266</v>
      </c>
      <c r="U38" s="33"/>
      <c r="V38" s="33"/>
      <c r="W38" s="33">
        <v>-4.4982880353927612E-7</v>
      </c>
      <c r="X38" s="23"/>
      <c r="Y38" s="3">
        <v>-1775.4857948717936</v>
      </c>
      <c r="Z38" s="3">
        <v>-5716.7997575757581</v>
      </c>
      <c r="AA38" s="23"/>
      <c r="AB38" s="3">
        <v>136500</v>
      </c>
      <c r="AC38" s="3">
        <v>4125</v>
      </c>
      <c r="AD38" s="3">
        <v>132375</v>
      </c>
      <c r="AE38" s="23"/>
      <c r="AF38" s="3">
        <v>13172.623648351648</v>
      </c>
      <c r="AG38" s="3">
        <v>14023.258181818182</v>
      </c>
      <c r="AH38" s="23"/>
      <c r="AI38" s="3">
        <v>301.52125274725273</v>
      </c>
      <c r="AJ38" s="3">
        <v>304.74909090909091</v>
      </c>
      <c r="AK38" s="23"/>
      <c r="AL38" s="3">
        <v>270.75263736263736</v>
      </c>
      <c r="AM38" s="3">
        <v>185.42545454545456</v>
      </c>
      <c r="AN38" s="23"/>
      <c r="AO38" s="3">
        <v>1420.6053406593408</v>
      </c>
      <c r="AP38" s="3">
        <v>1490.8669090909091</v>
      </c>
      <c r="AQ38" s="23"/>
      <c r="AR38" s="3">
        <v>1352.3929890109887</v>
      </c>
      <c r="AS38" s="3">
        <v>1414.9098181818179</v>
      </c>
      <c r="AT38" s="23"/>
      <c r="AU38" s="3">
        <v>2284.7482564102565</v>
      </c>
      <c r="AV38" s="3">
        <v>2426.277575757576</v>
      </c>
      <c r="AW38" s="23"/>
      <c r="AX38" s="3">
        <v>1108.3556336996337</v>
      </c>
      <c r="AY38" s="3">
        <v>1097.0269090909092</v>
      </c>
      <c r="AZ38" s="23"/>
      <c r="BA38" s="3">
        <v>274.87120146520147</v>
      </c>
      <c r="BB38" s="3">
        <v>334.73163636363637</v>
      </c>
      <c r="BC38" s="23"/>
      <c r="BD38" s="3">
        <v>163.71396336996338</v>
      </c>
      <c r="BE38" s="3">
        <v>180.29527272727273</v>
      </c>
      <c r="BF38" s="23"/>
      <c r="BG38" s="3">
        <v>708.55834068273464</v>
      </c>
      <c r="BH38" s="3">
        <v>605.81942641606031</v>
      </c>
      <c r="BI38" s="23"/>
      <c r="BJ38" s="8">
        <v>-9.5589335591284963E-2</v>
      </c>
      <c r="BK38" s="8">
        <v>-0.36318491769599331</v>
      </c>
      <c r="BL38" s="23"/>
      <c r="BM38" s="3">
        <v>2535364531</v>
      </c>
      <c r="BN38" s="3">
        <v>64930557</v>
      </c>
    </row>
    <row r="39" spans="1:66">
      <c r="A39" t="s">
        <v>12</v>
      </c>
      <c r="C39" s="23"/>
      <c r="D39" s="33">
        <v>-3273353777.1722565</v>
      </c>
      <c r="E39" s="33">
        <v>-981932239.53835654</v>
      </c>
      <c r="F39" s="33">
        <v>-2291421537.6338997</v>
      </c>
      <c r="G39" s="39"/>
      <c r="H39" s="33">
        <v>-1436484892.1659296</v>
      </c>
      <c r="I39" s="33">
        <v>-294336027.2754671</v>
      </c>
      <c r="J39" s="33">
        <v>62311757.448531747</v>
      </c>
      <c r="K39" s="33">
        <v>25498944.932391729</v>
      </c>
      <c r="L39" s="33">
        <v>178881581.28881237</v>
      </c>
      <c r="M39" s="33">
        <v>2903530.1664335681</v>
      </c>
      <c r="N39" s="33">
        <v>-1592073.8385780926</v>
      </c>
      <c r="O39" s="33">
        <v>12532430.095920688</v>
      </c>
      <c r="P39" s="33">
        <v>10556957.142424332</v>
      </c>
      <c r="Q39" s="33">
        <v>-3330058.3107227129</v>
      </c>
      <c r="R39" s="33">
        <v>-2221731.7332167099</v>
      </c>
      <c r="S39" s="33">
        <v>25375242.213869441</v>
      </c>
      <c r="T39" s="33">
        <v>1114316.4016317006</v>
      </c>
      <c r="U39" s="33">
        <v>-872631513.99999976</v>
      </c>
      <c r="V39" s="33"/>
      <c r="W39" s="33">
        <v>-1.3113021850585938E-6</v>
      </c>
      <c r="X39" s="23"/>
      <c r="Y39" s="3">
        <v>-14631.148853155688</v>
      </c>
      <c r="Z39" s="3">
        <v>-14072.837542649324</v>
      </c>
      <c r="AA39" s="23"/>
      <c r="AB39" s="3">
        <v>223725</v>
      </c>
      <c r="AC39" s="3">
        <v>69775</v>
      </c>
      <c r="AD39" s="3">
        <v>153950</v>
      </c>
      <c r="AE39" s="23"/>
      <c r="AF39" s="3">
        <v>16216.007933847355</v>
      </c>
      <c r="AG39" s="3">
        <v>17618.417671085637</v>
      </c>
      <c r="AH39" s="23"/>
      <c r="AI39" s="3">
        <v>516.1472030394458</v>
      </c>
      <c r="AJ39" s="3">
        <v>300.59757792905776</v>
      </c>
      <c r="AK39" s="23"/>
      <c r="AL39" s="3">
        <v>346.11456028606545</v>
      </c>
      <c r="AM39" s="3">
        <v>245.91246148333931</v>
      </c>
      <c r="AN39" s="23"/>
      <c r="AO39" s="3">
        <v>3659.5646843222703</v>
      </c>
      <c r="AP39" s="3">
        <v>2976.9491078466499</v>
      </c>
      <c r="AQ39" s="23"/>
      <c r="AR39" s="3">
        <v>3436.9759392110846</v>
      </c>
      <c r="AS39" s="3">
        <v>2868.0142027946972</v>
      </c>
      <c r="AT39" s="23"/>
      <c r="AU39" s="3">
        <v>4161.2231266063227</v>
      </c>
      <c r="AV39" s="3">
        <v>3437.2516660695087</v>
      </c>
      <c r="AW39" s="23"/>
      <c r="AX39" s="3">
        <v>2058.2102938875851</v>
      </c>
      <c r="AY39" s="3">
        <v>1580.9047079899678</v>
      </c>
      <c r="AZ39" s="23"/>
      <c r="BA39" s="3">
        <v>1824.1767705888929</v>
      </c>
      <c r="BB39" s="3">
        <v>1479.9962880687929</v>
      </c>
      <c r="BC39" s="23"/>
      <c r="BD39" s="3">
        <v>75.253181361045904</v>
      </c>
      <c r="BE39" s="3">
        <v>52.166864922966674</v>
      </c>
      <c r="BF39" s="23"/>
      <c r="BG39" s="3">
        <v>673.90655005074348</v>
      </c>
      <c r="BH39" s="3">
        <v>634.55531093725631</v>
      </c>
      <c r="BI39" s="23"/>
      <c r="BJ39" s="8">
        <v>-0.82837244310764879</v>
      </c>
      <c r="BK39" s="8">
        <v>-0.8535524451299511</v>
      </c>
      <c r="BL39" s="23"/>
      <c r="BM39" s="3">
        <v>3951548369.8277454</v>
      </c>
      <c r="BN39" s="3">
        <v>1150406451.4616439</v>
      </c>
    </row>
    <row r="40" spans="1:66">
      <c r="B40" t="s">
        <v>150</v>
      </c>
      <c r="C40" s="23"/>
      <c r="D40" s="33">
        <v>50354781.542689435</v>
      </c>
      <c r="E40" s="33">
        <v>206739</v>
      </c>
      <c r="F40" s="33">
        <v>50148042.542689435</v>
      </c>
      <c r="G40" s="39"/>
      <c r="H40" s="33">
        <v>302441.89788606227</v>
      </c>
      <c r="I40" s="33">
        <v>25126455.102113936</v>
      </c>
      <c r="J40" s="33">
        <v>23988152.632316653</v>
      </c>
      <c r="K40" s="33">
        <v>730990.91037277796</v>
      </c>
      <c r="L40" s="33">
        <v>-102.99999999920146</v>
      </c>
      <c r="M40" s="33">
        <v>-3.0000000000853788</v>
      </c>
      <c r="N40" s="33">
        <v>-13.999999999987267</v>
      </c>
      <c r="O40" s="33">
        <v>-60.999999999239662</v>
      </c>
      <c r="P40" s="33">
        <v>43.999999999959982</v>
      </c>
      <c r="Q40" s="33">
        <v>155.99999999985812</v>
      </c>
      <c r="R40" s="33">
        <v>29.999999999972715</v>
      </c>
      <c r="S40" s="33">
        <v>-52.999999999951797</v>
      </c>
      <c r="T40" s="33">
        <v>5.9999999999725162</v>
      </c>
      <c r="U40" s="33"/>
      <c r="V40" s="33"/>
      <c r="W40" s="33">
        <v>6.9677241754106944E-9</v>
      </c>
      <c r="X40" s="23"/>
      <c r="Y40" s="3">
        <v>16243.477916996591</v>
      </c>
      <c r="Z40" s="3">
        <v>8269.56</v>
      </c>
      <c r="AA40" s="23"/>
      <c r="AB40" s="3">
        <v>3100</v>
      </c>
      <c r="AC40" s="3">
        <v>25</v>
      </c>
      <c r="AD40" s="3">
        <v>3075</v>
      </c>
      <c r="AE40" s="23"/>
      <c r="AF40" s="3">
        <v>1234.3932258064513</v>
      </c>
      <c r="AG40" s="3">
        <v>1234.3599999999999</v>
      </c>
      <c r="AH40" s="23"/>
      <c r="AI40" s="3">
        <v>163.12096774193552</v>
      </c>
      <c r="AJ40" s="3">
        <v>163.12</v>
      </c>
      <c r="AK40" s="23"/>
      <c r="AL40" s="3">
        <v>442.00451612903225</v>
      </c>
      <c r="AM40" s="3">
        <v>442</v>
      </c>
      <c r="AN40" s="23"/>
      <c r="AO40" s="3">
        <v>1954.1396774193545</v>
      </c>
      <c r="AP40" s="3">
        <v>1954.12</v>
      </c>
      <c r="AQ40" s="23"/>
      <c r="AR40" s="3">
        <v>2142.6258064516128</v>
      </c>
      <c r="AS40" s="3">
        <v>2142.64</v>
      </c>
      <c r="AT40" s="23"/>
      <c r="AU40" s="3">
        <v>2499.349677419355</v>
      </c>
      <c r="AV40" s="3">
        <v>2499.4</v>
      </c>
      <c r="AW40" s="23"/>
      <c r="AX40" s="3">
        <v>1625.3503225806451</v>
      </c>
      <c r="AY40" s="3">
        <v>1625.36</v>
      </c>
      <c r="AZ40" s="23"/>
      <c r="BA40" s="3">
        <v>917.85709677419356</v>
      </c>
      <c r="BB40" s="3">
        <v>917.84</v>
      </c>
      <c r="BC40" s="23"/>
      <c r="BD40" s="3">
        <v>51.598064516129043</v>
      </c>
      <c r="BE40" s="3">
        <v>51.6</v>
      </c>
      <c r="BF40" s="23"/>
      <c r="BG40" s="3">
        <v>1040.6253727333897</v>
      </c>
      <c r="BH40" s="3">
        <v>742.80587313533442</v>
      </c>
      <c r="BI40" s="23"/>
      <c r="BJ40" s="8">
        <v>0.59556820368339947</v>
      </c>
      <c r="BK40" s="8">
        <v>0.42847461139896376</v>
      </c>
      <c r="BL40" s="23"/>
      <c r="BM40" s="3">
        <v>84549143.542689428</v>
      </c>
      <c r="BN40" s="3">
        <v>482500</v>
      </c>
    </row>
    <row r="41" spans="1:66">
      <c r="B41" t="s">
        <v>160</v>
      </c>
      <c r="C41" s="23"/>
      <c r="D41" s="33">
        <v>6885299.2034399994</v>
      </c>
      <c r="E41" s="33">
        <v>8810343.5958904102</v>
      </c>
      <c r="F41" s="33">
        <v>-1925044.3924504109</v>
      </c>
      <c r="G41" s="39"/>
      <c r="H41" s="33">
        <v>12888797.170197254</v>
      </c>
      <c r="I41" s="33">
        <v>-14650865.889375336</v>
      </c>
      <c r="J41" s="33">
        <v>-462859.44543011318</v>
      </c>
      <c r="K41" s="33">
        <v>402378.77215777745</v>
      </c>
      <c r="L41" s="33">
        <v>-171186.39999999868</v>
      </c>
      <c r="M41" s="33">
        <v>1.6</v>
      </c>
      <c r="N41" s="33">
        <v>1066.0000000000005</v>
      </c>
      <c r="O41" s="33">
        <v>20987.599999999995</v>
      </c>
      <c r="P41" s="33">
        <v>12436.399999999998</v>
      </c>
      <c r="Q41" s="33">
        <v>15017.799999999994</v>
      </c>
      <c r="R41" s="33">
        <v>8484.7999999999975</v>
      </c>
      <c r="S41" s="33">
        <v>10693.999999999998</v>
      </c>
      <c r="T41" s="33">
        <v>3.2000000000000015</v>
      </c>
      <c r="U41" s="33"/>
      <c r="V41" s="33"/>
      <c r="W41" s="33">
        <v>5.9779252659097892E-9</v>
      </c>
      <c r="X41" s="23"/>
      <c r="Y41" s="3">
        <v>2295.0997344799998</v>
      </c>
      <c r="Z41" s="3">
        <v>2349.4249589041092</v>
      </c>
      <c r="AA41" s="23"/>
      <c r="AB41" s="3">
        <v>3000</v>
      </c>
      <c r="AC41" s="3">
        <v>3750</v>
      </c>
      <c r="AD41" s="3">
        <v>-750</v>
      </c>
      <c r="AE41" s="23"/>
      <c r="AF41" s="3">
        <v>13143.009333333333</v>
      </c>
      <c r="AG41" s="3">
        <v>13085.947200000001</v>
      </c>
      <c r="AH41" s="23"/>
      <c r="AI41" s="3">
        <v>0</v>
      </c>
      <c r="AJ41" s="3">
        <v>5.3333333333333336E-4</v>
      </c>
      <c r="AK41" s="23"/>
      <c r="AL41" s="3">
        <v>1.17</v>
      </c>
      <c r="AM41" s="3">
        <v>1.5253333333333334</v>
      </c>
      <c r="AN41" s="23"/>
      <c r="AO41" s="3">
        <v>23.044666666666668</v>
      </c>
      <c r="AP41" s="3">
        <v>30.040533333333332</v>
      </c>
      <c r="AQ41" s="23"/>
      <c r="AR41" s="3">
        <v>13.657999999999999</v>
      </c>
      <c r="AS41" s="3">
        <v>17.803466666666665</v>
      </c>
      <c r="AT41" s="23"/>
      <c r="AU41" s="3">
        <v>16.495666666666668</v>
      </c>
      <c r="AV41" s="3">
        <v>21.5016</v>
      </c>
      <c r="AW41" s="23"/>
      <c r="AX41" s="3">
        <v>9.3173333333333339</v>
      </c>
      <c r="AY41" s="3">
        <v>12.1456</v>
      </c>
      <c r="AZ41" s="23"/>
      <c r="BA41" s="3">
        <v>11.744666666666667</v>
      </c>
      <c r="BB41" s="3">
        <v>15.309333333333333</v>
      </c>
      <c r="BC41" s="23"/>
      <c r="BD41" s="3">
        <v>5.3333333333333332E-3</v>
      </c>
      <c r="BE41" s="3">
        <v>6.4000000000000003E-3</v>
      </c>
      <c r="BF41" s="23"/>
      <c r="BG41" s="3">
        <v>591.91307617572841</v>
      </c>
      <c r="BH41" s="3">
        <v>597.85115414639597</v>
      </c>
      <c r="BI41" s="23"/>
      <c r="BJ41" s="8">
        <v>0.14794167121450788</v>
      </c>
      <c r="BK41" s="8">
        <v>0.15124691534439055</v>
      </c>
      <c r="BL41" s="23"/>
      <c r="BM41" s="3">
        <v>46540634.203439996</v>
      </c>
      <c r="BN41" s="3">
        <v>58251393.59589041</v>
      </c>
    </row>
    <row r="42" spans="1:66">
      <c r="B42" t="s">
        <v>159</v>
      </c>
      <c r="C42" s="23"/>
      <c r="D42" s="33">
        <v>2798944.1924666539</v>
      </c>
      <c r="E42" s="33">
        <v>-3394453.0465753376</v>
      </c>
      <c r="F42" s="33">
        <v>6193397.2390419915</v>
      </c>
      <c r="G42" s="39"/>
      <c r="H42" s="33">
        <v>-4965801.4292967049</v>
      </c>
      <c r="I42" s="33">
        <v>-4368944.4487854736</v>
      </c>
      <c r="J42" s="33">
        <v>2973487.2783414298</v>
      </c>
      <c r="K42" s="33">
        <v>3056242.3387827319</v>
      </c>
      <c r="L42" s="33">
        <v>5173044.9999999972</v>
      </c>
      <c r="M42" s="33">
        <v>0</v>
      </c>
      <c r="N42" s="33">
        <v>29548.750000000015</v>
      </c>
      <c r="O42" s="33">
        <v>1153151.2499999995</v>
      </c>
      <c r="P42" s="33">
        <v>873317.49999999953</v>
      </c>
      <c r="Q42" s="33">
        <v>1126223.5000000005</v>
      </c>
      <c r="R42" s="33">
        <v>604533.74999999965</v>
      </c>
      <c r="S42" s="33">
        <v>538593.75</v>
      </c>
      <c r="T42" s="33">
        <v>0</v>
      </c>
      <c r="U42" s="33"/>
      <c r="V42" s="33"/>
      <c r="W42" s="33">
        <v>1.2922100722789764E-8</v>
      </c>
      <c r="X42" s="23"/>
      <c r="Y42" s="3">
        <v>124.39751966518462</v>
      </c>
      <c r="Z42" s="3">
        <v>-565.74217442922293</v>
      </c>
      <c r="AA42" s="23"/>
      <c r="AB42" s="3">
        <v>22500</v>
      </c>
      <c r="AC42" s="3">
        <v>6000</v>
      </c>
      <c r="AD42" s="3">
        <v>16500</v>
      </c>
      <c r="AE42" s="23"/>
      <c r="AF42" s="3">
        <v>14693.849555555556</v>
      </c>
      <c r="AG42" s="3">
        <v>14923.762666666667</v>
      </c>
      <c r="AH42" s="23"/>
      <c r="AI42" s="3">
        <v>0</v>
      </c>
      <c r="AJ42" s="3">
        <v>0</v>
      </c>
      <c r="AK42" s="23"/>
      <c r="AL42" s="3">
        <v>6.0975555555555552</v>
      </c>
      <c r="AM42" s="3">
        <v>7.4108333333333336</v>
      </c>
      <c r="AN42" s="23"/>
      <c r="AO42" s="3">
        <v>237.99600000000001</v>
      </c>
      <c r="AP42" s="3">
        <v>289.24716666666666</v>
      </c>
      <c r="AQ42" s="23"/>
      <c r="AR42" s="3">
        <v>180.2428888888889</v>
      </c>
      <c r="AS42" s="3">
        <v>219.05699999999999</v>
      </c>
      <c r="AT42" s="23"/>
      <c r="AU42" s="3">
        <v>232.43928888888888</v>
      </c>
      <c r="AV42" s="3">
        <v>282.49366666666668</v>
      </c>
      <c r="AW42" s="23"/>
      <c r="AX42" s="3">
        <v>124.76933333333334</v>
      </c>
      <c r="AY42" s="3">
        <v>151.63749999999999</v>
      </c>
      <c r="AZ42" s="23"/>
      <c r="BA42" s="3">
        <v>111.16</v>
      </c>
      <c r="BB42" s="3">
        <v>135.0975</v>
      </c>
      <c r="BC42" s="23"/>
      <c r="BD42" s="3">
        <v>0</v>
      </c>
      <c r="BE42" s="3">
        <v>0</v>
      </c>
      <c r="BF42" s="23"/>
      <c r="BG42" s="3">
        <v>599.44507661652312</v>
      </c>
      <c r="BH42" s="3">
        <v>594.3587811322509</v>
      </c>
      <c r="BI42" s="23"/>
      <c r="BJ42" s="8">
        <v>7.9178854687950422E-3</v>
      </c>
      <c r="BK42" s="8">
        <v>-3.6634299517105798E-2</v>
      </c>
      <c r="BL42" s="23"/>
      <c r="BM42" s="3">
        <v>353496423.19246662</v>
      </c>
      <c r="BN42" s="3">
        <v>92657784.953424662</v>
      </c>
    </row>
    <row r="43" spans="1:66">
      <c r="B43" t="s">
        <v>445</v>
      </c>
      <c r="C43" s="23"/>
      <c r="D43" s="33">
        <v>338596</v>
      </c>
      <c r="E43" s="33"/>
      <c r="F43" s="33">
        <v>338596</v>
      </c>
      <c r="G43" s="39"/>
      <c r="H43" s="33"/>
      <c r="I43" s="33"/>
      <c r="J43" s="33"/>
      <c r="K43" s="33"/>
      <c r="L43" s="33"/>
      <c r="M43" s="33"/>
      <c r="N43" s="33"/>
      <c r="O43" s="33"/>
      <c r="P43" s="33"/>
      <c r="Q43" s="33"/>
      <c r="R43" s="33"/>
      <c r="S43" s="33"/>
      <c r="T43" s="33"/>
      <c r="U43" s="33">
        <v>338596</v>
      </c>
      <c r="V43" s="33"/>
      <c r="W43" s="33">
        <v>0</v>
      </c>
      <c r="X43" s="23"/>
      <c r="Y43" s="3">
        <v>246.25163636363635</v>
      </c>
      <c r="Z43" s="3"/>
      <c r="AA43" s="23"/>
      <c r="AB43" s="3">
        <v>1375</v>
      </c>
      <c r="AC43" s="3"/>
      <c r="AD43" s="3">
        <v>1375</v>
      </c>
      <c r="AE43" s="23"/>
      <c r="AF43" s="3">
        <v>14522.55490909091</v>
      </c>
      <c r="AG43" s="3"/>
      <c r="AH43" s="23"/>
      <c r="AI43" s="3">
        <v>3.6312727272727274</v>
      </c>
      <c r="AJ43" s="3"/>
      <c r="AK43" s="23"/>
      <c r="AL43" s="3">
        <v>287.32945454545455</v>
      </c>
      <c r="AM43" s="3"/>
      <c r="AN43" s="23"/>
      <c r="AO43" s="3">
        <v>541.72509090909091</v>
      </c>
      <c r="AP43" s="3"/>
      <c r="AQ43" s="23"/>
      <c r="AR43" s="3">
        <v>564.09963636363636</v>
      </c>
      <c r="AS43" s="3"/>
      <c r="AT43" s="23"/>
      <c r="AU43" s="3">
        <v>1147.0538181818181</v>
      </c>
      <c r="AV43" s="3"/>
      <c r="AW43" s="23"/>
      <c r="AX43" s="3">
        <v>938.22981818181813</v>
      </c>
      <c r="AY43" s="3"/>
      <c r="AZ43" s="23"/>
      <c r="BA43" s="3">
        <v>648.06690909090912</v>
      </c>
      <c r="BB43" s="3"/>
      <c r="BC43" s="23"/>
      <c r="BD43" s="3">
        <v>1.0574545454545454</v>
      </c>
      <c r="BE43" s="3"/>
      <c r="BF43" s="23"/>
      <c r="BG43" s="3">
        <v>721.12191837478531</v>
      </c>
      <c r="BH43" s="3"/>
      <c r="BI43" s="23"/>
      <c r="BJ43" s="8">
        <v>1.3029187109187108E-2</v>
      </c>
      <c r="BK43" s="8"/>
      <c r="BL43" s="23"/>
      <c r="BM43" s="3">
        <v>25987500</v>
      </c>
      <c r="BN43" s="3"/>
    </row>
    <row r="44" spans="1:66">
      <c r="B44" t="s">
        <v>149</v>
      </c>
      <c r="C44" s="23"/>
      <c r="D44" s="33">
        <v>-37875611</v>
      </c>
      <c r="E44" s="33">
        <v>-13850306</v>
      </c>
      <c r="F44" s="33">
        <v>-24025305</v>
      </c>
      <c r="G44" s="39"/>
      <c r="H44" s="33">
        <v>-20261841.418129701</v>
      </c>
      <c r="I44" s="33">
        <v>6411535.4181297012</v>
      </c>
      <c r="J44" s="33">
        <v>-11934410.492263075</v>
      </c>
      <c r="K44" s="33">
        <v>1759410.4922630806</v>
      </c>
      <c r="L44" s="33">
        <v>0</v>
      </c>
      <c r="M44" s="33">
        <v>0</v>
      </c>
      <c r="N44" s="33">
        <v>-2.0000000001232365</v>
      </c>
      <c r="O44" s="33">
        <v>1.9999999994979589</v>
      </c>
      <c r="P44" s="33">
        <v>0</v>
      </c>
      <c r="Q44" s="33">
        <v>-3.0000000042491592</v>
      </c>
      <c r="R44" s="33">
        <v>1.9999999994979589</v>
      </c>
      <c r="S44" s="33">
        <v>2.0000000007485141</v>
      </c>
      <c r="T44" s="33">
        <v>0</v>
      </c>
      <c r="U44" s="33"/>
      <c r="V44" s="33"/>
      <c r="W44" s="33">
        <v>-9.5997165772132576E-10</v>
      </c>
      <c r="X44" s="23"/>
      <c r="Y44" s="3">
        <v>-3443.2373636363636</v>
      </c>
      <c r="Z44" s="3">
        <v>-2518.2374545454545</v>
      </c>
      <c r="AA44" s="23"/>
      <c r="AB44" s="3">
        <v>11000</v>
      </c>
      <c r="AC44" s="3">
        <v>5500</v>
      </c>
      <c r="AD44" s="3">
        <v>5500</v>
      </c>
      <c r="AE44" s="23"/>
      <c r="AF44" s="3">
        <v>17891.736000000001</v>
      </c>
      <c r="AG44" s="3">
        <v>17891.736000000001</v>
      </c>
      <c r="AH44" s="23"/>
      <c r="AI44" s="3">
        <v>1.4545454545454545E-3</v>
      </c>
      <c r="AJ44" s="3">
        <v>1.4545454545454545E-3</v>
      </c>
      <c r="AK44" s="23"/>
      <c r="AL44" s="3">
        <v>229.964</v>
      </c>
      <c r="AM44" s="3">
        <v>229.96381818181817</v>
      </c>
      <c r="AN44" s="23"/>
      <c r="AO44" s="3">
        <v>677.30418181818186</v>
      </c>
      <c r="AP44" s="3">
        <v>677.30436363636363</v>
      </c>
      <c r="AQ44" s="23"/>
      <c r="AR44" s="3">
        <v>755.61072727272722</v>
      </c>
      <c r="AS44" s="3">
        <v>755.61072727272722</v>
      </c>
      <c r="AT44" s="23"/>
      <c r="AU44" s="3">
        <v>1094.0537272727274</v>
      </c>
      <c r="AV44" s="3">
        <v>1094.0534545454543</v>
      </c>
      <c r="AW44" s="23"/>
      <c r="AX44" s="3">
        <v>568.39218181818183</v>
      </c>
      <c r="AY44" s="3">
        <v>568.3923636363636</v>
      </c>
      <c r="AZ44" s="23"/>
      <c r="BA44" s="3">
        <v>726.15872727272722</v>
      </c>
      <c r="BB44" s="3">
        <v>726.15890909090911</v>
      </c>
      <c r="BC44" s="23"/>
      <c r="BD44" s="3">
        <v>1.6363636363636365E-2</v>
      </c>
      <c r="BE44" s="3">
        <v>1.6363636363636365E-2</v>
      </c>
      <c r="BF44" s="23"/>
      <c r="BG44" s="3">
        <v>705.8600788324618</v>
      </c>
      <c r="BH44" s="3">
        <v>747.61679200279139</v>
      </c>
      <c r="BI44" s="23"/>
      <c r="BJ44" s="8">
        <v>-0.18612093857493858</v>
      </c>
      <c r="BK44" s="8">
        <v>-0.1296389937989938</v>
      </c>
      <c r="BL44" s="23"/>
      <c r="BM44" s="3">
        <v>203500000</v>
      </c>
      <c r="BN44" s="3">
        <v>106837500</v>
      </c>
    </row>
    <row r="45" spans="1:66">
      <c r="B45" t="s">
        <v>147</v>
      </c>
      <c r="C45" s="23"/>
      <c r="D45" s="33">
        <v>-83343792.999999881</v>
      </c>
      <c r="E45" s="33"/>
      <c r="F45" s="33">
        <v>-83343792.999999881</v>
      </c>
      <c r="G45" s="39"/>
      <c r="H45" s="33"/>
      <c r="I45" s="33"/>
      <c r="J45" s="33"/>
      <c r="K45" s="33"/>
      <c r="L45" s="33"/>
      <c r="M45" s="33"/>
      <c r="N45" s="33"/>
      <c r="O45" s="33"/>
      <c r="P45" s="33"/>
      <c r="Q45" s="33"/>
      <c r="R45" s="33"/>
      <c r="S45" s="33"/>
      <c r="T45" s="33"/>
      <c r="U45" s="33">
        <v>-83343792.999999881</v>
      </c>
      <c r="V45" s="33"/>
      <c r="W45" s="33">
        <v>0</v>
      </c>
      <c r="X45" s="23"/>
      <c r="Y45" s="3">
        <v>-3623.6431739130385</v>
      </c>
      <c r="Z45" s="3"/>
      <c r="AA45" s="23"/>
      <c r="AB45" s="3">
        <v>23000</v>
      </c>
      <c r="AC45" s="3"/>
      <c r="AD45" s="3">
        <v>23000</v>
      </c>
      <c r="AE45" s="23"/>
      <c r="AF45" s="3">
        <v>17263.402739130433</v>
      </c>
      <c r="AG45" s="3"/>
      <c r="AH45" s="23"/>
      <c r="AI45" s="3">
        <v>1656.3477391304348</v>
      </c>
      <c r="AJ45" s="3"/>
      <c r="AK45" s="23"/>
      <c r="AL45" s="3">
        <v>242.01465217391305</v>
      </c>
      <c r="AM45" s="3"/>
      <c r="AN45" s="23"/>
      <c r="AO45" s="3">
        <v>908.34565217391309</v>
      </c>
      <c r="AP45" s="3"/>
      <c r="AQ45" s="23"/>
      <c r="AR45" s="3">
        <v>872.15665217391302</v>
      </c>
      <c r="AS45" s="3"/>
      <c r="AT45" s="23"/>
      <c r="AU45" s="3">
        <v>989.44360869565219</v>
      </c>
      <c r="AV45" s="3"/>
      <c r="AW45" s="23"/>
      <c r="AX45" s="3">
        <v>781.00765217391302</v>
      </c>
      <c r="AY45" s="3"/>
      <c r="AZ45" s="23"/>
      <c r="BA45" s="3">
        <v>548.67226086956521</v>
      </c>
      <c r="BB45" s="3"/>
      <c r="BC45" s="23"/>
      <c r="BD45" s="3">
        <v>3.5565652173913045</v>
      </c>
      <c r="BE45" s="3"/>
      <c r="BF45" s="23"/>
      <c r="BG45" s="3">
        <v>749.40608839615652</v>
      </c>
      <c r="BH45" s="3"/>
      <c r="BI45" s="23"/>
      <c r="BJ45" s="8">
        <v>-0.18449096402877671</v>
      </c>
      <c r="BK45" s="8"/>
      <c r="BL45" s="23"/>
      <c r="BM45" s="3">
        <v>451750000</v>
      </c>
      <c r="BN45" s="3"/>
    </row>
    <row r="46" spans="1:66">
      <c r="B46" t="s">
        <v>158</v>
      </c>
      <c r="C46" s="23"/>
      <c r="D46" s="33">
        <v>-151883351.43474269</v>
      </c>
      <c r="E46" s="33">
        <v>-113231872.18630141</v>
      </c>
      <c r="F46" s="33">
        <v>-38651479.248441279</v>
      </c>
      <c r="G46" s="39"/>
      <c r="H46" s="33">
        <v>-165648776.11489382</v>
      </c>
      <c r="I46" s="33">
        <v>104314845.3473139</v>
      </c>
      <c r="J46" s="33">
        <v>1894130.8355339624</v>
      </c>
      <c r="K46" s="33">
        <v>5178366.1836046381</v>
      </c>
      <c r="L46" s="33">
        <v>40100414.500000179</v>
      </c>
      <c r="M46" s="33">
        <v>0</v>
      </c>
      <c r="N46" s="33">
        <v>-1309738.1666666686</v>
      </c>
      <c r="O46" s="33">
        <v>-4404054.1666666642</v>
      </c>
      <c r="P46" s="33">
        <v>-6050573.4999999916</v>
      </c>
      <c r="Q46" s="33">
        <v>-8895743.166666666</v>
      </c>
      <c r="R46" s="33">
        <v>-3579497.333333334</v>
      </c>
      <c r="S46" s="33">
        <v>-250853.66666666709</v>
      </c>
      <c r="T46" s="33">
        <v>0</v>
      </c>
      <c r="U46" s="33"/>
      <c r="V46" s="33"/>
      <c r="W46" s="33">
        <v>-1.3865064829587936E-7</v>
      </c>
      <c r="X46" s="23"/>
      <c r="Y46" s="3">
        <v>-4104.9554441822347</v>
      </c>
      <c r="Z46" s="3">
        <v>-4717.9946744292256</v>
      </c>
      <c r="AA46" s="23"/>
      <c r="AB46" s="3">
        <v>37000</v>
      </c>
      <c r="AC46" s="3">
        <v>24000</v>
      </c>
      <c r="AD46" s="3">
        <v>13000</v>
      </c>
      <c r="AE46" s="23"/>
      <c r="AF46" s="3">
        <v>15470.634513513511</v>
      </c>
      <c r="AG46" s="3">
        <v>16554.429500000002</v>
      </c>
      <c r="AH46" s="23"/>
      <c r="AI46" s="3">
        <v>0</v>
      </c>
      <c r="AJ46" s="3">
        <v>0</v>
      </c>
      <c r="AK46" s="23"/>
      <c r="AL46" s="3">
        <v>195.06816216216222</v>
      </c>
      <c r="AM46" s="3">
        <v>159.66983333333334</v>
      </c>
      <c r="AN46" s="23"/>
      <c r="AO46" s="3">
        <v>1051.7793243243243</v>
      </c>
      <c r="AP46" s="3">
        <v>932.75083333333339</v>
      </c>
      <c r="AQ46" s="23"/>
      <c r="AR46" s="3">
        <v>1286.3065135135132</v>
      </c>
      <c r="AS46" s="3">
        <v>1122.7774999999999</v>
      </c>
      <c r="AT46" s="23"/>
      <c r="AU46" s="3">
        <v>1310.1223243243242</v>
      </c>
      <c r="AV46" s="3">
        <v>1069.6968333333332</v>
      </c>
      <c r="AW46" s="23"/>
      <c r="AX46" s="3">
        <v>708.40183783783789</v>
      </c>
      <c r="AY46" s="3">
        <v>611.6586666666667</v>
      </c>
      <c r="AZ46" s="23"/>
      <c r="BA46" s="3">
        <v>270.45916216216216</v>
      </c>
      <c r="BB46" s="3">
        <v>263.67933333333332</v>
      </c>
      <c r="BC46" s="23"/>
      <c r="BD46" s="3">
        <v>0</v>
      </c>
      <c r="BE46" s="3">
        <v>0</v>
      </c>
      <c r="BF46" s="23"/>
      <c r="BG46" s="3">
        <v>617.63964085141413</v>
      </c>
      <c r="BH46" s="3">
        <v>615.66936846782448</v>
      </c>
      <c r="BI46" s="23"/>
      <c r="BJ46" s="8">
        <v>-0.25358302468707677</v>
      </c>
      <c r="BK46" s="8">
        <v>-0.29493609080807942</v>
      </c>
      <c r="BL46" s="23"/>
      <c r="BM46" s="3">
        <v>598949206.56525731</v>
      </c>
      <c r="BN46" s="3">
        <v>383920027.81369865</v>
      </c>
    </row>
    <row r="47" spans="1:66">
      <c r="B47" t="s">
        <v>151</v>
      </c>
      <c r="C47" s="23"/>
      <c r="D47" s="33">
        <v>-226874402.00000015</v>
      </c>
      <c r="E47" s="33">
        <v>-96145316</v>
      </c>
      <c r="F47" s="33">
        <v>-130729086.00000015</v>
      </c>
      <c r="G47" s="39"/>
      <c r="H47" s="33">
        <v>-140652570.84485847</v>
      </c>
      <c r="I47" s="33">
        <v>-108451202.42786881</v>
      </c>
      <c r="J47" s="33">
        <v>22431390.066354606</v>
      </c>
      <c r="K47" s="33">
        <v>6568609.9336453695</v>
      </c>
      <c r="L47" s="33">
        <v>102772171.72727296</v>
      </c>
      <c r="M47" s="33">
        <v>2897627.1818181835</v>
      </c>
      <c r="N47" s="33">
        <v>-811768.90909091011</v>
      </c>
      <c r="O47" s="33">
        <v>-6576491.8181818174</v>
      </c>
      <c r="P47" s="33">
        <v>-3737206.590909095</v>
      </c>
      <c r="Q47" s="33">
        <v>-4969651.1363636376</v>
      </c>
      <c r="R47" s="33">
        <v>-7997483.5909090871</v>
      </c>
      <c r="S47" s="33">
        <v>7573285.1818181807</v>
      </c>
      <c r="T47" s="33">
        <v>224205.22727272732</v>
      </c>
      <c r="U47" s="33"/>
      <c r="V47" s="33"/>
      <c r="W47" s="33">
        <v>-3.40660335496068E-7</v>
      </c>
      <c r="X47" s="23"/>
      <c r="Y47" s="3">
        <v>-5743.6557468354467</v>
      </c>
      <c r="Z47" s="3">
        <v>-8740.4832727272733</v>
      </c>
      <c r="AA47" s="23"/>
      <c r="AB47" s="3">
        <v>39500</v>
      </c>
      <c r="AC47" s="3">
        <v>11000</v>
      </c>
      <c r="AD47" s="3">
        <v>28500</v>
      </c>
      <c r="AE47" s="23"/>
      <c r="AF47" s="3">
        <v>16526.765594936707</v>
      </c>
      <c r="AG47" s="3">
        <v>19128.592727272731</v>
      </c>
      <c r="AH47" s="23"/>
      <c r="AI47" s="3">
        <v>1830.8765316455697</v>
      </c>
      <c r="AJ47" s="3">
        <v>1904.2341818181819</v>
      </c>
      <c r="AK47" s="23"/>
      <c r="AL47" s="3">
        <v>310.8122025316456</v>
      </c>
      <c r="AM47" s="3">
        <v>290.26109090909091</v>
      </c>
      <c r="AN47" s="23"/>
      <c r="AO47" s="3">
        <v>1358.6296455696202</v>
      </c>
      <c r="AP47" s="3">
        <v>1192.1361818181817</v>
      </c>
      <c r="AQ47" s="23"/>
      <c r="AR47" s="3">
        <v>1539.7967341772153</v>
      </c>
      <c r="AS47" s="3">
        <v>1445.1839090909091</v>
      </c>
      <c r="AT47" s="23"/>
      <c r="AU47" s="3">
        <v>1646.5633164556962</v>
      </c>
      <c r="AV47" s="3">
        <v>1520.7493636363636</v>
      </c>
      <c r="AW47" s="23"/>
      <c r="AX47" s="3">
        <v>1083.8958481012658</v>
      </c>
      <c r="AY47" s="3">
        <v>881.42790909090911</v>
      </c>
      <c r="AZ47" s="23"/>
      <c r="BA47" s="3">
        <v>677.82944303797467</v>
      </c>
      <c r="BB47" s="3">
        <v>869.55818181818177</v>
      </c>
      <c r="BC47" s="23"/>
      <c r="BD47" s="3">
        <v>2.663645569620253</v>
      </c>
      <c r="BE47" s="3">
        <v>8.3397272727272735</v>
      </c>
      <c r="BF47" s="23"/>
      <c r="BG47" s="3">
        <v>733.87231596710626</v>
      </c>
      <c r="BH47" s="3">
        <v>712.01599238361075</v>
      </c>
      <c r="BI47" s="23"/>
      <c r="BJ47" s="8">
        <v>-0.29861717933530785</v>
      </c>
      <c r="BK47" s="8">
        <v>-0.47245855528255526</v>
      </c>
      <c r="BL47" s="23"/>
      <c r="BM47" s="3">
        <v>759750000</v>
      </c>
      <c r="BN47" s="3">
        <v>203500000</v>
      </c>
    </row>
    <row r="48" spans="1:66">
      <c r="B48" t="s">
        <v>148</v>
      </c>
      <c r="C48" s="23"/>
      <c r="D48" s="33">
        <v>-789626316.99999988</v>
      </c>
      <c r="E48" s="33"/>
      <c r="F48" s="33">
        <v>-789626316.99999988</v>
      </c>
      <c r="G48" s="39"/>
      <c r="H48" s="33"/>
      <c r="I48" s="33"/>
      <c r="J48" s="33"/>
      <c r="K48" s="33"/>
      <c r="L48" s="33"/>
      <c r="M48" s="33"/>
      <c r="N48" s="33"/>
      <c r="O48" s="33"/>
      <c r="P48" s="33"/>
      <c r="Q48" s="33"/>
      <c r="R48" s="33"/>
      <c r="S48" s="33"/>
      <c r="T48" s="33"/>
      <c r="U48" s="33">
        <v>-789626316.99999988</v>
      </c>
      <c r="V48" s="33"/>
      <c r="W48" s="33">
        <v>0</v>
      </c>
      <c r="X48" s="23"/>
      <c r="Y48" s="3">
        <v>-28713.684254545449</v>
      </c>
      <c r="Z48" s="3"/>
      <c r="AA48" s="23"/>
      <c r="AB48" s="3">
        <v>27500</v>
      </c>
      <c r="AC48" s="3"/>
      <c r="AD48" s="3">
        <v>27500</v>
      </c>
      <c r="AE48" s="23"/>
      <c r="AF48" s="3">
        <v>12602.901599999992</v>
      </c>
      <c r="AG48" s="3"/>
      <c r="AH48" s="23"/>
      <c r="AI48" s="3">
        <v>163.17654545454545</v>
      </c>
      <c r="AJ48" s="3"/>
      <c r="AK48" s="23"/>
      <c r="AL48" s="3">
        <v>845.6796363636364</v>
      </c>
      <c r="AM48" s="3"/>
      <c r="AN48" s="23"/>
      <c r="AO48" s="3">
        <v>8423.039309090911</v>
      </c>
      <c r="AP48" s="3"/>
      <c r="AQ48" s="23"/>
      <c r="AR48" s="3">
        <v>7506.9845818181821</v>
      </c>
      <c r="AS48" s="3"/>
      <c r="AT48" s="23"/>
      <c r="AU48" s="3">
        <v>8562.0042545454544</v>
      </c>
      <c r="AV48" s="3"/>
      <c r="AW48" s="23"/>
      <c r="AX48" s="3">
        <v>4833.4034545454542</v>
      </c>
      <c r="AY48" s="3"/>
      <c r="AZ48" s="23"/>
      <c r="BA48" s="3">
        <v>4586.3208727272731</v>
      </c>
      <c r="BB48" s="3"/>
      <c r="BC48" s="23"/>
      <c r="BD48" s="3">
        <v>263.17399999999992</v>
      </c>
      <c r="BE48" s="3"/>
      <c r="BF48" s="23"/>
      <c r="BG48" s="3">
        <v>727.72266397684029</v>
      </c>
      <c r="BH48" s="3"/>
      <c r="BI48" s="23"/>
      <c r="BJ48" s="99">
        <v>-1.5054623947226682</v>
      </c>
      <c r="BK48" s="8"/>
      <c r="BL48" s="23"/>
      <c r="BM48" s="3">
        <v>524507500</v>
      </c>
      <c r="BN48" s="3"/>
    </row>
    <row r="49" spans="1:66">
      <c r="B49" t="s">
        <v>157</v>
      </c>
      <c r="C49" s="23"/>
      <c r="D49" s="33">
        <v>-2044127923.6761096</v>
      </c>
      <c r="E49" s="33">
        <v>-764327374.90137017</v>
      </c>
      <c r="F49" s="33">
        <v>-1279800548.7747393</v>
      </c>
      <c r="G49" s="39"/>
      <c r="H49" s="33">
        <v>-1118147141.4268341</v>
      </c>
      <c r="I49" s="33">
        <v>-302717850.37699497</v>
      </c>
      <c r="J49" s="33">
        <v>23421866.573678281</v>
      </c>
      <c r="K49" s="33">
        <v>7802946.3015653528</v>
      </c>
      <c r="L49" s="33">
        <v>31007239.461539246</v>
      </c>
      <c r="M49" s="33">
        <v>5904.3846153845998</v>
      </c>
      <c r="N49" s="33">
        <v>498834.4871794862</v>
      </c>
      <c r="O49" s="33">
        <v>22338896.230769169</v>
      </c>
      <c r="P49" s="33">
        <v>19458939.333333418</v>
      </c>
      <c r="Q49" s="33">
        <v>9393941.6923075952</v>
      </c>
      <c r="R49" s="33">
        <v>8742198.6410257127</v>
      </c>
      <c r="S49" s="33">
        <v>17503573.948717926</v>
      </c>
      <c r="T49" s="33">
        <v>890101.97435897333</v>
      </c>
      <c r="U49" s="33"/>
      <c r="V49" s="33"/>
      <c r="W49" s="33">
        <v>-7.3877163231372833E-7</v>
      </c>
      <c r="X49" s="23"/>
      <c r="Y49" s="3">
        <v>-36665.971725132011</v>
      </c>
      <c r="Z49" s="3">
        <v>-39196.275635967701</v>
      </c>
      <c r="AA49" s="23"/>
      <c r="AB49" s="3">
        <v>55750</v>
      </c>
      <c r="AC49" s="3">
        <v>19500</v>
      </c>
      <c r="AD49" s="3">
        <v>36250</v>
      </c>
      <c r="AE49" s="23"/>
      <c r="AF49" s="3">
        <v>19164.533255605391</v>
      </c>
      <c r="AG49" s="3">
        <v>19720.716923076947</v>
      </c>
      <c r="AH49" s="23"/>
      <c r="AI49" s="3">
        <v>1.1008609865470855</v>
      </c>
      <c r="AJ49" s="3">
        <v>1.2067692307692308</v>
      </c>
      <c r="AK49" s="23"/>
      <c r="AL49" s="3">
        <v>442.72193721973093</v>
      </c>
      <c r="AM49" s="3">
        <v>451.669641025641</v>
      </c>
      <c r="AN49" s="23"/>
      <c r="AO49" s="3">
        <v>8142.6327713004503</v>
      </c>
      <c r="AP49" s="3">
        <v>8543.3304615384623</v>
      </c>
      <c r="AQ49" s="23"/>
      <c r="AR49" s="3">
        <v>7429.4980627802679</v>
      </c>
      <c r="AS49" s="3">
        <v>7778.5373333333337</v>
      </c>
      <c r="AT49" s="23"/>
      <c r="AU49" s="3">
        <v>9553.4421883408068</v>
      </c>
      <c r="AV49" s="3">
        <v>9721.9433846153825</v>
      </c>
      <c r="AW49" s="23"/>
      <c r="AX49" s="3">
        <v>4038.5712107623317</v>
      </c>
      <c r="AY49" s="3">
        <v>4195.3819487179499</v>
      </c>
      <c r="AZ49" s="23"/>
      <c r="BA49" s="3">
        <v>3916.2131121076241</v>
      </c>
      <c r="BB49" s="3">
        <v>4230.1785641025645</v>
      </c>
      <c r="BC49" s="23"/>
      <c r="BD49" s="3">
        <v>165.92132735426009</v>
      </c>
      <c r="BE49" s="3">
        <v>181.88728205128203</v>
      </c>
      <c r="BF49" s="23"/>
      <c r="BG49" s="3">
        <v>617.67194282744344</v>
      </c>
      <c r="BH49" s="3">
        <v>601.50251505196502</v>
      </c>
      <c r="BI49" s="23"/>
      <c r="BJ49" s="99">
        <v>-2.2649166099837945</v>
      </c>
      <c r="BK49" s="8">
        <v>-2.5079875448211477</v>
      </c>
      <c r="BL49" s="23"/>
      <c r="BM49" s="3">
        <v>902517962.32389116</v>
      </c>
      <c r="BN49" s="3">
        <v>304757245.09863013</v>
      </c>
    </row>
    <row r="50" spans="1:66">
      <c r="A50" t="s">
        <v>15</v>
      </c>
      <c r="C50" s="23"/>
      <c r="D50" s="33">
        <v>-85733154.126779974</v>
      </c>
      <c r="E50" s="33">
        <v>-3599733.9999999991</v>
      </c>
      <c r="F50" s="33">
        <v>-82133420.126779974</v>
      </c>
      <c r="G50" s="39"/>
      <c r="H50" s="33">
        <v>-13976414.999999996</v>
      </c>
      <c r="I50" s="33">
        <v>0</v>
      </c>
      <c r="J50" s="33">
        <v>-3365751.3770943298</v>
      </c>
      <c r="K50" s="33">
        <v>316921.18375069473</v>
      </c>
      <c r="L50" s="33">
        <v>7.0000000050640665</v>
      </c>
      <c r="M50" s="33">
        <v>29.999999999745341</v>
      </c>
      <c r="N50" s="33">
        <v>-60665.00000000008</v>
      </c>
      <c r="O50" s="33">
        <v>-116737.00000000009</v>
      </c>
      <c r="P50" s="33">
        <v>-7.0000000000618456</v>
      </c>
      <c r="Q50" s="33">
        <v>-7.9999999998108251</v>
      </c>
      <c r="R50" s="33">
        <v>5.9999999998581188</v>
      </c>
      <c r="S50" s="33">
        <v>0.99999999997635314</v>
      </c>
      <c r="T50" s="33">
        <v>0</v>
      </c>
      <c r="U50" s="33">
        <v>-66977600.933436334</v>
      </c>
      <c r="V50" s="33">
        <v>2046798.9999999995</v>
      </c>
      <c r="W50" s="33">
        <v>-1.4435499906539917E-8</v>
      </c>
      <c r="X50" s="23"/>
      <c r="Y50" s="3">
        <v>-3613.6208272615372</v>
      </c>
      <c r="Z50" s="3">
        <v>-8999.3349999999973</v>
      </c>
      <c r="AA50" s="23"/>
      <c r="AB50" s="3">
        <v>23725</v>
      </c>
      <c r="AC50" s="3">
        <v>400</v>
      </c>
      <c r="AD50" s="3">
        <v>23325</v>
      </c>
      <c r="AE50" s="23"/>
      <c r="AF50" s="3">
        <v>18349.082697576396</v>
      </c>
      <c r="AG50" s="3">
        <v>17690.035</v>
      </c>
      <c r="AH50" s="23"/>
      <c r="AI50" s="3">
        <v>164.90010537407795</v>
      </c>
      <c r="AJ50" s="3">
        <v>2887.125</v>
      </c>
      <c r="AK50" s="23"/>
      <c r="AL50" s="3">
        <v>153.28935721812434</v>
      </c>
      <c r="AM50" s="3">
        <v>388.05</v>
      </c>
      <c r="AN50" s="23"/>
      <c r="AO50" s="3">
        <v>390.14318229715491</v>
      </c>
      <c r="AP50" s="3">
        <v>1374.18</v>
      </c>
      <c r="AQ50" s="23"/>
      <c r="AR50" s="3">
        <v>540.74604847207581</v>
      </c>
      <c r="AS50" s="3">
        <v>1322.62</v>
      </c>
      <c r="AT50" s="23"/>
      <c r="AU50" s="3">
        <v>803.99835616438372</v>
      </c>
      <c r="AV50" s="3">
        <v>2858.8150000000001</v>
      </c>
      <c r="AW50" s="23"/>
      <c r="AX50" s="3">
        <v>251.67481559536355</v>
      </c>
      <c r="AY50" s="3">
        <v>1247.32</v>
      </c>
      <c r="AZ50" s="23"/>
      <c r="BA50" s="3">
        <v>376.93808219178084</v>
      </c>
      <c r="BB50" s="3">
        <v>1083.5174999999999</v>
      </c>
      <c r="BC50" s="23"/>
      <c r="BD50" s="3">
        <v>0.24337197049525816</v>
      </c>
      <c r="BE50" s="3">
        <v>0.23250000000000001</v>
      </c>
      <c r="BF50" s="23"/>
      <c r="BG50" s="3">
        <v>664.55372657221653</v>
      </c>
      <c r="BH50" s="3">
        <v>764.07244377055008</v>
      </c>
      <c r="BI50" s="23"/>
      <c r="BJ50" s="8">
        <v>-0.20747194330295698</v>
      </c>
      <c r="BK50" s="8">
        <v>-0.45330854056101566</v>
      </c>
      <c r="BL50" s="23"/>
      <c r="BM50" s="3">
        <v>413227700.87322003</v>
      </c>
      <c r="BN50" s="3">
        <v>7941024.0000000009</v>
      </c>
    </row>
    <row r="51" spans="1:66">
      <c r="B51" t="s">
        <v>165</v>
      </c>
      <c r="C51" s="23"/>
      <c r="D51" s="33"/>
      <c r="E51" s="33">
        <v>-2046798.9999999995</v>
      </c>
      <c r="F51" s="33">
        <v>2046798.9999999995</v>
      </c>
      <c r="G51" s="39"/>
      <c r="H51" s="33"/>
      <c r="I51" s="33"/>
      <c r="J51" s="33"/>
      <c r="K51" s="33"/>
      <c r="L51" s="33"/>
      <c r="M51" s="33"/>
      <c r="N51" s="33"/>
      <c r="O51" s="33"/>
      <c r="P51" s="33"/>
      <c r="Q51" s="33"/>
      <c r="R51" s="33"/>
      <c r="S51" s="33"/>
      <c r="T51" s="33"/>
      <c r="U51" s="33"/>
      <c r="V51" s="33">
        <v>2046798.9999999995</v>
      </c>
      <c r="W51" s="33">
        <v>0</v>
      </c>
      <c r="X51" s="23"/>
      <c r="Y51" s="3"/>
      <c r="Z51" s="3">
        <v>-10233.994999999997</v>
      </c>
      <c r="AA51" s="23"/>
      <c r="AB51" s="3"/>
      <c r="AC51" s="3">
        <v>200</v>
      </c>
      <c r="AD51" s="3">
        <v>-200</v>
      </c>
      <c r="AE51" s="23"/>
      <c r="AF51" s="3"/>
      <c r="AG51" s="3">
        <v>16912.154999999999</v>
      </c>
      <c r="AH51" s="23"/>
      <c r="AI51" s="3"/>
      <c r="AJ51" s="3">
        <v>3946.7750000000001</v>
      </c>
      <c r="AK51" s="23"/>
      <c r="AL51" s="3"/>
      <c r="AM51" s="3">
        <v>406.01499999999999</v>
      </c>
      <c r="AN51" s="23"/>
      <c r="AO51" s="3"/>
      <c r="AP51" s="3">
        <v>1891.325</v>
      </c>
      <c r="AQ51" s="23"/>
      <c r="AR51" s="3"/>
      <c r="AS51" s="3">
        <v>1485.16</v>
      </c>
      <c r="AT51" s="23"/>
      <c r="AU51" s="3"/>
      <c r="AV51" s="3">
        <v>2800.4050000000002</v>
      </c>
      <c r="AW51" s="23"/>
      <c r="AX51" s="3"/>
      <c r="AY51" s="3">
        <v>1433.83</v>
      </c>
      <c r="AZ51" s="23"/>
      <c r="BA51" s="3"/>
      <c r="BB51" s="3">
        <v>1210.6099999999999</v>
      </c>
      <c r="BC51" s="23"/>
      <c r="BD51" s="3"/>
      <c r="BE51" s="3">
        <v>0.28000000000000003</v>
      </c>
      <c r="BF51" s="23"/>
      <c r="BG51" s="3"/>
      <c r="BH51" s="3">
        <v>764.07244377055008</v>
      </c>
      <c r="BI51" s="23"/>
      <c r="BJ51" s="8"/>
      <c r="BK51" s="8">
        <v>-0.51550001611882779</v>
      </c>
      <c r="BL51" s="23"/>
      <c r="BM51" s="3"/>
      <c r="BN51" s="3">
        <v>3970512.0000000005</v>
      </c>
    </row>
    <row r="52" spans="1:66">
      <c r="B52" t="s">
        <v>171</v>
      </c>
      <c r="C52" s="23"/>
      <c r="D52" s="33">
        <v>-119314</v>
      </c>
      <c r="E52" s="33"/>
      <c r="F52" s="33">
        <v>-119314</v>
      </c>
      <c r="G52" s="39"/>
      <c r="H52" s="33"/>
      <c r="I52" s="33"/>
      <c r="J52" s="33"/>
      <c r="K52" s="33"/>
      <c r="L52" s="33"/>
      <c r="M52" s="33"/>
      <c r="N52" s="33"/>
      <c r="O52" s="33"/>
      <c r="P52" s="33"/>
      <c r="Q52" s="33"/>
      <c r="R52" s="33"/>
      <c r="S52" s="33"/>
      <c r="T52" s="33"/>
      <c r="U52" s="33">
        <v>-119314</v>
      </c>
      <c r="V52" s="33"/>
      <c r="W52" s="33">
        <v>0</v>
      </c>
      <c r="X52" s="23"/>
      <c r="Y52" s="3">
        <v>-4772.5600000000004</v>
      </c>
      <c r="Z52" s="3"/>
      <c r="AA52" s="23"/>
      <c r="AB52" s="3">
        <v>25</v>
      </c>
      <c r="AC52" s="3"/>
      <c r="AD52" s="3">
        <v>25</v>
      </c>
      <c r="AE52" s="23"/>
      <c r="AF52" s="3">
        <v>26048.639999999999</v>
      </c>
      <c r="AG52" s="3"/>
      <c r="AH52" s="23"/>
      <c r="AI52" s="3">
        <v>1.1599999999999999</v>
      </c>
      <c r="AJ52" s="3"/>
      <c r="AK52" s="23"/>
      <c r="AL52" s="3">
        <v>387.96</v>
      </c>
      <c r="AM52" s="3"/>
      <c r="AN52" s="23"/>
      <c r="AO52" s="3">
        <v>1008.32</v>
      </c>
      <c r="AP52" s="3"/>
      <c r="AQ52" s="23"/>
      <c r="AR52" s="3">
        <v>1077.24</v>
      </c>
      <c r="AS52" s="3"/>
      <c r="AT52" s="23"/>
      <c r="AU52" s="3">
        <v>5670.16</v>
      </c>
      <c r="AV52" s="3"/>
      <c r="AW52" s="23"/>
      <c r="AX52" s="3">
        <v>746.2</v>
      </c>
      <c r="AY52" s="3"/>
      <c r="AZ52" s="23"/>
      <c r="BA52" s="3">
        <v>1180.2</v>
      </c>
      <c r="BB52" s="3"/>
      <c r="BC52" s="23"/>
      <c r="BD52" s="3">
        <v>2.04</v>
      </c>
      <c r="BE52" s="3"/>
      <c r="BF52" s="23"/>
      <c r="BG52" s="3">
        <v>1196.1222551863364</v>
      </c>
      <c r="BH52" s="3"/>
      <c r="BI52" s="23"/>
      <c r="BJ52" s="8">
        <v>-0.15223787662650848</v>
      </c>
      <c r="BK52" s="8"/>
      <c r="BL52" s="23"/>
      <c r="BM52" s="3">
        <v>783734</v>
      </c>
      <c r="BN52" s="3"/>
    </row>
    <row r="53" spans="1:66">
      <c r="B53" t="s">
        <v>553</v>
      </c>
      <c r="C53" s="23"/>
      <c r="D53" s="33">
        <v>-403277</v>
      </c>
      <c r="E53" s="33"/>
      <c r="F53" s="33">
        <v>-403277</v>
      </c>
      <c r="G53" s="39"/>
      <c r="H53" s="33"/>
      <c r="I53" s="33"/>
      <c r="J53" s="33"/>
      <c r="K53" s="33"/>
      <c r="L53" s="33"/>
      <c r="M53" s="33"/>
      <c r="N53" s="33"/>
      <c r="O53" s="33"/>
      <c r="P53" s="33"/>
      <c r="Q53" s="33"/>
      <c r="R53" s="33"/>
      <c r="S53" s="33"/>
      <c r="T53" s="33"/>
      <c r="U53" s="33">
        <v>-403277</v>
      </c>
      <c r="V53" s="33"/>
      <c r="W53" s="33">
        <v>0</v>
      </c>
      <c r="X53" s="23"/>
      <c r="Y53" s="3">
        <v>-2016.385</v>
      </c>
      <c r="Z53" s="3"/>
      <c r="AA53" s="23"/>
      <c r="AB53" s="3">
        <v>200</v>
      </c>
      <c r="AC53" s="3"/>
      <c r="AD53" s="3">
        <v>200</v>
      </c>
      <c r="AE53" s="23"/>
      <c r="AF53" s="3">
        <v>14272.045</v>
      </c>
      <c r="AG53" s="3"/>
      <c r="AH53" s="23"/>
      <c r="AI53" s="3">
        <v>1283.93</v>
      </c>
      <c r="AJ53" s="3"/>
      <c r="AK53" s="23"/>
      <c r="AL53" s="3">
        <v>266.27499999999998</v>
      </c>
      <c r="AM53" s="3"/>
      <c r="AN53" s="23"/>
      <c r="AO53" s="3">
        <v>1041.6149999999998</v>
      </c>
      <c r="AP53" s="3"/>
      <c r="AQ53" s="23"/>
      <c r="AR53" s="3">
        <v>903.51499999999999</v>
      </c>
      <c r="AS53" s="3"/>
      <c r="AT53" s="23"/>
      <c r="AU53" s="3">
        <v>2526.9450000000002</v>
      </c>
      <c r="AV53" s="3"/>
      <c r="AW53" s="23"/>
      <c r="AX53" s="3">
        <v>901</v>
      </c>
      <c r="AY53" s="3"/>
      <c r="AZ53" s="23"/>
      <c r="BA53" s="3">
        <v>833.83</v>
      </c>
      <c r="BB53" s="3"/>
      <c r="BC53" s="23"/>
      <c r="BD53" s="3">
        <v>0.01</v>
      </c>
      <c r="BE53" s="3"/>
      <c r="BF53" s="23"/>
      <c r="BG53" s="3">
        <v>763.57959288955215</v>
      </c>
      <c r="BH53" s="3"/>
      <c r="BI53" s="23"/>
      <c r="BJ53" s="8">
        <v>-0.1007548676395783</v>
      </c>
      <c r="BK53" s="8"/>
      <c r="BL53" s="23"/>
      <c r="BM53" s="3">
        <v>4002556</v>
      </c>
      <c r="BN53" s="3"/>
    </row>
    <row r="54" spans="1:66">
      <c r="B54" t="s">
        <v>155</v>
      </c>
      <c r="C54" s="23"/>
      <c r="D54" s="33">
        <v>-18755553.193343632</v>
      </c>
      <c r="E54" s="33">
        <v>-1552934.9999999995</v>
      </c>
      <c r="F54" s="33">
        <v>-17202618.193343632</v>
      </c>
      <c r="G54" s="39"/>
      <c r="H54" s="33">
        <v>-13976414.999999996</v>
      </c>
      <c r="I54" s="33">
        <v>0</v>
      </c>
      <c r="J54" s="33">
        <v>-3365751.3770943298</v>
      </c>
      <c r="K54" s="33">
        <v>316921.18375069473</v>
      </c>
      <c r="L54" s="33">
        <v>7.0000000050640665</v>
      </c>
      <c r="M54" s="33">
        <v>29.999999999745341</v>
      </c>
      <c r="N54" s="33">
        <v>-60665.00000000008</v>
      </c>
      <c r="O54" s="33">
        <v>-116737.00000000009</v>
      </c>
      <c r="P54" s="33">
        <v>-7.0000000000618456</v>
      </c>
      <c r="Q54" s="33">
        <v>-7.9999999998108251</v>
      </c>
      <c r="R54" s="33">
        <v>5.9999999998581188</v>
      </c>
      <c r="S54" s="33">
        <v>0.99999999997635314</v>
      </c>
      <c r="T54" s="33">
        <v>0</v>
      </c>
      <c r="U54" s="33"/>
      <c r="V54" s="33"/>
      <c r="W54" s="33">
        <v>-5.17138687428087E-9</v>
      </c>
      <c r="X54" s="23"/>
      <c r="Y54" s="3">
        <v>-9377.7765966718162</v>
      </c>
      <c r="Z54" s="3">
        <v>-7764.6749999999975</v>
      </c>
      <c r="AA54" s="23"/>
      <c r="AB54" s="3">
        <v>2000</v>
      </c>
      <c r="AC54" s="3">
        <v>200</v>
      </c>
      <c r="AD54" s="3">
        <v>1800</v>
      </c>
      <c r="AE54" s="23"/>
      <c r="AF54" s="3">
        <v>18467.911499999998</v>
      </c>
      <c r="AG54" s="3">
        <v>18467.915000000001</v>
      </c>
      <c r="AH54" s="23"/>
      <c r="AI54" s="3">
        <v>1827.46</v>
      </c>
      <c r="AJ54" s="3">
        <v>1827.4749999999999</v>
      </c>
      <c r="AK54" s="23"/>
      <c r="AL54" s="3">
        <v>400.41750000000002</v>
      </c>
      <c r="AM54" s="3">
        <v>370.08499999999998</v>
      </c>
      <c r="AN54" s="23"/>
      <c r="AO54" s="3">
        <v>915.40350000000001</v>
      </c>
      <c r="AP54" s="3">
        <v>857.03499999999997</v>
      </c>
      <c r="AQ54" s="23"/>
      <c r="AR54" s="3">
        <v>1160.0835</v>
      </c>
      <c r="AS54" s="3">
        <v>1160.08</v>
      </c>
      <c r="AT54" s="23"/>
      <c r="AU54" s="3">
        <v>2917.2289999999998</v>
      </c>
      <c r="AV54" s="3">
        <v>2917.2249999999999</v>
      </c>
      <c r="AW54" s="23"/>
      <c r="AX54" s="3">
        <v>1060.807</v>
      </c>
      <c r="AY54" s="3">
        <v>1060.81</v>
      </c>
      <c r="AZ54" s="23"/>
      <c r="BA54" s="3">
        <v>956.42449999999997</v>
      </c>
      <c r="BB54" s="3">
        <v>956.42499999999995</v>
      </c>
      <c r="BC54" s="23"/>
      <c r="BD54" s="3">
        <v>0.185</v>
      </c>
      <c r="BE54" s="3">
        <v>0.185</v>
      </c>
      <c r="BF54" s="23"/>
      <c r="BG54" s="3">
        <v>699.30301655762241</v>
      </c>
      <c r="BH54" s="3">
        <v>764.07244377055008</v>
      </c>
      <c r="BI54" s="23"/>
      <c r="BJ54" s="99">
        <v>-0.51165988953791597</v>
      </c>
      <c r="BK54" s="8">
        <v>-0.39111706500320348</v>
      </c>
      <c r="BL54" s="23"/>
      <c r="BM54" s="3">
        <v>36656289.806656368</v>
      </c>
      <c r="BN54" s="3">
        <v>3970512.0000000005</v>
      </c>
    </row>
    <row r="55" spans="1:66">
      <c r="B55" t="s">
        <v>161</v>
      </c>
      <c r="C55" s="23"/>
      <c r="D55" s="33">
        <v>-66455009.933436334</v>
      </c>
      <c r="E55" s="33"/>
      <c r="F55" s="33">
        <v>-66455009.933436334</v>
      </c>
      <c r="G55" s="39"/>
      <c r="H55" s="33"/>
      <c r="I55" s="33"/>
      <c r="J55" s="33"/>
      <c r="K55" s="33"/>
      <c r="L55" s="33"/>
      <c r="M55" s="33"/>
      <c r="N55" s="33"/>
      <c r="O55" s="33"/>
      <c r="P55" s="33"/>
      <c r="Q55" s="33"/>
      <c r="R55" s="33"/>
      <c r="S55" s="33"/>
      <c r="T55" s="33"/>
      <c r="U55" s="33">
        <v>-66455009.933436334</v>
      </c>
      <c r="V55" s="33"/>
      <c r="W55" s="33">
        <v>0</v>
      </c>
      <c r="X55" s="23"/>
      <c r="Y55" s="3">
        <v>-3090.9306945784342</v>
      </c>
      <c r="Z55" s="3"/>
      <c r="AA55" s="23"/>
      <c r="AB55" s="3">
        <v>21500</v>
      </c>
      <c r="AC55" s="3"/>
      <c r="AD55" s="3">
        <v>21500</v>
      </c>
      <c r="AE55" s="23"/>
      <c r="AF55" s="3">
        <v>18367.001813953488</v>
      </c>
      <c r="AG55" s="3"/>
      <c r="AH55" s="23"/>
      <c r="AI55" s="3">
        <v>2.4186046511627906E-2</v>
      </c>
      <c r="AJ55" s="3"/>
      <c r="AK55" s="23"/>
      <c r="AL55" s="3">
        <v>128.97679069767443</v>
      </c>
      <c r="AM55" s="3"/>
      <c r="AN55" s="23"/>
      <c r="AO55" s="3">
        <v>334.50274418604653</v>
      </c>
      <c r="AP55" s="3"/>
      <c r="AQ55" s="23"/>
      <c r="AR55" s="3">
        <v>479.1348372093023</v>
      </c>
      <c r="AS55" s="3"/>
      <c r="AT55" s="23"/>
      <c r="AU55" s="3">
        <v>585.73302325581392</v>
      </c>
      <c r="AV55" s="3"/>
      <c r="AW55" s="23"/>
      <c r="AX55" s="3">
        <v>169.79144186046511</v>
      </c>
      <c r="AY55" s="3"/>
      <c r="AZ55" s="23"/>
      <c r="BA55" s="3">
        <v>317.84818604651161</v>
      </c>
      <c r="BB55" s="3"/>
      <c r="BC55" s="23"/>
      <c r="BD55" s="3">
        <v>0.24888372093023256</v>
      </c>
      <c r="BE55" s="3"/>
      <c r="BF55" s="23"/>
      <c r="BG55" s="3">
        <v>659.78196069083845</v>
      </c>
      <c r="BH55" s="3"/>
      <c r="BI55" s="23"/>
      <c r="BJ55" s="8">
        <v>-0.17874574900359813</v>
      </c>
      <c r="BK55" s="8"/>
      <c r="BL55" s="23"/>
      <c r="BM55" s="3">
        <v>371785121.06656367</v>
      </c>
      <c r="BN55" s="3"/>
    </row>
    <row r="56" spans="1:66">
      <c r="A56" t="s">
        <v>16</v>
      </c>
      <c r="C56" s="23"/>
      <c r="D56" s="33">
        <v>-4252037111.544982</v>
      </c>
      <c r="E56" s="33">
        <v>-844756303.29999995</v>
      </c>
      <c r="F56" s="33">
        <v>-3407280808.2449818</v>
      </c>
      <c r="G56" s="39"/>
      <c r="H56" s="33">
        <v>-3151039544.5934153</v>
      </c>
      <c r="I56" s="33">
        <v>0</v>
      </c>
      <c r="J56" s="33">
        <v>-305042161.51542825</v>
      </c>
      <c r="K56" s="33">
        <v>48852996.690740012</v>
      </c>
      <c r="L56" s="33">
        <v>124640739.02231997</v>
      </c>
      <c r="M56" s="33">
        <v>51738.648809523678</v>
      </c>
      <c r="N56" s="33">
        <v>4501743.3541666651</v>
      </c>
      <c r="O56" s="33">
        <v>21867548.614583556</v>
      </c>
      <c r="P56" s="33">
        <v>7226254.4613093976</v>
      </c>
      <c r="Q56" s="33">
        <v>-45968932.526785262</v>
      </c>
      <c r="R56" s="33">
        <v>1383197.0952381033</v>
      </c>
      <c r="S56" s="33">
        <v>-255957.68898811314</v>
      </c>
      <c r="T56" s="33">
        <v>1940813.2886904867</v>
      </c>
      <c r="U56" s="33">
        <v>-191035149.02362204</v>
      </c>
      <c r="V56" s="33">
        <v>75595905.927397251</v>
      </c>
      <c r="W56" s="33">
        <v>2.1457672119140625E-6</v>
      </c>
      <c r="X56" s="23"/>
      <c r="Y56" s="3">
        <v>-11697.488614979318</v>
      </c>
      <c r="Z56" s="3">
        <v>-11020.956337899543</v>
      </c>
      <c r="AA56" s="23"/>
      <c r="AB56" s="3">
        <v>363500</v>
      </c>
      <c r="AC56" s="3">
        <v>76650</v>
      </c>
      <c r="AD56" s="3">
        <v>286850</v>
      </c>
      <c r="AE56" s="23"/>
      <c r="AF56" s="3">
        <v>17990.457755158186</v>
      </c>
      <c r="AG56" s="3">
        <v>19553.4414481409</v>
      </c>
      <c r="AH56" s="23"/>
      <c r="AI56" s="3">
        <v>72.821573590096293</v>
      </c>
      <c r="AJ56" s="3">
        <v>4.4704500978473583</v>
      </c>
      <c r="AK56" s="23"/>
      <c r="AL56" s="3">
        <v>433.65333149931223</v>
      </c>
      <c r="AM56" s="3">
        <v>360.32263535551209</v>
      </c>
      <c r="AN56" s="23"/>
      <c r="AO56" s="3">
        <v>1820.8516423658866</v>
      </c>
      <c r="AP56" s="3">
        <v>1820.3090019569472</v>
      </c>
      <c r="AQ56" s="23"/>
      <c r="AR56" s="3">
        <v>1868.6209656121048</v>
      </c>
      <c r="AS56" s="3">
        <v>1762.7126810176126</v>
      </c>
      <c r="AT56" s="23"/>
      <c r="AU56" s="3">
        <v>4125.5317991746888</v>
      </c>
      <c r="AV56" s="3">
        <v>3894.2349119373775</v>
      </c>
      <c r="AW56" s="23"/>
      <c r="AX56" s="3">
        <v>1537.5607565337002</v>
      </c>
      <c r="AY56" s="3">
        <v>1466.7101630789302</v>
      </c>
      <c r="AZ56" s="23"/>
      <c r="BA56" s="3">
        <v>300.64961760660253</v>
      </c>
      <c r="BB56" s="3">
        <v>288.26016960208739</v>
      </c>
      <c r="BC56" s="23"/>
      <c r="BD56" s="3">
        <v>70.59072352132047</v>
      </c>
      <c r="BE56" s="3">
        <v>70.470580560991522</v>
      </c>
      <c r="BF56" s="23"/>
      <c r="BG56" s="3">
        <v>630.48668190682054</v>
      </c>
      <c r="BH56" s="3">
        <v>700.46885200721147</v>
      </c>
      <c r="BI56" s="23"/>
      <c r="BJ56" s="8">
        <v>-0.70794116977558186</v>
      </c>
      <c r="BK56" s="8">
        <v>-0.60554785991109839</v>
      </c>
      <c r="BL56" s="23"/>
      <c r="BM56" s="3">
        <v>6006201211.4550171</v>
      </c>
      <c r="BN56" s="3">
        <v>1395028137.6999998</v>
      </c>
    </row>
    <row r="57" spans="1:66">
      <c r="B57" t="s">
        <v>446</v>
      </c>
      <c r="C57" s="23"/>
      <c r="D57" s="33"/>
      <c r="E57" s="33">
        <v>-75595905.927397251</v>
      </c>
      <c r="F57" s="33">
        <v>75595905.927397251</v>
      </c>
      <c r="G57" s="39"/>
      <c r="H57" s="33"/>
      <c r="I57" s="33"/>
      <c r="J57" s="33"/>
      <c r="K57" s="33"/>
      <c r="L57" s="33"/>
      <c r="M57" s="33"/>
      <c r="N57" s="33"/>
      <c r="O57" s="33"/>
      <c r="P57" s="33"/>
      <c r="Q57" s="33"/>
      <c r="R57" s="33"/>
      <c r="S57" s="33"/>
      <c r="T57" s="33"/>
      <c r="U57" s="33"/>
      <c r="V57" s="33">
        <v>75595905.927397251</v>
      </c>
      <c r="W57" s="33">
        <v>0</v>
      </c>
      <c r="X57" s="23"/>
      <c r="Y57" s="3"/>
      <c r="Z57" s="3">
        <v>-7999.5667648039416</v>
      </c>
      <c r="AA57" s="23"/>
      <c r="AB57" s="3"/>
      <c r="AC57" s="3">
        <v>9450</v>
      </c>
      <c r="AD57" s="3">
        <v>-9450</v>
      </c>
      <c r="AE57" s="23"/>
      <c r="AF57" s="3"/>
      <c r="AG57" s="3">
        <v>28423.260952380951</v>
      </c>
      <c r="AH57" s="23"/>
      <c r="AI57" s="3"/>
      <c r="AJ57" s="3">
        <v>-9.3138624338624343</v>
      </c>
      <c r="AK57" s="23"/>
      <c r="AL57" s="3"/>
      <c r="AM57" s="3">
        <v>-27.357883597883596</v>
      </c>
      <c r="AN57" s="23"/>
      <c r="AO57" s="3"/>
      <c r="AP57" s="3">
        <v>869.76338624338621</v>
      </c>
      <c r="AQ57" s="23"/>
      <c r="AR57" s="3"/>
      <c r="AS57" s="3">
        <v>455.9442328042328</v>
      </c>
      <c r="AT57" s="23"/>
      <c r="AU57" s="3"/>
      <c r="AV57" s="3">
        <v>2127.3485714285716</v>
      </c>
      <c r="AW57" s="23"/>
      <c r="AX57" s="3"/>
      <c r="AY57" s="3">
        <v>625.74793650793652</v>
      </c>
      <c r="AZ57" s="23"/>
      <c r="BA57" s="3"/>
      <c r="BB57" s="3">
        <v>518.92031746031751</v>
      </c>
      <c r="BC57" s="23"/>
      <c r="BD57" s="3"/>
      <c r="BE57" s="3">
        <v>0</v>
      </c>
      <c r="BF57" s="23"/>
      <c r="BG57" s="3"/>
      <c r="BH57" s="3">
        <v>961.5967215395292</v>
      </c>
      <c r="BI57" s="23"/>
      <c r="BJ57" s="8"/>
      <c r="BK57" s="8">
        <v>-0.32017801906529336</v>
      </c>
      <c r="BL57" s="23"/>
      <c r="BM57" s="3"/>
      <c r="BN57" s="3">
        <v>236105858.07260275</v>
      </c>
    </row>
    <row r="58" spans="1:66">
      <c r="B58" t="s">
        <v>154</v>
      </c>
      <c r="C58" s="23"/>
      <c r="D58" s="33">
        <v>-191035149.02362204</v>
      </c>
      <c r="E58" s="33"/>
      <c r="F58" s="33">
        <v>-191035149.02362204</v>
      </c>
      <c r="G58" s="39"/>
      <c r="H58" s="33"/>
      <c r="I58" s="33"/>
      <c r="J58" s="33"/>
      <c r="K58" s="33"/>
      <c r="L58" s="33"/>
      <c r="M58" s="33"/>
      <c r="N58" s="33"/>
      <c r="O58" s="33"/>
      <c r="P58" s="33"/>
      <c r="Q58" s="33"/>
      <c r="R58" s="33"/>
      <c r="S58" s="33"/>
      <c r="T58" s="33"/>
      <c r="U58" s="33">
        <v>-191035149.02362204</v>
      </c>
      <c r="V58" s="33"/>
      <c r="W58" s="33">
        <v>0</v>
      </c>
      <c r="X58" s="23"/>
      <c r="Y58" s="3">
        <v>-9096.9118582677165</v>
      </c>
      <c r="Z58" s="3"/>
      <c r="AA58" s="23"/>
      <c r="AB58" s="3">
        <v>21000</v>
      </c>
      <c r="AC58" s="3"/>
      <c r="AD58" s="3">
        <v>21000</v>
      </c>
      <c r="AE58" s="23"/>
      <c r="AF58" s="3">
        <v>18777.379904761903</v>
      </c>
      <c r="AG58" s="3"/>
      <c r="AH58" s="23"/>
      <c r="AI58" s="3">
        <v>1158.4449047619048</v>
      </c>
      <c r="AJ58" s="3"/>
      <c r="AK58" s="23"/>
      <c r="AL58" s="3">
        <v>954.85514285714282</v>
      </c>
      <c r="AM58" s="3"/>
      <c r="AN58" s="23"/>
      <c r="AO58" s="3">
        <v>690.91185714285712</v>
      </c>
      <c r="AP58" s="3"/>
      <c r="AQ58" s="23"/>
      <c r="AR58" s="3">
        <v>942.93357142857144</v>
      </c>
      <c r="AS58" s="3"/>
      <c r="AT58" s="23"/>
      <c r="AU58" s="3">
        <v>1656.4759523809523</v>
      </c>
      <c r="AV58" s="3"/>
      <c r="AW58" s="23"/>
      <c r="AX58" s="3">
        <v>830.19733333333329</v>
      </c>
      <c r="AY58" s="3"/>
      <c r="AZ58" s="23"/>
      <c r="BA58" s="3">
        <v>1019.552380952381</v>
      </c>
      <c r="BB58" s="3"/>
      <c r="BC58" s="23"/>
      <c r="BD58" s="3">
        <v>3.3437142857142859</v>
      </c>
      <c r="BE58" s="3"/>
      <c r="BF58" s="23"/>
      <c r="BG58" s="3">
        <v>647.07480052099504</v>
      </c>
      <c r="BH58" s="3"/>
      <c r="BI58" s="23"/>
      <c r="BJ58" s="99">
        <v>-0.53709710227633367</v>
      </c>
      <c r="BK58" s="8"/>
      <c r="BL58" s="23"/>
      <c r="BM58" s="3">
        <v>355680840.97637796</v>
      </c>
      <c r="BN58" s="3"/>
    </row>
    <row r="59" spans="1:66">
      <c r="B59" t="s">
        <v>166</v>
      </c>
      <c r="C59" s="23"/>
      <c r="D59" s="33">
        <v>-4061001962.5213599</v>
      </c>
      <c r="E59" s="33">
        <v>-769160397.3726027</v>
      </c>
      <c r="F59" s="33">
        <v>-3291841565.148757</v>
      </c>
      <c r="G59" s="39"/>
      <c r="H59" s="33">
        <v>-3151039544.5934153</v>
      </c>
      <c r="I59" s="33">
        <v>0</v>
      </c>
      <c r="J59" s="33">
        <v>-305042161.51542825</v>
      </c>
      <c r="K59" s="33">
        <v>48852996.690740012</v>
      </c>
      <c r="L59" s="33">
        <v>124640739.02231997</v>
      </c>
      <c r="M59" s="33">
        <v>51738.648809523678</v>
      </c>
      <c r="N59" s="33">
        <v>4501743.3541666651</v>
      </c>
      <c r="O59" s="33">
        <v>21867548.614583556</v>
      </c>
      <c r="P59" s="33">
        <v>7226254.4613093976</v>
      </c>
      <c r="Q59" s="33">
        <v>-45968932.526785262</v>
      </c>
      <c r="R59" s="33">
        <v>1383197.0952381033</v>
      </c>
      <c r="S59" s="33">
        <v>-255957.68898811314</v>
      </c>
      <c r="T59" s="33">
        <v>1940813.2886904867</v>
      </c>
      <c r="U59" s="33"/>
      <c r="V59" s="33"/>
      <c r="W59" s="33">
        <v>2.1762680262327194E-6</v>
      </c>
      <c r="X59" s="23"/>
      <c r="Y59" s="3">
        <v>-11856.940036558715</v>
      </c>
      <c r="Z59" s="3">
        <v>-11445.839246616111</v>
      </c>
      <c r="AA59" s="23"/>
      <c r="AB59" s="3">
        <v>342500</v>
      </c>
      <c r="AC59" s="3">
        <v>67200</v>
      </c>
      <c r="AD59" s="3">
        <v>275300</v>
      </c>
      <c r="AE59" s="23"/>
      <c r="AF59" s="3">
        <v>17942.208513868616</v>
      </c>
      <c r="AG59" s="3">
        <v>18306.123080357142</v>
      </c>
      <c r="AH59" s="23"/>
      <c r="AI59" s="3">
        <v>6.2578072992700733</v>
      </c>
      <c r="AJ59" s="3">
        <v>6.4088690476190475</v>
      </c>
      <c r="AK59" s="23"/>
      <c r="AL59" s="3">
        <v>401.69643211678834</v>
      </c>
      <c r="AM59" s="3">
        <v>414.84020833333335</v>
      </c>
      <c r="AN59" s="23"/>
      <c r="AO59" s="3">
        <v>1890.1326218978095</v>
      </c>
      <c r="AP59" s="3">
        <v>1953.9794791666666</v>
      </c>
      <c r="AQ59" s="23"/>
      <c r="AR59" s="3">
        <v>1925.3784408759127</v>
      </c>
      <c r="AS59" s="3">
        <v>1946.476994047619</v>
      </c>
      <c r="AT59" s="23"/>
      <c r="AU59" s="3">
        <v>4276.9191649635022</v>
      </c>
      <c r="AV59" s="3">
        <v>4142.7033035714285</v>
      </c>
      <c r="AW59" s="23"/>
      <c r="AX59" s="3">
        <v>1580.9319445255474</v>
      </c>
      <c r="AY59" s="3">
        <v>1584.9704761904761</v>
      </c>
      <c r="AZ59" s="23"/>
      <c r="BA59" s="3">
        <v>256.57090802919714</v>
      </c>
      <c r="BB59" s="3">
        <v>255.82358630952382</v>
      </c>
      <c r="BC59" s="23"/>
      <c r="BD59" s="3">
        <v>74.713897810218953</v>
      </c>
      <c r="BE59" s="3">
        <v>80.380505952380958</v>
      </c>
      <c r="BF59" s="23"/>
      <c r="BG59" s="3">
        <v>629.46960018157199</v>
      </c>
      <c r="BH59" s="3">
        <v>663.74774535422921</v>
      </c>
      <c r="BI59" s="23"/>
      <c r="BJ59" s="99">
        <v>-0.7186952167694538</v>
      </c>
      <c r="BK59" s="8">
        <v>-0.66368591828253909</v>
      </c>
      <c r="BL59" s="23"/>
      <c r="BM59" s="3">
        <v>5650520370.4786386</v>
      </c>
      <c r="BN59" s="3">
        <v>1158922279.6273973</v>
      </c>
    </row>
    <row r="60" spans="1:66">
      <c r="A60" t="s">
        <v>10</v>
      </c>
      <c r="C60" s="23"/>
      <c r="D60" s="33">
        <v>-787956466</v>
      </c>
      <c r="E60" s="33"/>
      <c r="F60" s="33">
        <v>-787956466</v>
      </c>
      <c r="G60" s="39"/>
      <c r="H60" s="33"/>
      <c r="I60" s="33"/>
      <c r="J60" s="33"/>
      <c r="K60" s="33"/>
      <c r="L60" s="33"/>
      <c r="M60" s="33"/>
      <c r="N60" s="33"/>
      <c r="O60" s="33"/>
      <c r="P60" s="33"/>
      <c r="Q60" s="33"/>
      <c r="R60" s="33"/>
      <c r="S60" s="33"/>
      <c r="T60" s="33"/>
      <c r="U60" s="33">
        <v>-787956466</v>
      </c>
      <c r="V60" s="33"/>
      <c r="W60" s="33">
        <v>0</v>
      </c>
      <c r="X60" s="23"/>
      <c r="Y60" s="3">
        <v>-5080.3124822695036</v>
      </c>
      <c r="Z60" s="3"/>
      <c r="AA60" s="23"/>
      <c r="AB60" s="3">
        <v>155100</v>
      </c>
      <c r="AC60" s="3"/>
      <c r="AD60" s="3">
        <v>155100</v>
      </c>
      <c r="AE60" s="23"/>
      <c r="AF60" s="3">
        <v>14789.12477111541</v>
      </c>
      <c r="AG60" s="3"/>
      <c r="AH60" s="23"/>
      <c r="AI60" s="3">
        <v>1.2959381044487428E-3</v>
      </c>
      <c r="AJ60" s="3"/>
      <c r="AK60" s="23"/>
      <c r="AL60" s="3">
        <v>6.6344294003868459E-3</v>
      </c>
      <c r="AM60" s="3"/>
      <c r="AN60" s="23"/>
      <c r="AO60" s="3">
        <v>497.0894390715668</v>
      </c>
      <c r="AP60" s="3"/>
      <c r="AQ60" s="23"/>
      <c r="AR60" s="3">
        <v>379.93413926499034</v>
      </c>
      <c r="AS60" s="3"/>
      <c r="AT60" s="23"/>
      <c r="AU60" s="3">
        <v>285.45849774339143</v>
      </c>
      <c r="AV60" s="3"/>
      <c r="AW60" s="23"/>
      <c r="AX60" s="3">
        <v>208.50878143133463</v>
      </c>
      <c r="AY60" s="3"/>
      <c r="AZ60" s="23"/>
      <c r="BA60" s="3">
        <v>86.539503546099297</v>
      </c>
      <c r="BB60" s="3"/>
      <c r="BC60" s="23"/>
      <c r="BD60" s="3">
        <v>4999.9937137330753</v>
      </c>
      <c r="BE60" s="3"/>
      <c r="BF60" s="23"/>
      <c r="BG60" s="3">
        <v>616.8203815026103</v>
      </c>
      <c r="BH60" s="3"/>
      <c r="BI60" s="23"/>
      <c r="BJ60" s="8">
        <v>-0.31425239929807769</v>
      </c>
      <c r="BK60" s="8"/>
      <c r="BL60" s="23"/>
      <c r="BM60" s="3">
        <v>2507400000</v>
      </c>
      <c r="BN60" s="3"/>
    </row>
    <row r="61" spans="1:66">
      <c r="B61" t="s">
        <v>164</v>
      </c>
      <c r="C61" s="23"/>
      <c r="D61" s="33">
        <v>-787956466</v>
      </c>
      <c r="E61" s="33"/>
      <c r="F61" s="33">
        <v>-787956466</v>
      </c>
      <c r="G61" s="39"/>
      <c r="H61" s="33"/>
      <c r="I61" s="33"/>
      <c r="J61" s="33"/>
      <c r="K61" s="33"/>
      <c r="L61" s="33"/>
      <c r="M61" s="33"/>
      <c r="N61" s="33"/>
      <c r="O61" s="33"/>
      <c r="P61" s="33"/>
      <c r="Q61" s="33"/>
      <c r="R61" s="33"/>
      <c r="S61" s="33"/>
      <c r="T61" s="33"/>
      <c r="U61" s="33">
        <v>-787956466</v>
      </c>
      <c r="V61" s="33"/>
      <c r="W61" s="33">
        <v>0</v>
      </c>
      <c r="X61" s="23"/>
      <c r="Y61" s="3">
        <v>-5080.3124822695036</v>
      </c>
      <c r="Z61" s="3"/>
      <c r="AA61" s="23"/>
      <c r="AB61" s="3">
        <v>155100</v>
      </c>
      <c r="AC61" s="3"/>
      <c r="AD61" s="3">
        <v>155100</v>
      </c>
      <c r="AE61" s="23"/>
      <c r="AF61" s="3">
        <v>14789.12477111541</v>
      </c>
      <c r="AG61" s="3"/>
      <c r="AH61" s="23"/>
      <c r="AI61" s="3">
        <v>1.2959381044487428E-3</v>
      </c>
      <c r="AJ61" s="3"/>
      <c r="AK61" s="23"/>
      <c r="AL61" s="3">
        <v>6.6344294003868459E-3</v>
      </c>
      <c r="AM61" s="3"/>
      <c r="AN61" s="23"/>
      <c r="AO61" s="3">
        <v>497.0894390715668</v>
      </c>
      <c r="AP61" s="3"/>
      <c r="AQ61" s="23"/>
      <c r="AR61" s="3">
        <v>379.93413926499034</v>
      </c>
      <c r="AS61" s="3"/>
      <c r="AT61" s="23"/>
      <c r="AU61" s="3">
        <v>285.45849774339143</v>
      </c>
      <c r="AV61" s="3"/>
      <c r="AW61" s="23"/>
      <c r="AX61" s="3">
        <v>208.50878143133463</v>
      </c>
      <c r="AY61" s="3"/>
      <c r="AZ61" s="23"/>
      <c r="BA61" s="3">
        <v>86.539503546099297</v>
      </c>
      <c r="BB61" s="3"/>
      <c r="BC61" s="23"/>
      <c r="BD61" s="3">
        <v>4999.9937137330753</v>
      </c>
      <c r="BE61" s="3"/>
      <c r="BF61" s="23"/>
      <c r="BG61" s="3">
        <v>616.8203815026103</v>
      </c>
      <c r="BH61" s="3"/>
      <c r="BI61" s="23"/>
      <c r="BJ61" s="8">
        <v>-0.31425239929807769</v>
      </c>
      <c r="BK61" s="8"/>
      <c r="BL61" s="23"/>
      <c r="BM61" s="3">
        <v>2507400000</v>
      </c>
      <c r="BN61" s="3"/>
    </row>
    <row r="62" spans="1:66">
      <c r="A62" t="s">
        <v>43</v>
      </c>
      <c r="C62" s="23"/>
      <c r="D62" s="33">
        <v>-219627079.74506223</v>
      </c>
      <c r="E62" s="33">
        <v>-20936816.564383686</v>
      </c>
      <c r="F62" s="33">
        <v>-198690263.18067855</v>
      </c>
      <c r="G62" s="39"/>
      <c r="H62" s="33"/>
      <c r="I62" s="33"/>
      <c r="J62" s="33"/>
      <c r="K62" s="33"/>
      <c r="L62" s="33"/>
      <c r="M62" s="33"/>
      <c r="N62" s="33"/>
      <c r="O62" s="33"/>
      <c r="P62" s="33"/>
      <c r="Q62" s="33"/>
      <c r="R62" s="33"/>
      <c r="S62" s="33"/>
      <c r="T62" s="33"/>
      <c r="U62" s="33"/>
      <c r="V62" s="33"/>
      <c r="W62" s="33">
        <v>-198690263.18067855</v>
      </c>
      <c r="X62" s="23"/>
      <c r="Y62" s="3">
        <v>-395.62182018550544</v>
      </c>
      <c r="Z62" s="3">
        <v>-207.6035355913107</v>
      </c>
      <c r="AA62" s="23"/>
      <c r="AB62" s="3">
        <v>555144</v>
      </c>
      <c r="AC62" s="3">
        <v>100850</v>
      </c>
      <c r="AD62" s="3">
        <v>454294</v>
      </c>
      <c r="AE62" s="23"/>
      <c r="AF62" s="3">
        <v>8754.7314192353715</v>
      </c>
      <c r="AG62" s="3">
        <v>9188.0060783341596</v>
      </c>
      <c r="AH62" s="23"/>
      <c r="AI62" s="3">
        <v>0</v>
      </c>
      <c r="AJ62" s="3">
        <v>0</v>
      </c>
      <c r="AK62" s="23"/>
      <c r="AL62" s="3">
        <v>5.7282434827720372E-4</v>
      </c>
      <c r="AM62" s="3">
        <v>7.6351016360932077E-4</v>
      </c>
      <c r="AN62" s="23"/>
      <c r="AO62" s="3">
        <v>212.30694378395518</v>
      </c>
      <c r="AP62" s="3">
        <v>175.72966782350025</v>
      </c>
      <c r="AQ62" s="23"/>
      <c r="AR62" s="3">
        <v>228.02484400443848</v>
      </c>
      <c r="AS62" s="3">
        <v>189.33957362419434</v>
      </c>
      <c r="AT62" s="23"/>
      <c r="AU62" s="3">
        <v>430.66056374562277</v>
      </c>
      <c r="AV62" s="3">
        <v>319.0725632126921</v>
      </c>
      <c r="AW62" s="23"/>
      <c r="AX62" s="3">
        <v>101.89349610191229</v>
      </c>
      <c r="AY62" s="3">
        <v>72.841874070401573</v>
      </c>
      <c r="AZ62" s="23"/>
      <c r="BA62" s="3">
        <v>22.068414681596128</v>
      </c>
      <c r="BB62" s="3">
        <v>26.32040654437283</v>
      </c>
      <c r="BC62" s="23"/>
      <c r="BD62" s="3">
        <v>1.801334428544666E-5</v>
      </c>
      <c r="BE62" s="3">
        <v>8.9241447694595935E-5</v>
      </c>
      <c r="BF62" s="23"/>
      <c r="BG62" s="3">
        <v>356.90057684526522</v>
      </c>
      <c r="BH62" s="3">
        <v>375.77923628451168</v>
      </c>
      <c r="BI62" s="23"/>
      <c r="BJ62" s="8">
        <v>-4.2294108855775898E-2</v>
      </c>
      <c r="BK62" s="8">
        <v>-2.1262777075224955E-2</v>
      </c>
      <c r="BL62" s="23"/>
      <c r="BM62" s="3">
        <v>5192852756.2549372</v>
      </c>
      <c r="BN62" s="3">
        <v>984669899.43561637</v>
      </c>
    </row>
    <row r="63" spans="1:66">
      <c r="B63" t="s">
        <v>180</v>
      </c>
      <c r="C63" s="23"/>
      <c r="D63" s="33">
        <v>540245038</v>
      </c>
      <c r="E63" s="33">
        <v>157265681.99999991</v>
      </c>
      <c r="F63" s="33">
        <v>382979356.00000012</v>
      </c>
      <c r="G63" s="39"/>
      <c r="H63" s="33"/>
      <c r="I63" s="33"/>
      <c r="J63" s="33"/>
      <c r="K63" s="33"/>
      <c r="L63" s="33"/>
      <c r="M63" s="33"/>
      <c r="N63" s="33"/>
      <c r="O63" s="33"/>
      <c r="P63" s="33"/>
      <c r="Q63" s="33"/>
      <c r="R63" s="33"/>
      <c r="S63" s="33"/>
      <c r="T63" s="33"/>
      <c r="U63" s="33"/>
      <c r="V63" s="33"/>
      <c r="W63" s="33">
        <v>382979356.00000012</v>
      </c>
      <c r="X63" s="23"/>
      <c r="Y63" s="3">
        <v>3482.4187836400556</v>
      </c>
      <c r="Z63" s="3">
        <v>3303.2069313169482</v>
      </c>
      <c r="AA63" s="23"/>
      <c r="AB63" s="3">
        <v>155135</v>
      </c>
      <c r="AC63" s="3">
        <v>47610</v>
      </c>
      <c r="AD63" s="3">
        <v>107525</v>
      </c>
      <c r="AE63" s="23"/>
      <c r="AF63" s="3">
        <v>7628.6923324846121</v>
      </c>
      <c r="AG63" s="3">
        <v>7807.9041587901702</v>
      </c>
      <c r="AH63" s="23"/>
      <c r="AI63" s="3">
        <v>0</v>
      </c>
      <c r="AJ63" s="3">
        <v>0</v>
      </c>
      <c r="AK63" s="23"/>
      <c r="AL63" s="3">
        <v>0</v>
      </c>
      <c r="AM63" s="3">
        <v>0</v>
      </c>
      <c r="AN63" s="23"/>
      <c r="AO63" s="3">
        <v>0</v>
      </c>
      <c r="AP63" s="3">
        <v>0</v>
      </c>
      <c r="AQ63" s="23"/>
      <c r="AR63" s="3">
        <v>0</v>
      </c>
      <c r="AS63" s="3">
        <v>0</v>
      </c>
      <c r="AT63" s="23"/>
      <c r="AU63" s="3">
        <v>0</v>
      </c>
      <c r="AV63" s="3">
        <v>2.1003990758244067E-5</v>
      </c>
      <c r="AW63" s="23"/>
      <c r="AX63" s="3">
        <v>0</v>
      </c>
      <c r="AY63" s="3">
        <v>0</v>
      </c>
      <c r="AZ63" s="23"/>
      <c r="BA63" s="3">
        <v>0</v>
      </c>
      <c r="BB63" s="3">
        <v>0</v>
      </c>
      <c r="BC63" s="23"/>
      <c r="BD63" s="3">
        <v>0</v>
      </c>
      <c r="BE63" s="3">
        <v>0</v>
      </c>
      <c r="BF63" s="23"/>
      <c r="BG63" s="3">
        <v>423.93998747805404</v>
      </c>
      <c r="BH63" s="3">
        <v>427.63723266282921</v>
      </c>
      <c r="BI63" s="23"/>
      <c r="BJ63" s="8">
        <v>0.31341769038618467</v>
      </c>
      <c r="BK63" s="8">
        <v>0.29728862381852544</v>
      </c>
      <c r="BL63" s="23"/>
      <c r="BM63" s="3">
        <v>1723722223</v>
      </c>
      <c r="BN63" s="3">
        <v>528999999.99999988</v>
      </c>
    </row>
    <row r="64" spans="1:66">
      <c r="B64" t="s">
        <v>174</v>
      </c>
      <c r="C64" s="23"/>
      <c r="D64" s="33">
        <v>270390700.48507118</v>
      </c>
      <c r="E64" s="33"/>
      <c r="F64" s="33">
        <v>270390700.48507118</v>
      </c>
      <c r="G64" s="39"/>
      <c r="H64" s="33"/>
      <c r="I64" s="33"/>
      <c r="J64" s="33"/>
      <c r="K64" s="33"/>
      <c r="L64" s="33"/>
      <c r="M64" s="33"/>
      <c r="N64" s="33"/>
      <c r="O64" s="33"/>
      <c r="P64" s="33"/>
      <c r="Q64" s="33"/>
      <c r="R64" s="33"/>
      <c r="S64" s="33"/>
      <c r="T64" s="33"/>
      <c r="U64" s="33"/>
      <c r="V64" s="33"/>
      <c r="W64" s="33">
        <v>270390700.48507118</v>
      </c>
      <c r="X64" s="23"/>
      <c r="Y64" s="3">
        <v>6252.6755268955503</v>
      </c>
      <c r="Z64" s="3"/>
      <c r="AA64" s="23"/>
      <c r="AB64" s="3">
        <v>43244</v>
      </c>
      <c r="AC64" s="3"/>
      <c r="AD64" s="3">
        <v>43244</v>
      </c>
      <c r="AE64" s="23"/>
      <c r="AF64" s="3">
        <v>5012.4035241883266</v>
      </c>
      <c r="AG64" s="3"/>
      <c r="AH64" s="23"/>
      <c r="AI64" s="3">
        <v>0</v>
      </c>
      <c r="AJ64" s="3"/>
      <c r="AK64" s="23"/>
      <c r="AL64" s="3">
        <v>7.3536213116270465E-3</v>
      </c>
      <c r="AM64" s="3"/>
      <c r="AN64" s="23"/>
      <c r="AO64" s="3">
        <v>0.16848580149847378</v>
      </c>
      <c r="AP64" s="3"/>
      <c r="AQ64" s="23"/>
      <c r="AR64" s="3">
        <v>8.7364721117380431E-2</v>
      </c>
      <c r="AS64" s="3"/>
      <c r="AT64" s="23"/>
      <c r="AU64" s="3">
        <v>7.2264360373693451E-2</v>
      </c>
      <c r="AV64" s="3"/>
      <c r="AW64" s="23"/>
      <c r="AX64" s="3">
        <v>5.2515955970770509E-2</v>
      </c>
      <c r="AY64" s="3"/>
      <c r="AZ64" s="23"/>
      <c r="BA64" s="3">
        <v>0.11913791508648598</v>
      </c>
      <c r="BB64" s="3"/>
      <c r="BC64" s="23"/>
      <c r="BD64" s="3">
        <v>0</v>
      </c>
      <c r="BE64" s="3"/>
      <c r="BF64" s="23"/>
      <c r="BG64" s="3">
        <v>429.83392132388263</v>
      </c>
      <c r="BH64" s="3"/>
      <c r="BI64" s="23"/>
      <c r="BJ64" s="8">
        <v>0.55502442843376609</v>
      </c>
      <c r="BK64" s="8"/>
      <c r="BL64" s="23"/>
      <c r="BM64" s="3">
        <v>487169008.48507118</v>
      </c>
      <c r="BN64" s="3"/>
    </row>
    <row r="65" spans="1:66">
      <c r="B65" t="s">
        <v>572</v>
      </c>
      <c r="C65" s="23"/>
      <c r="D65" s="33">
        <v>145217234.99999985</v>
      </c>
      <c r="E65" s="33"/>
      <c r="F65" s="33">
        <v>145217234.99999985</v>
      </c>
      <c r="G65" s="39"/>
      <c r="H65" s="33"/>
      <c r="I65" s="33"/>
      <c r="J65" s="33"/>
      <c r="K65" s="33"/>
      <c r="L65" s="33"/>
      <c r="M65" s="33"/>
      <c r="N65" s="33"/>
      <c r="O65" s="33"/>
      <c r="P65" s="33"/>
      <c r="Q65" s="33"/>
      <c r="R65" s="33"/>
      <c r="S65" s="33"/>
      <c r="T65" s="33"/>
      <c r="U65" s="33"/>
      <c r="V65" s="33"/>
      <c r="W65" s="33">
        <v>145217234.99999985</v>
      </c>
      <c r="X65" s="23"/>
      <c r="Y65" s="3">
        <v>883.48310812866077</v>
      </c>
      <c r="Z65" s="3"/>
      <c r="AA65" s="23"/>
      <c r="AB65" s="3">
        <v>164369</v>
      </c>
      <c r="AC65" s="3"/>
      <c r="AD65" s="3">
        <v>164369</v>
      </c>
      <c r="AE65" s="23"/>
      <c r="AF65" s="3">
        <v>8616.5168857874669</v>
      </c>
      <c r="AG65" s="3"/>
      <c r="AH65" s="23"/>
      <c r="AI65" s="3">
        <v>0</v>
      </c>
      <c r="AJ65" s="3"/>
      <c r="AK65" s="23"/>
      <c r="AL65" s="3">
        <v>0</v>
      </c>
      <c r="AM65" s="3"/>
      <c r="AN65" s="23"/>
      <c r="AO65" s="3">
        <v>0</v>
      </c>
      <c r="AP65" s="3"/>
      <c r="AQ65" s="23"/>
      <c r="AR65" s="3">
        <v>0</v>
      </c>
      <c r="AS65" s="3"/>
      <c r="AT65" s="23"/>
      <c r="AU65" s="3">
        <v>6.0838722630179657E-6</v>
      </c>
      <c r="AV65" s="3"/>
      <c r="AW65" s="23"/>
      <c r="AX65" s="3">
        <v>0</v>
      </c>
      <c r="AY65" s="3"/>
      <c r="AZ65" s="23"/>
      <c r="BA65" s="3">
        <v>0</v>
      </c>
      <c r="BB65" s="3"/>
      <c r="BC65" s="23"/>
      <c r="BD65" s="3">
        <v>0</v>
      </c>
      <c r="BE65" s="3"/>
      <c r="BF65" s="23"/>
      <c r="BG65" s="3">
        <v>362.46868913018307</v>
      </c>
      <c r="BH65" s="3"/>
      <c r="BI65" s="23"/>
      <c r="BJ65" s="8">
        <v>9.2998221908280082E-2</v>
      </c>
      <c r="BK65" s="8"/>
      <c r="BL65" s="23"/>
      <c r="BM65" s="3">
        <v>1561505500</v>
      </c>
      <c r="BN65" s="3"/>
    </row>
    <row r="66" spans="1:66">
      <c r="B66" t="s">
        <v>179</v>
      </c>
      <c r="C66" s="23"/>
      <c r="D66" s="33"/>
      <c r="E66" s="33">
        <v>45354270.290410914</v>
      </c>
      <c r="F66" s="33">
        <v>-45354270.290410914</v>
      </c>
      <c r="G66" s="39"/>
      <c r="H66" s="33"/>
      <c r="I66" s="33"/>
      <c r="J66" s="33"/>
      <c r="K66" s="33"/>
      <c r="L66" s="33"/>
      <c r="M66" s="33"/>
      <c r="N66" s="33"/>
      <c r="O66" s="33"/>
      <c r="P66" s="33"/>
      <c r="Q66" s="33"/>
      <c r="R66" s="33"/>
      <c r="S66" s="33"/>
      <c r="T66" s="33"/>
      <c r="U66" s="33"/>
      <c r="V66" s="33"/>
      <c r="W66" s="33">
        <v>-45354270.290410914</v>
      </c>
      <c r="X66" s="23"/>
      <c r="Y66" s="3"/>
      <c r="Z66" s="3">
        <v>2452.1123643171991</v>
      </c>
      <c r="AA66" s="23"/>
      <c r="AB66" s="3"/>
      <c r="AC66" s="3">
        <v>18496</v>
      </c>
      <c r="AD66" s="3">
        <v>-18496</v>
      </c>
      <c r="AE66" s="23"/>
      <c r="AF66" s="3"/>
      <c r="AG66" s="3">
        <v>8378.7777897923879</v>
      </c>
      <c r="AH66" s="23"/>
      <c r="AI66" s="3"/>
      <c r="AJ66" s="3">
        <v>0</v>
      </c>
      <c r="AK66" s="23"/>
      <c r="AL66" s="3"/>
      <c r="AM66" s="3">
        <v>4.1630622837370238E-3</v>
      </c>
      <c r="AN66" s="23"/>
      <c r="AO66" s="3"/>
      <c r="AP66" s="3">
        <v>105.91198096885815</v>
      </c>
      <c r="AQ66" s="23"/>
      <c r="AR66" s="3"/>
      <c r="AS66" s="3">
        <v>112.14197664359861</v>
      </c>
      <c r="AT66" s="23"/>
      <c r="AU66" s="3"/>
      <c r="AV66" s="3">
        <v>147.91203503460207</v>
      </c>
      <c r="AW66" s="23"/>
      <c r="AX66" s="3"/>
      <c r="AY66" s="3">
        <v>34.739727508650518</v>
      </c>
      <c r="AZ66" s="23"/>
      <c r="BA66" s="3"/>
      <c r="BB66" s="3">
        <v>40.247891435986162</v>
      </c>
      <c r="BC66" s="23"/>
      <c r="BD66" s="3"/>
      <c r="BE66" s="3">
        <v>3.7846020761245675E-4</v>
      </c>
      <c r="BF66" s="23"/>
      <c r="BG66" s="3"/>
      <c r="BH66" s="3">
        <v>433.82358153867347</v>
      </c>
      <c r="BI66" s="23"/>
      <c r="BJ66" s="8"/>
      <c r="BK66" s="8">
        <v>0.2175430592643548</v>
      </c>
      <c r="BL66" s="23"/>
      <c r="BM66" s="3"/>
      <c r="BN66" s="3">
        <v>208484106.29041094</v>
      </c>
    </row>
    <row r="67" spans="1:66">
      <c r="B67" t="s">
        <v>181</v>
      </c>
      <c r="C67" s="23"/>
      <c r="D67" s="33"/>
      <c r="E67" s="33">
        <v>21517010.284931511</v>
      </c>
      <c r="F67" s="33">
        <v>-21517010.284931511</v>
      </c>
      <c r="G67" s="39"/>
      <c r="H67" s="33"/>
      <c r="I67" s="33"/>
      <c r="J67" s="33"/>
      <c r="K67" s="33"/>
      <c r="L67" s="33"/>
      <c r="M67" s="33"/>
      <c r="N67" s="33"/>
      <c r="O67" s="33"/>
      <c r="P67" s="33"/>
      <c r="Q67" s="33"/>
      <c r="R67" s="33"/>
      <c r="S67" s="33"/>
      <c r="T67" s="33"/>
      <c r="U67" s="33"/>
      <c r="V67" s="33"/>
      <c r="W67" s="33">
        <v>-21517010.284931511</v>
      </c>
      <c r="X67" s="23"/>
      <c r="Y67" s="3"/>
      <c r="Z67" s="3">
        <v>-6580.1254693980154</v>
      </c>
      <c r="AA67" s="23"/>
      <c r="AB67" s="3"/>
      <c r="AC67" s="3">
        <v>-3270</v>
      </c>
      <c r="AD67" s="3">
        <v>3270</v>
      </c>
      <c r="AE67" s="23"/>
      <c r="AF67" s="3"/>
      <c r="AG67" s="3">
        <v>11710.091131498471</v>
      </c>
      <c r="AH67" s="23"/>
      <c r="AI67" s="3"/>
      <c r="AJ67" s="3">
        <v>0</v>
      </c>
      <c r="AK67" s="23"/>
      <c r="AL67" s="3"/>
      <c r="AM67" s="3">
        <v>0</v>
      </c>
      <c r="AN67" s="23"/>
      <c r="AO67" s="3"/>
      <c r="AP67" s="3">
        <v>1616.9559633027523</v>
      </c>
      <c r="AQ67" s="23"/>
      <c r="AR67" s="3"/>
      <c r="AS67" s="3">
        <v>1072.4406727828746</v>
      </c>
      <c r="AT67" s="23"/>
      <c r="AU67" s="3"/>
      <c r="AV67" s="3">
        <v>1525.3015290519877</v>
      </c>
      <c r="AW67" s="23"/>
      <c r="AX67" s="3"/>
      <c r="AY67" s="3">
        <v>446.99694189602445</v>
      </c>
      <c r="AZ67" s="23"/>
      <c r="BA67" s="3"/>
      <c r="BB67" s="3">
        <v>108.61284403669725</v>
      </c>
      <c r="BC67" s="23"/>
      <c r="BD67" s="3"/>
      <c r="BE67" s="3">
        <v>0</v>
      </c>
      <c r="BF67" s="23"/>
      <c r="BG67" s="3"/>
      <c r="BH67" s="3">
        <v>381.03530494870688</v>
      </c>
      <c r="BI67" s="23"/>
      <c r="BJ67" s="8"/>
      <c r="BK67" s="8">
        <v>-0.66464076918482029</v>
      </c>
      <c r="BL67" s="23"/>
      <c r="BM67" s="3"/>
      <c r="BN67" s="3">
        <v>-32373894.715068489</v>
      </c>
    </row>
    <row r="68" spans="1:66">
      <c r="B68" t="s">
        <v>176</v>
      </c>
      <c r="C68" s="23"/>
      <c r="D68" s="33">
        <v>-139648765.99999997</v>
      </c>
      <c r="E68" s="33">
        <v>-43869249.000000007</v>
      </c>
      <c r="F68" s="33">
        <v>-95779516.99999997</v>
      </c>
      <c r="G68" s="39"/>
      <c r="H68" s="33"/>
      <c r="I68" s="33"/>
      <c r="J68" s="33"/>
      <c r="K68" s="33"/>
      <c r="L68" s="33"/>
      <c r="M68" s="33"/>
      <c r="N68" s="33"/>
      <c r="O68" s="33"/>
      <c r="P68" s="33"/>
      <c r="Q68" s="33"/>
      <c r="R68" s="33"/>
      <c r="S68" s="33"/>
      <c r="T68" s="33"/>
      <c r="U68" s="33"/>
      <c r="V68" s="33"/>
      <c r="W68" s="33">
        <v>-95779516.99999997</v>
      </c>
      <c r="X68" s="23"/>
      <c r="Y68" s="3">
        <v>-3721.9820362473338</v>
      </c>
      <c r="Z68" s="3">
        <v>-5719.5891786179927</v>
      </c>
      <c r="AA68" s="23"/>
      <c r="AB68" s="3">
        <v>37520</v>
      </c>
      <c r="AC68" s="3">
        <v>7670</v>
      </c>
      <c r="AD68" s="3">
        <v>29850</v>
      </c>
      <c r="AE68" s="23"/>
      <c r="AF68" s="3">
        <v>8108.7041311300636</v>
      </c>
      <c r="AG68" s="3">
        <v>9886.2556714471975</v>
      </c>
      <c r="AH68" s="23"/>
      <c r="AI68" s="3">
        <v>0</v>
      </c>
      <c r="AJ68" s="3">
        <v>0</v>
      </c>
      <c r="AK68" s="23"/>
      <c r="AL68" s="3">
        <v>0</v>
      </c>
      <c r="AM68" s="3">
        <v>0</v>
      </c>
      <c r="AN68" s="23"/>
      <c r="AO68" s="3">
        <v>15.374626865671646</v>
      </c>
      <c r="AP68" s="3">
        <v>0</v>
      </c>
      <c r="AQ68" s="23"/>
      <c r="AR68" s="3">
        <v>0</v>
      </c>
      <c r="AS68" s="3">
        <v>0</v>
      </c>
      <c r="AT68" s="23"/>
      <c r="AU68" s="3">
        <v>-2.6652452025586349E-5</v>
      </c>
      <c r="AV68" s="3">
        <v>1.3037809647979139E-4</v>
      </c>
      <c r="AW68" s="23"/>
      <c r="AX68" s="3">
        <v>0</v>
      </c>
      <c r="AY68" s="3">
        <v>0</v>
      </c>
      <c r="AZ68" s="23"/>
      <c r="BA68" s="3">
        <v>0</v>
      </c>
      <c r="BB68" s="3">
        <v>0</v>
      </c>
      <c r="BC68" s="23"/>
      <c r="BD68" s="3">
        <v>0</v>
      </c>
      <c r="BE68" s="3">
        <v>0</v>
      </c>
      <c r="BF68" s="23"/>
      <c r="BG68" s="3">
        <v>167.96023352586735</v>
      </c>
      <c r="BH68" s="3">
        <v>160.36396057592512</v>
      </c>
      <c r="BI68" s="23"/>
      <c r="BJ68" s="8">
        <v>-0.84550210820987182</v>
      </c>
      <c r="BK68" s="8">
        <v>-1.3727014171859344</v>
      </c>
      <c r="BL68" s="23"/>
      <c r="BM68" s="3">
        <v>165166668</v>
      </c>
      <c r="BN68" s="3">
        <v>31958332.999999996</v>
      </c>
    </row>
    <row r="69" spans="1:66">
      <c r="B69" t="s">
        <v>177</v>
      </c>
      <c r="C69" s="23"/>
      <c r="D69" s="33">
        <v>-224277050.99999997</v>
      </c>
      <c r="E69" s="33">
        <v>-53361048</v>
      </c>
      <c r="F69" s="33">
        <v>-170916002.99999997</v>
      </c>
      <c r="G69" s="39"/>
      <c r="H69" s="33"/>
      <c r="I69" s="33"/>
      <c r="J69" s="33"/>
      <c r="K69" s="33"/>
      <c r="L69" s="33"/>
      <c r="M69" s="33"/>
      <c r="N69" s="33"/>
      <c r="O69" s="33"/>
      <c r="P69" s="33"/>
      <c r="Q69" s="33"/>
      <c r="R69" s="33"/>
      <c r="S69" s="33"/>
      <c r="T69" s="33"/>
      <c r="U69" s="33"/>
      <c r="V69" s="33"/>
      <c r="W69" s="33">
        <v>-170916002.99999997</v>
      </c>
      <c r="X69" s="23"/>
      <c r="Y69" s="3">
        <v>-5823.8652557777195</v>
      </c>
      <c r="Z69" s="3">
        <v>-7370.3104972375695</v>
      </c>
      <c r="AA69" s="23"/>
      <c r="AB69" s="3">
        <v>38510</v>
      </c>
      <c r="AC69" s="3">
        <v>7240</v>
      </c>
      <c r="AD69" s="3">
        <v>31270</v>
      </c>
      <c r="AE69" s="23"/>
      <c r="AF69" s="3">
        <v>10225.319553362762</v>
      </c>
      <c r="AG69" s="3">
        <v>11535.478729281767</v>
      </c>
      <c r="AH69" s="23"/>
      <c r="AI69" s="3">
        <v>0</v>
      </c>
      <c r="AJ69" s="3">
        <v>0</v>
      </c>
      <c r="AK69" s="23"/>
      <c r="AL69" s="3">
        <v>0</v>
      </c>
      <c r="AM69" s="3">
        <v>0</v>
      </c>
      <c r="AN69" s="23"/>
      <c r="AO69" s="3">
        <v>7.5736951441184122</v>
      </c>
      <c r="AP69" s="3">
        <v>1.4983425414364644</v>
      </c>
      <c r="AQ69" s="23"/>
      <c r="AR69" s="3">
        <v>0</v>
      </c>
      <c r="AS69" s="3">
        <v>0</v>
      </c>
      <c r="AT69" s="23"/>
      <c r="AU69" s="3">
        <v>-5.193456245131135E-5</v>
      </c>
      <c r="AV69" s="3">
        <v>1.38121546961326E-4</v>
      </c>
      <c r="AW69" s="23"/>
      <c r="AX69" s="3">
        <v>0</v>
      </c>
      <c r="AY69" s="3">
        <v>0</v>
      </c>
      <c r="AZ69" s="23"/>
      <c r="BA69" s="3">
        <v>0</v>
      </c>
      <c r="BB69" s="3">
        <v>0</v>
      </c>
      <c r="BC69" s="23"/>
      <c r="BD69" s="3">
        <v>0</v>
      </c>
      <c r="BE69" s="3">
        <v>0</v>
      </c>
      <c r="BF69" s="23"/>
      <c r="BG69" s="3">
        <v>168.22469242507037</v>
      </c>
      <c r="BH69" s="3">
        <v>160.36396402053842</v>
      </c>
      <c r="BI69" s="23"/>
      <c r="BJ69" s="8">
        <v>-1.3208955202783625</v>
      </c>
      <c r="BK69" s="8">
        <v>-1.7688744997914421</v>
      </c>
      <c r="BL69" s="23"/>
      <c r="BM69" s="3">
        <v>169791666</v>
      </c>
      <c r="BN69" s="3">
        <v>30166667</v>
      </c>
    </row>
    <row r="70" spans="1:66">
      <c r="B70" t="s">
        <v>175</v>
      </c>
      <c r="C70" s="23"/>
      <c r="D70" s="33">
        <v>-228368749.99999994</v>
      </c>
      <c r="E70" s="33">
        <v>-57282136</v>
      </c>
      <c r="F70" s="33">
        <v>-171086613.99999994</v>
      </c>
      <c r="G70" s="39"/>
      <c r="H70" s="33"/>
      <c r="I70" s="33"/>
      <c r="J70" s="33"/>
      <c r="K70" s="33"/>
      <c r="L70" s="33"/>
      <c r="M70" s="33"/>
      <c r="N70" s="33"/>
      <c r="O70" s="33"/>
      <c r="P70" s="33"/>
      <c r="Q70" s="33"/>
      <c r="R70" s="33"/>
      <c r="S70" s="33"/>
      <c r="T70" s="33"/>
      <c r="U70" s="33"/>
      <c r="V70" s="33"/>
      <c r="W70" s="33">
        <v>-171086613.99999994</v>
      </c>
      <c r="X70" s="23"/>
      <c r="Y70" s="3">
        <v>-5940.9144120707579</v>
      </c>
      <c r="Z70" s="3">
        <v>-8000.2983240223466</v>
      </c>
      <c r="AA70" s="23"/>
      <c r="AB70" s="3">
        <v>38440</v>
      </c>
      <c r="AC70" s="3">
        <v>7160</v>
      </c>
      <c r="AD70" s="3">
        <v>31280</v>
      </c>
      <c r="AE70" s="23"/>
      <c r="AF70" s="3">
        <v>10330.45140478668</v>
      </c>
      <c r="AG70" s="3">
        <v>12166.964804469273</v>
      </c>
      <c r="AH70" s="23"/>
      <c r="AI70" s="3">
        <v>0</v>
      </c>
      <c r="AJ70" s="3">
        <v>0</v>
      </c>
      <c r="AK70" s="23"/>
      <c r="AL70" s="3">
        <v>0</v>
      </c>
      <c r="AM70" s="3">
        <v>0</v>
      </c>
      <c r="AN70" s="23"/>
      <c r="AO70" s="3">
        <v>6.9249739854318415</v>
      </c>
      <c r="AP70" s="3">
        <v>0</v>
      </c>
      <c r="AQ70" s="23"/>
      <c r="AR70" s="3">
        <v>0</v>
      </c>
      <c r="AS70" s="3">
        <v>0</v>
      </c>
      <c r="AT70" s="23"/>
      <c r="AU70" s="3">
        <v>0</v>
      </c>
      <c r="AV70" s="3">
        <v>1.396648044692737E-4</v>
      </c>
      <c r="AW70" s="23"/>
      <c r="AX70" s="3">
        <v>0</v>
      </c>
      <c r="AY70" s="3">
        <v>0</v>
      </c>
      <c r="AZ70" s="23"/>
      <c r="BA70" s="3">
        <v>0</v>
      </c>
      <c r="BB70" s="3">
        <v>0</v>
      </c>
      <c r="BC70" s="23"/>
      <c r="BD70" s="3">
        <v>0</v>
      </c>
      <c r="BE70" s="3">
        <v>0</v>
      </c>
      <c r="BF70" s="23"/>
      <c r="BG70" s="3">
        <v>167.74524272431012</v>
      </c>
      <c r="BH70" s="3">
        <v>160.36396045678484</v>
      </c>
      <c r="BI70" s="23"/>
      <c r="BJ70" s="8">
        <v>-1.3512943946898741</v>
      </c>
      <c r="BK70" s="8">
        <v>-1.9200716192186775</v>
      </c>
      <c r="BL70" s="23"/>
      <c r="BM70" s="3">
        <v>168999998</v>
      </c>
      <c r="BN70" s="3">
        <v>29833332.999999996</v>
      </c>
    </row>
    <row r="71" spans="1:66">
      <c r="B71" t="s">
        <v>178</v>
      </c>
      <c r="C71" s="23"/>
      <c r="D71" s="33">
        <v>-583185486.2301333</v>
      </c>
      <c r="E71" s="33">
        <v>-90561346.139726013</v>
      </c>
      <c r="F71" s="33">
        <v>-492624140.09040725</v>
      </c>
      <c r="G71" s="39"/>
      <c r="H71" s="33"/>
      <c r="I71" s="33"/>
      <c r="J71" s="33"/>
      <c r="K71" s="33"/>
      <c r="L71" s="33"/>
      <c r="M71" s="33"/>
      <c r="N71" s="33"/>
      <c r="O71" s="33"/>
      <c r="P71" s="33"/>
      <c r="Q71" s="33"/>
      <c r="R71" s="33"/>
      <c r="S71" s="33"/>
      <c r="T71" s="33"/>
      <c r="U71" s="33"/>
      <c r="V71" s="33"/>
      <c r="W71" s="33">
        <v>-492624140.09040725</v>
      </c>
      <c r="X71" s="23"/>
      <c r="Y71" s="3">
        <v>-7483.8370534883516</v>
      </c>
      <c r="Z71" s="3">
        <v>-5679.9640077600361</v>
      </c>
      <c r="AA71" s="23"/>
      <c r="AB71" s="3">
        <v>77926</v>
      </c>
      <c r="AC71" s="3">
        <v>15944</v>
      </c>
      <c r="AD71" s="3">
        <v>61982</v>
      </c>
      <c r="AE71" s="23"/>
      <c r="AF71" s="3">
        <v>12171.760452223903</v>
      </c>
      <c r="AG71" s="3">
        <v>12025.483253888609</v>
      </c>
      <c r="AH71" s="23"/>
      <c r="AI71" s="3">
        <v>0</v>
      </c>
      <c r="AJ71" s="3">
        <v>0</v>
      </c>
      <c r="AK71" s="23"/>
      <c r="AL71" s="3">
        <v>0</v>
      </c>
      <c r="AM71" s="3">
        <v>0</v>
      </c>
      <c r="AN71" s="23"/>
      <c r="AO71" s="3">
        <v>1497.8174806868055</v>
      </c>
      <c r="AP71" s="3">
        <v>1319.6178499749121</v>
      </c>
      <c r="AQ71" s="23"/>
      <c r="AR71" s="3">
        <v>1624.3980956291866</v>
      </c>
      <c r="AS71" s="3">
        <v>1287.4811214249874</v>
      </c>
      <c r="AT71" s="23"/>
      <c r="AU71" s="3">
        <v>3067.9812257783024</v>
      </c>
      <c r="AV71" s="3">
        <v>2159.4592950326141</v>
      </c>
      <c r="AW71" s="23"/>
      <c r="AX71" s="3">
        <v>725.85904576136329</v>
      </c>
      <c r="AY71" s="3">
        <v>512.11973156046145</v>
      </c>
      <c r="AZ71" s="23"/>
      <c r="BA71" s="3">
        <v>157.14903883171215</v>
      </c>
      <c r="BB71" s="3">
        <v>142.06924234821878</v>
      </c>
      <c r="BC71" s="23"/>
      <c r="BD71" s="3">
        <v>1.2832687421399791E-4</v>
      </c>
      <c r="BE71" s="3">
        <v>1.2543903662819869E-4</v>
      </c>
      <c r="BF71" s="23"/>
      <c r="BG71" s="3">
        <v>448.74113671827769</v>
      </c>
      <c r="BH71" s="3">
        <v>452.8524323420753</v>
      </c>
      <c r="BI71" s="23"/>
      <c r="BJ71" s="8">
        <v>-0.63631964469829994</v>
      </c>
      <c r="BK71" s="8">
        <v>-0.48273290034166527</v>
      </c>
      <c r="BL71" s="23"/>
      <c r="BM71" s="3">
        <v>916497692.76986682</v>
      </c>
      <c r="BN71" s="3">
        <v>187601354.86027396</v>
      </c>
    </row>
    <row r="72" spans="1:66">
      <c r="A72" t="s">
        <v>11</v>
      </c>
      <c r="C72" s="23"/>
      <c r="D72" s="33">
        <v>-2067727709.4349999</v>
      </c>
      <c r="E72" s="33">
        <v>96445967.999998569</v>
      </c>
      <c r="F72" s="33">
        <v>-2164173677.4349985</v>
      </c>
      <c r="G72" s="39"/>
      <c r="H72" s="33"/>
      <c r="I72" s="33"/>
      <c r="J72" s="33"/>
      <c r="K72" s="33"/>
      <c r="L72" s="33"/>
      <c r="M72" s="33"/>
      <c r="N72" s="33"/>
      <c r="O72" s="33"/>
      <c r="P72" s="33"/>
      <c r="Q72" s="33"/>
      <c r="R72" s="33"/>
      <c r="S72" s="33"/>
      <c r="T72" s="33"/>
      <c r="U72" s="33"/>
      <c r="V72" s="33"/>
      <c r="W72" s="33">
        <v>-2164173677.4349985</v>
      </c>
      <c r="X72" s="23"/>
      <c r="Y72" s="3">
        <v>-1919895.7376369545</v>
      </c>
      <c r="Z72" s="3"/>
      <c r="AA72" s="23"/>
      <c r="AB72" s="3">
        <v>1077</v>
      </c>
      <c r="AC72" s="3">
        <v>0</v>
      </c>
      <c r="AD72" s="3">
        <v>1077</v>
      </c>
      <c r="AE72" s="23"/>
      <c r="AF72" s="3">
        <v>15296.842154131848</v>
      </c>
      <c r="AG72" s="3"/>
      <c r="AH72" s="23"/>
      <c r="AI72" s="3">
        <v>0</v>
      </c>
      <c r="AJ72" s="3"/>
      <c r="AK72" s="23"/>
      <c r="AL72" s="3">
        <v>0</v>
      </c>
      <c r="AM72" s="3"/>
      <c r="AN72" s="23"/>
      <c r="AO72" s="3">
        <v>0</v>
      </c>
      <c r="AP72" s="3"/>
      <c r="AQ72" s="23"/>
      <c r="AR72" s="3">
        <v>0</v>
      </c>
      <c r="AS72" s="3"/>
      <c r="AT72" s="23"/>
      <c r="AU72" s="3">
        <v>0</v>
      </c>
      <c r="AV72" s="3"/>
      <c r="AW72" s="23"/>
      <c r="AX72" s="3">
        <v>0</v>
      </c>
      <c r="AY72" s="3"/>
      <c r="AZ72" s="23"/>
      <c r="BA72" s="3">
        <v>0</v>
      </c>
      <c r="BB72" s="3"/>
      <c r="BC72" s="23"/>
      <c r="BD72" s="3">
        <v>0</v>
      </c>
      <c r="BE72" s="3"/>
      <c r="BF72" s="23"/>
      <c r="BG72" s="3">
        <v>-1424.9191489811349</v>
      </c>
      <c r="BH72" s="3"/>
      <c r="BI72" s="23"/>
      <c r="BJ72" s="8">
        <v>51.408426763647334</v>
      </c>
      <c r="BK72" s="8">
        <v>8.2005946136246843E-2</v>
      </c>
      <c r="BL72" s="23"/>
      <c r="BM72" s="3">
        <v>-40221571.434999861</v>
      </c>
      <c r="BN72" s="3">
        <v>1176085058.9999986</v>
      </c>
    </row>
    <row r="73" spans="1:66">
      <c r="B73" t="s">
        <v>188</v>
      </c>
      <c r="C73" s="23"/>
      <c r="D73" s="33">
        <v>1080515000</v>
      </c>
      <c r="E73" s="33">
        <v>579946890</v>
      </c>
      <c r="F73" s="33">
        <v>500568110</v>
      </c>
      <c r="G73" s="39"/>
      <c r="H73" s="33"/>
      <c r="I73" s="33"/>
      <c r="J73" s="33"/>
      <c r="K73" s="33"/>
      <c r="L73" s="33"/>
      <c r="M73" s="33"/>
      <c r="N73" s="33"/>
      <c r="O73" s="33"/>
      <c r="P73" s="33"/>
      <c r="Q73" s="33"/>
      <c r="R73" s="33"/>
      <c r="S73" s="33"/>
      <c r="T73" s="33"/>
      <c r="U73" s="33"/>
      <c r="V73" s="33"/>
      <c r="W73" s="33">
        <v>500568110</v>
      </c>
      <c r="X73" s="23"/>
      <c r="Y73" s="3"/>
      <c r="Z73" s="3"/>
      <c r="AA73" s="23"/>
      <c r="AB73" s="3">
        <v>0</v>
      </c>
      <c r="AC73" s="3">
        <v>0</v>
      </c>
      <c r="AD73" s="3">
        <v>0</v>
      </c>
      <c r="AE73" s="23"/>
      <c r="AF73" s="3"/>
      <c r="AG73" s="3"/>
      <c r="AH73" s="23"/>
      <c r="AI73" s="3"/>
      <c r="AJ73" s="3"/>
      <c r="AK73" s="23"/>
      <c r="AL73" s="3"/>
      <c r="AM73" s="3"/>
      <c r="AN73" s="23"/>
      <c r="AO73" s="3"/>
      <c r="AP73" s="3"/>
      <c r="AQ73" s="23"/>
      <c r="AR73" s="3"/>
      <c r="AS73" s="3"/>
      <c r="AT73" s="23"/>
      <c r="AU73" s="3"/>
      <c r="AV73" s="3"/>
      <c r="AW73" s="23"/>
      <c r="AX73" s="3"/>
      <c r="AY73" s="3"/>
      <c r="AZ73" s="23"/>
      <c r="BA73" s="3"/>
      <c r="BB73" s="3"/>
      <c r="BC73" s="23"/>
      <c r="BD73" s="3"/>
      <c r="BE73" s="3"/>
      <c r="BF73" s="23"/>
      <c r="BG73" s="3"/>
      <c r="BH73" s="3"/>
      <c r="BI73" s="23"/>
      <c r="BJ73" s="8">
        <v>1</v>
      </c>
      <c r="BK73" s="8">
        <v>1</v>
      </c>
      <c r="BL73" s="23"/>
      <c r="BM73" s="3">
        <v>1080515000</v>
      </c>
      <c r="BN73" s="3">
        <v>579946890</v>
      </c>
    </row>
    <row r="74" spans="1:66">
      <c r="B74" t="s">
        <v>453</v>
      </c>
      <c r="C74" s="23"/>
      <c r="D74" s="33">
        <v>221481</v>
      </c>
      <c r="E74" s="33">
        <v>-141649</v>
      </c>
      <c r="F74" s="33">
        <v>363130</v>
      </c>
      <c r="G74" s="39"/>
      <c r="H74" s="33"/>
      <c r="I74" s="33"/>
      <c r="J74" s="33"/>
      <c r="K74" s="33"/>
      <c r="L74" s="33"/>
      <c r="M74" s="33"/>
      <c r="N74" s="33"/>
      <c r="O74" s="33"/>
      <c r="P74" s="33"/>
      <c r="Q74" s="33"/>
      <c r="R74" s="33"/>
      <c r="S74" s="33"/>
      <c r="T74" s="33"/>
      <c r="U74" s="33"/>
      <c r="V74" s="33"/>
      <c r="W74" s="33">
        <v>363130</v>
      </c>
      <c r="X74" s="23"/>
      <c r="Y74" s="3"/>
      <c r="Z74" s="3"/>
      <c r="AA74" s="23"/>
      <c r="AB74" s="3">
        <v>0</v>
      </c>
      <c r="AC74" s="3">
        <v>0</v>
      </c>
      <c r="AD74" s="3">
        <v>0</v>
      </c>
      <c r="AE74" s="23"/>
      <c r="AF74" s="3"/>
      <c r="AG74" s="3"/>
      <c r="AH74" s="23"/>
      <c r="AI74" s="3"/>
      <c r="AJ74" s="3"/>
      <c r="AK74" s="23"/>
      <c r="AL74" s="3"/>
      <c r="AM74" s="3"/>
      <c r="AN74" s="23"/>
      <c r="AO74" s="3"/>
      <c r="AP74" s="3"/>
      <c r="AQ74" s="23"/>
      <c r="AR74" s="3"/>
      <c r="AS74" s="3"/>
      <c r="AT74" s="23"/>
      <c r="AU74" s="3"/>
      <c r="AV74" s="3"/>
      <c r="AW74" s="23"/>
      <c r="AX74" s="3"/>
      <c r="AY74" s="3"/>
      <c r="AZ74" s="23"/>
      <c r="BA74" s="3"/>
      <c r="BB74" s="3"/>
      <c r="BC74" s="23"/>
      <c r="BD74" s="3"/>
      <c r="BE74" s="3"/>
      <c r="BF74" s="23"/>
      <c r="BG74" s="3"/>
      <c r="BH74" s="3"/>
      <c r="BI74" s="23"/>
      <c r="BJ74" s="8">
        <v>1</v>
      </c>
      <c r="BK74" s="8">
        <v>1</v>
      </c>
      <c r="BL74" s="23"/>
      <c r="BM74" s="3">
        <v>221481</v>
      </c>
      <c r="BN74" s="3">
        <v>-141649</v>
      </c>
    </row>
    <row r="75" spans="1:66">
      <c r="B75" t="s">
        <v>536</v>
      </c>
      <c r="C75" s="23"/>
      <c r="D75" s="33">
        <v>8</v>
      </c>
      <c r="E75" s="33"/>
      <c r="F75" s="33">
        <v>8</v>
      </c>
      <c r="G75" s="39"/>
      <c r="H75" s="33"/>
      <c r="I75" s="33"/>
      <c r="J75" s="33"/>
      <c r="K75" s="33"/>
      <c r="L75" s="33"/>
      <c r="M75" s="33"/>
      <c r="N75" s="33"/>
      <c r="O75" s="33"/>
      <c r="P75" s="33"/>
      <c r="Q75" s="33"/>
      <c r="R75" s="33"/>
      <c r="S75" s="33"/>
      <c r="T75" s="33"/>
      <c r="U75" s="33"/>
      <c r="V75" s="33"/>
      <c r="W75" s="33">
        <v>8</v>
      </c>
      <c r="X75" s="23"/>
      <c r="Y75" s="3"/>
      <c r="Z75" s="3"/>
      <c r="AA75" s="23"/>
      <c r="AB75" s="3">
        <v>0</v>
      </c>
      <c r="AC75" s="3"/>
      <c r="AD75" s="3">
        <v>0</v>
      </c>
      <c r="AE75" s="23"/>
      <c r="AF75" s="3"/>
      <c r="AG75" s="3"/>
      <c r="AH75" s="23"/>
      <c r="AI75" s="3"/>
      <c r="AJ75" s="3"/>
      <c r="AK75" s="23"/>
      <c r="AL75" s="3"/>
      <c r="AM75" s="3"/>
      <c r="AN75" s="23"/>
      <c r="AO75" s="3"/>
      <c r="AP75" s="3"/>
      <c r="AQ75" s="23"/>
      <c r="AR75" s="3"/>
      <c r="AS75" s="3"/>
      <c r="AT75" s="23"/>
      <c r="AU75" s="3"/>
      <c r="AV75" s="3"/>
      <c r="AW75" s="23"/>
      <c r="AX75" s="3"/>
      <c r="AY75" s="3"/>
      <c r="AZ75" s="23"/>
      <c r="BA75" s="3"/>
      <c r="BB75" s="3"/>
      <c r="BC75" s="23"/>
      <c r="BD75" s="3"/>
      <c r="BE75" s="3"/>
      <c r="BF75" s="23"/>
      <c r="BG75" s="3"/>
      <c r="BH75" s="3"/>
      <c r="BI75" s="23"/>
      <c r="BJ75" s="8"/>
      <c r="BK75" s="8"/>
      <c r="BL75" s="23"/>
      <c r="BM75" s="3">
        <v>0</v>
      </c>
      <c r="BN75" s="3"/>
    </row>
    <row r="76" spans="1:66">
      <c r="B76" t="s">
        <v>454</v>
      </c>
      <c r="C76" s="23"/>
      <c r="D76" s="33"/>
      <c r="E76" s="33">
        <v>392593</v>
      </c>
      <c r="F76" s="33">
        <v>-392593</v>
      </c>
      <c r="G76" s="39"/>
      <c r="H76" s="33"/>
      <c r="I76" s="33"/>
      <c r="J76" s="33"/>
      <c r="K76" s="33"/>
      <c r="L76" s="33"/>
      <c r="M76" s="33"/>
      <c r="N76" s="33"/>
      <c r="O76" s="33"/>
      <c r="P76" s="33"/>
      <c r="Q76" s="33"/>
      <c r="R76" s="33"/>
      <c r="S76" s="33"/>
      <c r="T76" s="33"/>
      <c r="U76" s="33"/>
      <c r="V76" s="33"/>
      <c r="W76" s="33">
        <v>-392593</v>
      </c>
      <c r="X76" s="23"/>
      <c r="Y76" s="3"/>
      <c r="Z76" s="3"/>
      <c r="AA76" s="23"/>
      <c r="AB76" s="3"/>
      <c r="AC76" s="3">
        <v>0</v>
      </c>
      <c r="AD76" s="3">
        <v>0</v>
      </c>
      <c r="AE76" s="23"/>
      <c r="AF76" s="3"/>
      <c r="AG76" s="3"/>
      <c r="AH76" s="23"/>
      <c r="AI76" s="3"/>
      <c r="AJ76" s="3"/>
      <c r="AK76" s="23"/>
      <c r="AL76" s="3"/>
      <c r="AM76" s="3"/>
      <c r="AN76" s="23"/>
      <c r="AO76" s="3"/>
      <c r="AP76" s="3"/>
      <c r="AQ76" s="23"/>
      <c r="AR76" s="3"/>
      <c r="AS76" s="3"/>
      <c r="AT76" s="23"/>
      <c r="AU76" s="3"/>
      <c r="AV76" s="3"/>
      <c r="AW76" s="23"/>
      <c r="AX76" s="3"/>
      <c r="AY76" s="3"/>
      <c r="AZ76" s="23"/>
      <c r="BA76" s="3"/>
      <c r="BB76" s="3"/>
      <c r="BC76" s="23"/>
      <c r="BD76" s="3"/>
      <c r="BE76" s="3"/>
      <c r="BF76" s="23"/>
      <c r="BG76" s="3"/>
      <c r="BH76" s="3"/>
      <c r="BI76" s="23"/>
      <c r="BJ76" s="8"/>
      <c r="BK76" s="8">
        <v>1</v>
      </c>
      <c r="BL76" s="23"/>
      <c r="BM76" s="3"/>
      <c r="BN76" s="3">
        <v>392593</v>
      </c>
    </row>
    <row r="77" spans="1:66">
      <c r="B77" t="s">
        <v>573</v>
      </c>
      <c r="C77" s="23"/>
      <c r="D77" s="33">
        <v>-319699</v>
      </c>
      <c r="E77" s="33"/>
      <c r="F77" s="33">
        <v>-319699</v>
      </c>
      <c r="G77" s="39"/>
      <c r="H77" s="33"/>
      <c r="I77" s="33"/>
      <c r="J77" s="33"/>
      <c r="K77" s="33"/>
      <c r="L77" s="33"/>
      <c r="M77" s="33"/>
      <c r="N77" s="33"/>
      <c r="O77" s="33"/>
      <c r="P77" s="33"/>
      <c r="Q77" s="33"/>
      <c r="R77" s="33"/>
      <c r="S77" s="33"/>
      <c r="T77" s="33"/>
      <c r="U77" s="33"/>
      <c r="V77" s="33"/>
      <c r="W77" s="33">
        <v>-319699</v>
      </c>
      <c r="X77" s="23"/>
      <c r="Y77" s="3">
        <v>-296.84215413184774</v>
      </c>
      <c r="Z77" s="3"/>
      <c r="AA77" s="23"/>
      <c r="AB77" s="3">
        <v>1077</v>
      </c>
      <c r="AC77" s="3"/>
      <c r="AD77" s="3">
        <v>1077</v>
      </c>
      <c r="AE77" s="23"/>
      <c r="AF77" s="3">
        <v>15296.842154131848</v>
      </c>
      <c r="AG77" s="3"/>
      <c r="AH77" s="23"/>
      <c r="AI77" s="3">
        <v>0</v>
      </c>
      <c r="AJ77" s="3"/>
      <c r="AK77" s="23"/>
      <c r="AL77" s="3">
        <v>0</v>
      </c>
      <c r="AM77" s="3"/>
      <c r="AN77" s="23"/>
      <c r="AO77" s="3">
        <v>0</v>
      </c>
      <c r="AP77" s="3"/>
      <c r="AQ77" s="23"/>
      <c r="AR77" s="3">
        <v>0</v>
      </c>
      <c r="AS77" s="3"/>
      <c r="AT77" s="23"/>
      <c r="AU77" s="3">
        <v>0</v>
      </c>
      <c r="AV77" s="3"/>
      <c r="AW77" s="23"/>
      <c r="AX77" s="3">
        <v>0</v>
      </c>
      <c r="AY77" s="3"/>
      <c r="AZ77" s="23"/>
      <c r="BA77" s="3">
        <v>0</v>
      </c>
      <c r="BB77" s="3"/>
      <c r="BC77" s="23"/>
      <c r="BD77" s="3">
        <v>0</v>
      </c>
      <c r="BE77" s="3"/>
      <c r="BF77" s="23"/>
      <c r="BG77" s="3">
        <v>572.31898283713122</v>
      </c>
      <c r="BH77" s="3"/>
      <c r="BI77" s="23"/>
      <c r="BJ77" s="8">
        <v>-1.9789476942123182E-2</v>
      </c>
      <c r="BK77" s="8"/>
      <c r="BL77" s="23"/>
      <c r="BM77" s="3">
        <v>16155000</v>
      </c>
      <c r="BN77" s="3"/>
    </row>
    <row r="78" spans="1:66">
      <c r="B78" t="s">
        <v>184</v>
      </c>
      <c r="C78" s="23"/>
      <c r="D78" s="33">
        <v>-5085313</v>
      </c>
      <c r="E78" s="33">
        <v>5285313</v>
      </c>
      <c r="F78" s="33">
        <v>-10370626</v>
      </c>
      <c r="G78" s="39"/>
      <c r="H78" s="33"/>
      <c r="I78" s="33"/>
      <c r="J78" s="33"/>
      <c r="K78" s="33"/>
      <c r="L78" s="33"/>
      <c r="M78" s="33"/>
      <c r="N78" s="33"/>
      <c r="O78" s="33"/>
      <c r="P78" s="33"/>
      <c r="Q78" s="33"/>
      <c r="R78" s="33"/>
      <c r="S78" s="33"/>
      <c r="T78" s="33"/>
      <c r="U78" s="33"/>
      <c r="V78" s="33"/>
      <c r="W78" s="33">
        <v>-10370626</v>
      </c>
      <c r="X78" s="23"/>
      <c r="Y78" s="3"/>
      <c r="Z78" s="3"/>
      <c r="AA78" s="23"/>
      <c r="AB78" s="3">
        <v>0</v>
      </c>
      <c r="AC78" s="3">
        <v>0</v>
      </c>
      <c r="AD78" s="3">
        <v>0</v>
      </c>
      <c r="AE78" s="23"/>
      <c r="AF78" s="3"/>
      <c r="AG78" s="3"/>
      <c r="AH78" s="23"/>
      <c r="AI78" s="3"/>
      <c r="AJ78" s="3"/>
      <c r="AK78" s="23"/>
      <c r="AL78" s="3"/>
      <c r="AM78" s="3"/>
      <c r="AN78" s="23"/>
      <c r="AO78" s="3"/>
      <c r="AP78" s="3"/>
      <c r="AQ78" s="23"/>
      <c r="AR78" s="3"/>
      <c r="AS78" s="3"/>
      <c r="AT78" s="23"/>
      <c r="AU78" s="3"/>
      <c r="AV78" s="3"/>
      <c r="AW78" s="23"/>
      <c r="AX78" s="3"/>
      <c r="AY78" s="3"/>
      <c r="AZ78" s="23"/>
      <c r="BA78" s="3"/>
      <c r="BB78" s="3"/>
      <c r="BC78" s="23"/>
      <c r="BD78" s="3"/>
      <c r="BE78" s="3"/>
      <c r="BF78" s="23"/>
      <c r="BG78" s="3"/>
      <c r="BH78" s="3"/>
      <c r="BI78" s="23"/>
      <c r="BJ78" s="8">
        <v>1</v>
      </c>
      <c r="BK78" s="8">
        <v>1</v>
      </c>
      <c r="BL78" s="23"/>
      <c r="BM78" s="3">
        <v>-5085313</v>
      </c>
      <c r="BN78" s="3">
        <v>5285313</v>
      </c>
    </row>
    <row r="79" spans="1:66">
      <c r="B79" t="s">
        <v>187</v>
      </c>
      <c r="C79" s="23"/>
      <c r="D79" s="33">
        <v>-20860239.435000062</v>
      </c>
      <c r="E79" s="33">
        <v>129539635.00000009</v>
      </c>
      <c r="F79" s="33">
        <v>-150399874.43500015</v>
      </c>
      <c r="G79" s="39"/>
      <c r="H79" s="33"/>
      <c r="I79" s="33"/>
      <c r="J79" s="33"/>
      <c r="K79" s="33"/>
      <c r="L79" s="33"/>
      <c r="M79" s="33"/>
      <c r="N79" s="33"/>
      <c r="O79" s="33"/>
      <c r="P79" s="33"/>
      <c r="Q79" s="33"/>
      <c r="R79" s="33"/>
      <c r="S79" s="33"/>
      <c r="T79" s="33"/>
      <c r="U79" s="33"/>
      <c r="V79" s="33"/>
      <c r="W79" s="33">
        <v>-150399874.43500015</v>
      </c>
      <c r="X79" s="23"/>
      <c r="Y79" s="3"/>
      <c r="Z79" s="3"/>
      <c r="AA79" s="23"/>
      <c r="AB79" s="3">
        <v>0</v>
      </c>
      <c r="AC79" s="3">
        <v>0</v>
      </c>
      <c r="AD79" s="3">
        <v>0</v>
      </c>
      <c r="AE79" s="23"/>
      <c r="AF79" s="3"/>
      <c r="AG79" s="3"/>
      <c r="AH79" s="23"/>
      <c r="AI79" s="3"/>
      <c r="AJ79" s="3"/>
      <c r="AK79" s="23"/>
      <c r="AL79" s="3"/>
      <c r="AM79" s="3"/>
      <c r="AN79" s="23"/>
      <c r="AO79" s="3"/>
      <c r="AP79" s="3"/>
      <c r="AQ79" s="23"/>
      <c r="AR79" s="3"/>
      <c r="AS79" s="3"/>
      <c r="AT79" s="23"/>
      <c r="AU79" s="3"/>
      <c r="AV79" s="3"/>
      <c r="AW79" s="23"/>
      <c r="AX79" s="3"/>
      <c r="AY79" s="3"/>
      <c r="AZ79" s="23"/>
      <c r="BA79" s="3"/>
      <c r="BB79" s="3"/>
      <c r="BC79" s="23"/>
      <c r="BD79" s="3"/>
      <c r="BE79" s="3"/>
      <c r="BF79" s="23"/>
      <c r="BG79" s="3"/>
      <c r="BH79" s="3"/>
      <c r="BI79" s="23"/>
      <c r="BJ79" s="8">
        <v>1.1236075288291829</v>
      </c>
      <c r="BK79" s="8">
        <v>0.89787555833891197</v>
      </c>
      <c r="BL79" s="23"/>
      <c r="BM79" s="3">
        <v>-18565414.435000062</v>
      </c>
      <c r="BN79" s="3">
        <v>144273484</v>
      </c>
    </row>
    <row r="80" spans="1:66">
      <c r="B80" t="s">
        <v>190</v>
      </c>
      <c r="C80" s="23"/>
      <c r="D80" s="33">
        <v>-36700352</v>
      </c>
      <c r="E80" s="33">
        <v>-36700352</v>
      </c>
      <c r="F80" s="33">
        <v>0</v>
      </c>
      <c r="G80" s="39"/>
      <c r="H80" s="33"/>
      <c r="I80" s="33"/>
      <c r="J80" s="33"/>
      <c r="K80" s="33"/>
      <c r="L80" s="33"/>
      <c r="M80" s="33"/>
      <c r="N80" s="33"/>
      <c r="O80" s="33"/>
      <c r="P80" s="33"/>
      <c r="Q80" s="33"/>
      <c r="R80" s="33"/>
      <c r="S80" s="33"/>
      <c r="T80" s="33"/>
      <c r="U80" s="33"/>
      <c r="V80" s="33"/>
      <c r="W80" s="33">
        <v>0</v>
      </c>
      <c r="X80" s="23"/>
      <c r="Y80" s="3"/>
      <c r="Z80" s="3"/>
      <c r="AA80" s="23"/>
      <c r="AB80" s="3">
        <v>0</v>
      </c>
      <c r="AC80" s="3">
        <v>0</v>
      </c>
      <c r="AD80" s="3">
        <v>0</v>
      </c>
      <c r="AE80" s="23"/>
      <c r="AF80" s="3"/>
      <c r="AG80" s="3"/>
      <c r="AH80" s="23"/>
      <c r="AI80" s="3"/>
      <c r="AJ80" s="3"/>
      <c r="AK80" s="23"/>
      <c r="AL80" s="3"/>
      <c r="AM80" s="3"/>
      <c r="AN80" s="23"/>
      <c r="AO80" s="3"/>
      <c r="AP80" s="3"/>
      <c r="AQ80" s="23"/>
      <c r="AR80" s="3"/>
      <c r="AS80" s="3"/>
      <c r="AT80" s="23"/>
      <c r="AU80" s="3"/>
      <c r="AV80" s="3"/>
      <c r="AW80" s="23"/>
      <c r="AX80" s="3"/>
      <c r="AY80" s="3"/>
      <c r="AZ80" s="23"/>
      <c r="BA80" s="3"/>
      <c r="BB80" s="3"/>
      <c r="BC80" s="23"/>
      <c r="BD80" s="3"/>
      <c r="BE80" s="3"/>
      <c r="BF80" s="23"/>
      <c r="BG80" s="3"/>
      <c r="BH80" s="3"/>
      <c r="BI80" s="23"/>
      <c r="BJ80" s="8"/>
      <c r="BK80" s="8"/>
      <c r="BL80" s="23"/>
      <c r="BM80" s="3">
        <v>0</v>
      </c>
      <c r="BN80" s="3">
        <v>0</v>
      </c>
    </row>
    <row r="81" spans="1:66">
      <c r="B81" t="s">
        <v>186</v>
      </c>
      <c r="C81" s="23"/>
      <c r="D81" s="33">
        <v>-157328789</v>
      </c>
      <c r="E81" s="33"/>
      <c r="F81" s="33">
        <v>-157328789</v>
      </c>
      <c r="G81" s="39"/>
      <c r="H81" s="33"/>
      <c r="I81" s="33"/>
      <c r="J81" s="33"/>
      <c r="K81" s="33"/>
      <c r="L81" s="33"/>
      <c r="M81" s="33"/>
      <c r="N81" s="33"/>
      <c r="O81" s="33"/>
      <c r="P81" s="33"/>
      <c r="Q81" s="33"/>
      <c r="R81" s="33"/>
      <c r="S81" s="33"/>
      <c r="T81" s="33"/>
      <c r="U81" s="33"/>
      <c r="V81" s="33"/>
      <c r="W81" s="33">
        <v>-157328789</v>
      </c>
      <c r="X81" s="23"/>
      <c r="Y81" s="3"/>
      <c r="Z81" s="3"/>
      <c r="AA81" s="23"/>
      <c r="AB81" s="3">
        <v>0</v>
      </c>
      <c r="AC81" s="3"/>
      <c r="AD81" s="3">
        <v>0</v>
      </c>
      <c r="AE81" s="23"/>
      <c r="AF81" s="3"/>
      <c r="AG81" s="3"/>
      <c r="AH81" s="23"/>
      <c r="AI81" s="3"/>
      <c r="AJ81" s="3"/>
      <c r="AK81" s="23"/>
      <c r="AL81" s="3"/>
      <c r="AM81" s="3"/>
      <c r="AN81" s="23"/>
      <c r="AO81" s="3"/>
      <c r="AP81" s="3"/>
      <c r="AQ81" s="23"/>
      <c r="AR81" s="3"/>
      <c r="AS81" s="3"/>
      <c r="AT81" s="23"/>
      <c r="AU81" s="3"/>
      <c r="AV81" s="3"/>
      <c r="AW81" s="23"/>
      <c r="AX81" s="3"/>
      <c r="AY81" s="3"/>
      <c r="AZ81" s="23"/>
      <c r="BA81" s="3"/>
      <c r="BB81" s="3"/>
      <c r="BC81" s="23"/>
      <c r="BD81" s="3"/>
      <c r="BE81" s="3"/>
      <c r="BF81" s="23"/>
      <c r="BG81" s="3"/>
      <c r="BH81" s="3"/>
      <c r="BI81" s="23"/>
      <c r="BJ81" s="8"/>
      <c r="BK81" s="8"/>
      <c r="BL81" s="23"/>
      <c r="BM81" s="3">
        <v>0</v>
      </c>
      <c r="BN81" s="3"/>
    </row>
    <row r="82" spans="1:66">
      <c r="B82" t="s">
        <v>185</v>
      </c>
      <c r="C82" s="23"/>
      <c r="D82" s="33">
        <v>-305772520</v>
      </c>
      <c r="E82" s="33">
        <v>90127412</v>
      </c>
      <c r="F82" s="33">
        <v>-395899932</v>
      </c>
      <c r="G82" s="39"/>
      <c r="H82" s="33"/>
      <c r="I82" s="33"/>
      <c r="J82" s="33"/>
      <c r="K82" s="33"/>
      <c r="L82" s="33"/>
      <c r="M82" s="33"/>
      <c r="N82" s="33"/>
      <c r="O82" s="33"/>
      <c r="P82" s="33"/>
      <c r="Q82" s="33"/>
      <c r="R82" s="33"/>
      <c r="S82" s="33"/>
      <c r="T82" s="33"/>
      <c r="U82" s="33"/>
      <c r="V82" s="33"/>
      <c r="W82" s="33">
        <v>-395899932</v>
      </c>
      <c r="X82" s="23"/>
      <c r="Y82" s="3"/>
      <c r="Z82" s="3"/>
      <c r="AA82" s="23"/>
      <c r="AB82" s="3">
        <v>0</v>
      </c>
      <c r="AC82" s="3">
        <v>0</v>
      </c>
      <c r="AD82" s="3">
        <v>0</v>
      </c>
      <c r="AE82" s="23"/>
      <c r="AF82" s="3"/>
      <c r="AG82" s="3"/>
      <c r="AH82" s="23"/>
      <c r="AI82" s="3"/>
      <c r="AJ82" s="3"/>
      <c r="AK82" s="23"/>
      <c r="AL82" s="3"/>
      <c r="AM82" s="3"/>
      <c r="AN82" s="23"/>
      <c r="AO82" s="3"/>
      <c r="AP82" s="3"/>
      <c r="AQ82" s="23"/>
      <c r="AR82" s="3"/>
      <c r="AS82" s="3"/>
      <c r="AT82" s="23"/>
      <c r="AU82" s="3"/>
      <c r="AV82" s="3"/>
      <c r="AW82" s="23"/>
      <c r="AX82" s="3"/>
      <c r="AY82" s="3"/>
      <c r="AZ82" s="23"/>
      <c r="BA82" s="3"/>
      <c r="BB82" s="3"/>
      <c r="BC82" s="23"/>
      <c r="BD82" s="3"/>
      <c r="BE82" s="3"/>
      <c r="BF82" s="23"/>
      <c r="BG82" s="3"/>
      <c r="BH82" s="3"/>
      <c r="BI82" s="23"/>
      <c r="BJ82" s="8"/>
      <c r="BK82" s="8"/>
      <c r="BL82" s="23"/>
      <c r="BM82" s="3">
        <v>0</v>
      </c>
      <c r="BN82" s="3">
        <v>0</v>
      </c>
    </row>
    <row r="83" spans="1:66">
      <c r="B83" t="s">
        <v>191</v>
      </c>
      <c r="C83" s="23"/>
      <c r="D83" s="33">
        <v>-395487349</v>
      </c>
      <c r="E83" s="33">
        <v>-4884690</v>
      </c>
      <c r="F83" s="33">
        <v>-390602659</v>
      </c>
      <c r="G83" s="39"/>
      <c r="H83" s="33"/>
      <c r="I83" s="33"/>
      <c r="J83" s="33"/>
      <c r="K83" s="33"/>
      <c r="L83" s="33"/>
      <c r="M83" s="33"/>
      <c r="N83" s="33"/>
      <c r="O83" s="33"/>
      <c r="P83" s="33"/>
      <c r="Q83" s="33"/>
      <c r="R83" s="33"/>
      <c r="S83" s="33"/>
      <c r="T83" s="33"/>
      <c r="U83" s="33"/>
      <c r="V83" s="33"/>
      <c r="W83" s="33">
        <v>-390602659</v>
      </c>
      <c r="X83" s="23"/>
      <c r="Y83" s="3"/>
      <c r="Z83" s="3"/>
      <c r="AA83" s="23"/>
      <c r="AB83" s="3">
        <v>0</v>
      </c>
      <c r="AC83" s="3">
        <v>0</v>
      </c>
      <c r="AD83" s="3">
        <v>0</v>
      </c>
      <c r="AE83" s="23"/>
      <c r="AF83" s="3"/>
      <c r="AG83" s="3"/>
      <c r="AH83" s="23"/>
      <c r="AI83" s="3"/>
      <c r="AJ83" s="3"/>
      <c r="AK83" s="23"/>
      <c r="AL83" s="3"/>
      <c r="AM83" s="3"/>
      <c r="AN83" s="23"/>
      <c r="AO83" s="3"/>
      <c r="AP83" s="3"/>
      <c r="AQ83" s="23"/>
      <c r="AR83" s="3"/>
      <c r="AS83" s="3"/>
      <c r="AT83" s="23"/>
      <c r="AU83" s="3"/>
      <c r="AV83" s="3"/>
      <c r="AW83" s="23"/>
      <c r="AX83" s="3"/>
      <c r="AY83" s="3"/>
      <c r="AZ83" s="23"/>
      <c r="BA83" s="3"/>
      <c r="BB83" s="3"/>
      <c r="BC83" s="23"/>
      <c r="BD83" s="3"/>
      <c r="BE83" s="3"/>
      <c r="BF83" s="23"/>
      <c r="BG83" s="3"/>
      <c r="BH83" s="3"/>
      <c r="BI83" s="23"/>
      <c r="BJ83" s="8"/>
      <c r="BK83" s="8"/>
      <c r="BL83" s="23"/>
      <c r="BM83" s="3">
        <v>0</v>
      </c>
      <c r="BN83" s="3">
        <v>0</v>
      </c>
    </row>
    <row r="84" spans="1:66">
      <c r="B84" t="s">
        <v>189</v>
      </c>
      <c r="C84" s="23"/>
      <c r="D84" s="33">
        <v>-1113447612</v>
      </c>
      <c r="E84" s="33">
        <v>-1113447612</v>
      </c>
      <c r="F84" s="33">
        <v>0</v>
      </c>
      <c r="G84" s="39"/>
      <c r="H84" s="33"/>
      <c r="I84" s="33"/>
      <c r="J84" s="33"/>
      <c r="K84" s="33"/>
      <c r="L84" s="33"/>
      <c r="M84" s="33"/>
      <c r="N84" s="33"/>
      <c r="O84" s="33"/>
      <c r="P84" s="33"/>
      <c r="Q84" s="33"/>
      <c r="R84" s="33"/>
      <c r="S84" s="33"/>
      <c r="T84" s="33"/>
      <c r="U84" s="33"/>
      <c r="V84" s="33"/>
      <c r="W84" s="33">
        <v>0</v>
      </c>
      <c r="X84" s="23"/>
      <c r="Y84" s="3"/>
      <c r="Z84" s="3"/>
      <c r="AA84" s="23"/>
      <c r="AB84" s="3">
        <v>0</v>
      </c>
      <c r="AC84" s="3">
        <v>0</v>
      </c>
      <c r="AD84" s="3">
        <v>0</v>
      </c>
      <c r="AE84" s="23"/>
      <c r="AF84" s="3"/>
      <c r="AG84" s="3"/>
      <c r="AH84" s="23"/>
      <c r="AI84" s="3"/>
      <c r="AJ84" s="3"/>
      <c r="AK84" s="23"/>
      <c r="AL84" s="3"/>
      <c r="AM84" s="3"/>
      <c r="AN84" s="23"/>
      <c r="AO84" s="3"/>
      <c r="AP84" s="3"/>
      <c r="AQ84" s="23"/>
      <c r="AR84" s="3"/>
      <c r="AS84" s="3"/>
      <c r="AT84" s="23"/>
      <c r="AU84" s="3"/>
      <c r="AV84" s="3"/>
      <c r="AW84" s="23"/>
      <c r="AX84" s="3"/>
      <c r="AY84" s="3"/>
      <c r="AZ84" s="23"/>
      <c r="BA84" s="3"/>
      <c r="BB84" s="3"/>
      <c r="BC84" s="23"/>
      <c r="BD84" s="3"/>
      <c r="BE84" s="3"/>
      <c r="BF84" s="23"/>
      <c r="BG84" s="3"/>
      <c r="BH84" s="3"/>
      <c r="BI84" s="23"/>
      <c r="BJ84" s="8"/>
      <c r="BK84" s="8"/>
      <c r="BL84" s="23"/>
      <c r="BM84" s="3">
        <v>0</v>
      </c>
      <c r="BN84" s="3">
        <v>0</v>
      </c>
    </row>
    <row r="85" spans="1:66">
      <c r="B85" t="s">
        <v>183</v>
      </c>
      <c r="C85" s="23"/>
      <c r="D85" s="33">
        <v>-1113462324.999999</v>
      </c>
      <c r="E85" s="33">
        <v>446328428.00000024</v>
      </c>
      <c r="F85" s="33">
        <v>-1559790752.9999993</v>
      </c>
      <c r="G85" s="39"/>
      <c r="H85" s="33"/>
      <c r="I85" s="33"/>
      <c r="J85" s="33"/>
      <c r="K85" s="33"/>
      <c r="L85" s="33"/>
      <c r="M85" s="33"/>
      <c r="N85" s="33"/>
      <c r="O85" s="33"/>
      <c r="P85" s="33"/>
      <c r="Q85" s="33"/>
      <c r="R85" s="33"/>
      <c r="S85" s="33"/>
      <c r="T85" s="33"/>
      <c r="U85" s="33"/>
      <c r="V85" s="33"/>
      <c r="W85" s="33">
        <v>-1559790752.9999993</v>
      </c>
      <c r="X85" s="23"/>
      <c r="Y85" s="3"/>
      <c r="Z85" s="3"/>
      <c r="AA85" s="23"/>
      <c r="AB85" s="3">
        <v>0</v>
      </c>
      <c r="AC85" s="3">
        <v>0</v>
      </c>
      <c r="AD85" s="3">
        <v>0</v>
      </c>
      <c r="AE85" s="23"/>
      <c r="AF85" s="3"/>
      <c r="AG85" s="3"/>
      <c r="AH85" s="23"/>
      <c r="AI85" s="3"/>
      <c r="AJ85" s="3"/>
      <c r="AK85" s="23"/>
      <c r="AL85" s="3"/>
      <c r="AM85" s="3"/>
      <c r="AN85" s="23"/>
      <c r="AO85" s="3"/>
      <c r="AP85" s="3"/>
      <c r="AQ85" s="23"/>
      <c r="AR85" s="3"/>
      <c r="AS85" s="3"/>
      <c r="AT85" s="23"/>
      <c r="AU85" s="3"/>
      <c r="AV85" s="3"/>
      <c r="AW85" s="23"/>
      <c r="AX85" s="3"/>
      <c r="AY85" s="3"/>
      <c r="AZ85" s="23"/>
      <c r="BA85" s="3"/>
      <c r="BB85" s="3"/>
      <c r="BC85" s="23"/>
      <c r="BD85" s="3"/>
      <c r="BE85" s="3"/>
      <c r="BF85" s="23"/>
      <c r="BG85" s="3"/>
      <c r="BH85" s="3"/>
      <c r="BI85" s="23"/>
      <c r="BJ85" s="8">
        <v>1</v>
      </c>
      <c r="BK85" s="8">
        <v>1</v>
      </c>
      <c r="BL85" s="23"/>
      <c r="BM85" s="3">
        <v>-1113462324.999999</v>
      </c>
      <c r="BN85" s="3">
        <v>446328428.00000024</v>
      </c>
    </row>
    <row r="86" spans="1:66">
      <c r="A86" t="s">
        <v>1</v>
      </c>
      <c r="C86" s="23"/>
      <c r="D86" s="33">
        <v>2878088827.9999809</v>
      </c>
      <c r="E86" s="33">
        <v>3904988894.9999909</v>
      </c>
      <c r="F86" s="33">
        <v>-1026900067.00001</v>
      </c>
      <c r="G86" s="39"/>
      <c r="H86" s="33">
        <v>-198013840.79018879</v>
      </c>
      <c r="I86" s="33">
        <v>389252629.81279737</v>
      </c>
      <c r="J86" s="33">
        <v>-2568983543.7940812</v>
      </c>
      <c r="K86" s="33">
        <v>1342700562.3286994</v>
      </c>
      <c r="L86" s="33">
        <v>-2400021853.8782887</v>
      </c>
      <c r="M86" s="33">
        <v>11777461.801109694</v>
      </c>
      <c r="N86" s="33">
        <v>-1263902355.3867819</v>
      </c>
      <c r="O86" s="33">
        <v>207091106.18687266</v>
      </c>
      <c r="P86" s="33">
        <v>1473765807.9802246</v>
      </c>
      <c r="Q86" s="33">
        <v>3771989914.4167976</v>
      </c>
      <c r="R86" s="33">
        <v>1449379698.4471011</v>
      </c>
      <c r="S86" s="33">
        <v>1049384402.3667915</v>
      </c>
      <c r="T86" s="33">
        <v>18714294.282384478</v>
      </c>
      <c r="U86" s="33">
        <v>-1931334555.0916471</v>
      </c>
      <c r="V86" s="33">
        <v>-15835855.066098452</v>
      </c>
      <c r="W86" s="33">
        <v>-2362863940.6157026</v>
      </c>
      <c r="X86" s="23"/>
      <c r="Y86" s="3">
        <v>446.53059353844247</v>
      </c>
      <c r="Z86" s="3">
        <v>1195.0633171134734</v>
      </c>
      <c r="AA86" s="23"/>
      <c r="AB86" s="3">
        <v>6445446</v>
      </c>
      <c r="AC86" s="3">
        <v>3267600</v>
      </c>
      <c r="AD86" s="3">
        <v>3177846</v>
      </c>
      <c r="AE86" s="23"/>
      <c r="AF86" s="3">
        <v>17768.350927926476</v>
      </c>
      <c r="AG86" s="3">
        <v>18010.050708165014</v>
      </c>
      <c r="AH86" s="23"/>
      <c r="AI86" s="3">
        <v>83.676285240773097</v>
      </c>
      <c r="AJ86" s="3">
        <v>66.606789080670836</v>
      </c>
      <c r="AK86" s="23"/>
      <c r="AL86" s="3">
        <v>609.67595493003898</v>
      </c>
      <c r="AM86" s="3">
        <v>361.01817113477784</v>
      </c>
      <c r="AN86" s="23"/>
      <c r="AO86" s="3">
        <v>964.51047763025247</v>
      </c>
      <c r="AP86" s="3">
        <v>912.69282133676109</v>
      </c>
      <c r="AQ86" s="23"/>
      <c r="AR86" s="3">
        <v>1226.9959065672097</v>
      </c>
      <c r="AS86" s="3">
        <v>1599.5152255478026</v>
      </c>
      <c r="AT86" s="23"/>
      <c r="AU86" s="3">
        <v>2992.6228323067166</v>
      </c>
      <c r="AV86" s="3">
        <v>4178.8911485493927</v>
      </c>
      <c r="AW86" s="23"/>
      <c r="AX86" s="3">
        <v>1147.9627519957501</v>
      </c>
      <c r="AY86" s="3">
        <v>1509.7100275431512</v>
      </c>
      <c r="AZ86" s="23"/>
      <c r="BA86" s="3">
        <v>363.34183856322744</v>
      </c>
      <c r="BB86" s="3">
        <v>554.07929489533603</v>
      </c>
      <c r="BC86" s="23"/>
      <c r="BD86" s="3">
        <v>176.63879086102023</v>
      </c>
      <c r="BE86" s="3">
        <v>64.800529746602976</v>
      </c>
      <c r="BF86" s="23"/>
      <c r="BG86" s="3">
        <v>995.54172041042114</v>
      </c>
      <c r="BH86" s="3">
        <v>1107.7699350227913</v>
      </c>
      <c r="BI86" s="23"/>
      <c r="BJ86" s="8">
        <v>1.7113491178448632E-2</v>
      </c>
      <c r="BK86" s="8">
        <v>4.1519999707215156E-2</v>
      </c>
      <c r="BL86" s="23"/>
      <c r="BM86" s="3">
        <v>168176603943.00006</v>
      </c>
      <c r="BN86" s="3">
        <v>94050792931.999939</v>
      </c>
    </row>
  </sheetData>
  <mergeCells count="18">
    <mergeCell ref="BM20:BN20"/>
    <mergeCell ref="AF20:AG20"/>
    <mergeCell ref="AI20:AJ20"/>
    <mergeCell ref="AL20:AM20"/>
    <mergeCell ref="AO20:AP20"/>
    <mergeCell ref="AR20:AS20"/>
    <mergeCell ref="AU20:AV20"/>
    <mergeCell ref="AX20:AY20"/>
    <mergeCell ref="BA20:BB20"/>
    <mergeCell ref="BD20:BE20"/>
    <mergeCell ref="BG20:BH20"/>
    <mergeCell ref="BJ20:BK20"/>
    <mergeCell ref="A20:A21"/>
    <mergeCell ref="B20:B21"/>
    <mergeCell ref="D20:F20"/>
    <mergeCell ref="H20:W20"/>
    <mergeCell ref="AB20:AD20"/>
    <mergeCell ref="Y20:Z20"/>
  </mergeCells>
  <conditionalFormatting sqref="H22:W23">
    <cfRule type="dataBar" priority="2">
      <dataBar>
        <cfvo type="min"/>
        <cfvo type="max"/>
        <color rgb="FF63C384"/>
      </dataBar>
      <extLst>
        <ext xmlns:x14="http://schemas.microsoft.com/office/spreadsheetml/2009/9/main" uri="{B025F937-C7B1-47D3-B67F-A62EFF666E3E}">
          <x14:id>{A681B435-662E-4DE8-B4B8-ACB48CE6FFE6}</x14:id>
        </ext>
      </extLst>
    </cfRule>
  </conditionalFormatting>
  <conditionalFormatting pivot="1" sqref="F24:F86 H24:W86">
    <cfRule type="dataBar" priority="1">
      <dataBar>
        <cfvo type="min"/>
        <cfvo type="max"/>
        <color rgb="FF63C384"/>
      </dataBar>
      <extLst>
        <ext xmlns:x14="http://schemas.microsoft.com/office/spreadsheetml/2009/9/main" uri="{B025F937-C7B1-47D3-B67F-A62EFF666E3E}">
          <x14:id>{F07ED984-E974-4DCD-81E7-0D01074477D7}</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A681B435-662E-4DE8-B4B8-ACB48CE6FFE6}">
            <x14:dataBar minLength="0" maxLength="100" border="1" negativeBarBorderColorSameAsPositive="0">
              <x14:cfvo type="autoMin"/>
              <x14:cfvo type="autoMax"/>
              <x14:borderColor rgb="FF63C384"/>
              <x14:negativeFillColor rgb="FFFF0000"/>
              <x14:negativeBorderColor rgb="FFFF0000"/>
              <x14:axisColor rgb="FF000000"/>
            </x14:dataBar>
          </x14:cfRule>
          <xm:sqref>H22:W23</xm:sqref>
        </x14:conditionalFormatting>
        <x14:conditionalFormatting xmlns:xm="http://schemas.microsoft.com/office/excel/2006/main" pivot="1">
          <x14:cfRule type="dataBar" id="{F07ED984-E974-4DCD-81E7-0D01074477D7}">
            <x14:dataBar minLength="0" maxLength="100" border="1" negativeBarBorderColorSameAsPositive="0">
              <x14:cfvo type="autoMin"/>
              <x14:cfvo type="autoMax"/>
              <x14:borderColor rgb="FF63C384"/>
              <x14:negativeFillColor rgb="FFFF0000"/>
              <x14:negativeBorderColor rgb="FFFF0000"/>
              <x14:axisColor rgb="FF000000"/>
            </x14:dataBar>
          </x14:cfRule>
          <xm:sqref>F24:F86 H24:W86</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2874D-3BEF-41E1-BAB8-7D29550C53FE}">
  <sheetPr codeName="Sheet19">
    <tabColor rgb="FF002060"/>
  </sheetPr>
  <dimension ref="A1"/>
  <sheetViews>
    <sheetView showGridLines="0" zoomScaleNormal="100" workbookViewId="0">
      <selection activeCell="I11" sqref="I11"/>
    </sheetView>
  </sheetViews>
  <sheetFormatPr defaultRowHeight="1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466AD-41BD-42CB-8B75-E2E7F1C67149}">
  <sheetPr codeName="Sheet20"/>
  <dimension ref="A1:AG87"/>
  <sheetViews>
    <sheetView showGridLines="0" zoomScale="85" zoomScaleNormal="85" workbookViewId="0">
      <pane xSplit="3" ySplit="23" topLeftCell="D44" activePane="bottomRight" state="frozen"/>
      <selection pane="topRight" activeCell="D1" sqref="D1"/>
      <selection pane="bottomLeft" activeCell="A9" sqref="A9"/>
      <selection pane="bottomRight" activeCell="N86" sqref="N86"/>
    </sheetView>
  </sheetViews>
  <sheetFormatPr defaultRowHeight="14.5" outlineLevelCol="1"/>
  <cols>
    <col min="1" max="1" width="12.26953125" bestFit="1" customWidth="1"/>
    <col min="2" max="2" width="64" bestFit="1" customWidth="1"/>
    <col min="3" max="3" width="1.453125" bestFit="1" customWidth="1"/>
    <col min="4" max="5" width="15" bestFit="1" customWidth="1" outlineLevel="1"/>
    <col min="6" max="6" width="17.26953125" bestFit="1" customWidth="1" outlineLevel="1"/>
    <col min="7" max="7" width="2.453125" bestFit="1" customWidth="1"/>
    <col min="8" max="14" width="19.453125" customWidth="1" outlineLevel="1"/>
    <col min="15" max="15" width="1.7265625" customWidth="1"/>
    <col min="16" max="18" width="9.26953125" bestFit="1" customWidth="1"/>
    <col min="19" max="19" width="1.7265625" customWidth="1"/>
    <col min="20" max="21" width="5.7265625" bestFit="1" customWidth="1"/>
    <col min="22" max="22" width="6.453125" bestFit="1" customWidth="1"/>
    <col min="23" max="23" width="1.7265625" customWidth="1"/>
    <col min="27" max="27" width="1.7265625" customWidth="1"/>
    <col min="30" max="30" width="1.7265625" customWidth="1"/>
  </cols>
  <sheetData>
    <row r="1" spans="1:2">
      <c r="A1" s="1" t="s">
        <v>114</v>
      </c>
      <c r="B1" t="s" vm="7">
        <v>555</v>
      </c>
    </row>
    <row r="2" spans="1:2">
      <c r="A2" s="1" t="s">
        <v>114</v>
      </c>
      <c r="B2" t="s" vm="11">
        <v>555</v>
      </c>
    </row>
    <row r="3" spans="1:2">
      <c r="A3" s="1"/>
    </row>
    <row r="4" spans="1:2" hidden="1">
      <c r="A4" s="1"/>
    </row>
    <row r="5" spans="1:2" hidden="1">
      <c r="A5" s="1"/>
    </row>
    <row r="6" spans="1:2" hidden="1">
      <c r="A6" s="1"/>
    </row>
    <row r="7" spans="1:2" hidden="1">
      <c r="A7" s="1"/>
    </row>
    <row r="8" spans="1:2" hidden="1">
      <c r="A8" s="1"/>
    </row>
    <row r="9" spans="1:2" hidden="1">
      <c r="A9" s="1"/>
    </row>
    <row r="10" spans="1:2" hidden="1">
      <c r="A10" s="1"/>
    </row>
    <row r="11" spans="1:2" hidden="1">
      <c r="A11" s="1"/>
    </row>
    <row r="12" spans="1:2" hidden="1">
      <c r="A12" s="1"/>
    </row>
    <row r="13" spans="1:2" hidden="1">
      <c r="A13" s="1"/>
    </row>
    <row r="14" spans="1:2" hidden="1">
      <c r="A14" s="1"/>
    </row>
    <row r="15" spans="1:2" hidden="1">
      <c r="A15" s="1"/>
    </row>
    <row r="16" spans="1:2" hidden="1">
      <c r="A16" s="1"/>
    </row>
    <row r="17" spans="1:33" hidden="1">
      <c r="A17" s="1"/>
    </row>
    <row r="18" spans="1:33" hidden="1">
      <c r="A18" s="1"/>
    </row>
    <row r="19" spans="1:33" hidden="1"/>
    <row r="20" spans="1:33">
      <c r="A20" s="112" t="s">
        <v>234</v>
      </c>
      <c r="B20" s="112" t="s">
        <v>235</v>
      </c>
      <c r="D20" s="113" t="s">
        <v>236</v>
      </c>
      <c r="E20" s="113"/>
      <c r="F20" s="113"/>
      <c r="H20" s="114" t="s">
        <v>237</v>
      </c>
      <c r="I20" s="114"/>
      <c r="J20" s="114"/>
      <c r="K20" s="114"/>
      <c r="L20" s="114"/>
      <c r="M20" s="114"/>
      <c r="N20" s="114"/>
      <c r="P20" s="111" t="s">
        <v>238</v>
      </c>
      <c r="Q20" s="111"/>
      <c r="R20" s="111"/>
      <c r="T20" s="111" t="s">
        <v>239</v>
      </c>
      <c r="U20" s="111"/>
      <c r="V20" s="111"/>
      <c r="X20" s="111" t="s">
        <v>240</v>
      </c>
      <c r="Y20" s="111"/>
      <c r="Z20" s="111"/>
      <c r="AB20" s="111" t="s">
        <v>241</v>
      </c>
      <c r="AC20" s="111"/>
      <c r="AE20" s="111" t="s">
        <v>242</v>
      </c>
      <c r="AF20" s="111"/>
      <c r="AG20" s="111"/>
    </row>
    <row r="21" spans="1:33">
      <c r="A21" s="112"/>
      <c r="B21" s="112"/>
      <c r="D21" s="24" t="s">
        <v>367</v>
      </c>
      <c r="E21" s="24" t="s">
        <v>368</v>
      </c>
      <c r="F21" s="25" t="s">
        <v>245</v>
      </c>
      <c r="G21" s="20"/>
      <c r="H21" s="26" t="s">
        <v>337</v>
      </c>
      <c r="I21" s="26" t="s">
        <v>246</v>
      </c>
      <c r="J21" s="26" t="s">
        <v>247</v>
      </c>
      <c r="K21" s="26" t="s">
        <v>248</v>
      </c>
      <c r="L21" s="26" t="s">
        <v>249</v>
      </c>
      <c r="M21" s="26" t="s">
        <v>250</v>
      </c>
      <c r="N21" s="26" t="s">
        <v>251</v>
      </c>
      <c r="O21" s="20"/>
      <c r="P21" s="21" t="s">
        <v>367</v>
      </c>
      <c r="Q21" s="21" t="s">
        <v>368</v>
      </c>
      <c r="R21" s="22" t="s">
        <v>245</v>
      </c>
      <c r="S21" s="20"/>
      <c r="T21" s="21" t="s">
        <v>367</v>
      </c>
      <c r="U21" s="21" t="s">
        <v>368</v>
      </c>
      <c r="V21" s="22" t="s">
        <v>245</v>
      </c>
      <c r="W21" s="20"/>
      <c r="X21" s="21" t="s">
        <v>367</v>
      </c>
      <c r="Y21" s="21" t="s">
        <v>368</v>
      </c>
      <c r="Z21" s="22" t="s">
        <v>245</v>
      </c>
      <c r="AA21" s="20"/>
      <c r="AB21" s="21" t="s">
        <v>367</v>
      </c>
      <c r="AC21" s="21" t="s">
        <v>368</v>
      </c>
      <c r="AD21" s="20"/>
      <c r="AE21" s="21" t="s">
        <v>367</v>
      </c>
      <c r="AF21" s="21" t="s">
        <v>368</v>
      </c>
      <c r="AG21" s="22" t="s">
        <v>245</v>
      </c>
    </row>
    <row r="22" spans="1:33" ht="6" customHeight="1"/>
    <row r="23" spans="1:33" hidden="1">
      <c r="A23" s="1" t="s">
        <v>18</v>
      </c>
      <c r="B23" s="1" t="s">
        <v>195</v>
      </c>
      <c r="C23" s="23" t="s">
        <v>214</v>
      </c>
      <c r="D23" t="s">
        <v>272</v>
      </c>
      <c r="E23" t="s">
        <v>366</v>
      </c>
      <c r="F23" t="s">
        <v>385</v>
      </c>
      <c r="G23" s="23" t="s">
        <v>255</v>
      </c>
      <c r="H23" t="s">
        <v>369</v>
      </c>
      <c r="I23" t="s">
        <v>370</v>
      </c>
      <c r="J23" t="s">
        <v>371</v>
      </c>
      <c r="K23" t="s">
        <v>372</v>
      </c>
      <c r="L23" t="s">
        <v>373</v>
      </c>
      <c r="M23" t="s">
        <v>374</v>
      </c>
      <c r="N23" t="s">
        <v>375</v>
      </c>
      <c r="O23" s="23" t="s">
        <v>288</v>
      </c>
      <c r="P23" t="s">
        <v>264</v>
      </c>
      <c r="Q23" t="s">
        <v>359</v>
      </c>
      <c r="R23" t="s">
        <v>376</v>
      </c>
      <c r="S23" s="23" t="s">
        <v>289</v>
      </c>
      <c r="T23" t="s">
        <v>268</v>
      </c>
      <c r="U23" t="s">
        <v>360</v>
      </c>
      <c r="V23" t="s">
        <v>377</v>
      </c>
      <c r="W23" s="23" t="s">
        <v>292</v>
      </c>
      <c r="X23" t="s">
        <v>252</v>
      </c>
      <c r="Y23" t="s">
        <v>378</v>
      </c>
      <c r="Z23" t="s">
        <v>379</v>
      </c>
      <c r="AA23" s="23" t="s">
        <v>295</v>
      </c>
      <c r="AB23" t="s">
        <v>276</v>
      </c>
      <c r="AC23" t="s">
        <v>380</v>
      </c>
      <c r="AD23" s="23" t="s">
        <v>298</v>
      </c>
      <c r="AE23" t="s">
        <v>279</v>
      </c>
      <c r="AF23" t="s">
        <v>381</v>
      </c>
      <c r="AG23" t="s">
        <v>382</v>
      </c>
    </row>
    <row r="24" spans="1:33">
      <c r="A24" t="s">
        <v>14</v>
      </c>
      <c r="C24" s="23"/>
      <c r="D24" s="3">
        <v>132774248070.02408</v>
      </c>
      <c r="E24" s="3">
        <v>114720336542.64368</v>
      </c>
      <c r="F24" s="3">
        <v>18053911527.380402</v>
      </c>
      <c r="G24" s="23"/>
      <c r="H24" s="3">
        <v>20211122353.830296</v>
      </c>
      <c r="I24" s="3">
        <v>-1089840362.9644585</v>
      </c>
      <c r="J24" s="3">
        <v>270531895.87048733</v>
      </c>
      <c r="K24" s="3">
        <v>-1471876763.2213845</v>
      </c>
      <c r="L24" s="3">
        <v>133974403.86541112</v>
      </c>
      <c r="M24" s="3"/>
      <c r="N24" s="3">
        <v>5.0708651542663574E-5</v>
      </c>
      <c r="O24" s="23"/>
      <c r="P24" s="3">
        <v>4560800</v>
      </c>
      <c r="Q24" s="3">
        <v>3872970.4201424071</v>
      </c>
      <c r="R24" s="3">
        <v>687829.57985759294</v>
      </c>
      <c r="S24" s="23"/>
      <c r="T24" s="3">
        <v>1110.7585522048898</v>
      </c>
      <c r="U24" s="3">
        <v>1117.764618335714</v>
      </c>
      <c r="V24" s="3">
        <v>-7.0060661308241379</v>
      </c>
      <c r="W24" s="23"/>
      <c r="X24" s="3">
        <v>5065947.6048960621</v>
      </c>
      <c r="Y24" s="3">
        <v>4329069.3034959873</v>
      </c>
      <c r="Z24" s="3">
        <v>736878.30140007474</v>
      </c>
      <c r="AA24" s="23"/>
      <c r="AB24" s="3">
        <v>26209.163304749221</v>
      </c>
      <c r="AC24" s="3">
        <v>26500.000000000004</v>
      </c>
      <c r="AD24" s="23"/>
      <c r="AE24" s="3">
        <v>1144.4403268770761</v>
      </c>
      <c r="AF24" s="3">
        <v>1148.7691800137625</v>
      </c>
      <c r="AG24" s="3">
        <v>-4.3288531366863481</v>
      </c>
    </row>
    <row r="25" spans="1:33">
      <c r="B25" t="s">
        <v>144</v>
      </c>
      <c r="C25" s="23"/>
      <c r="D25" s="3">
        <v>56723870211.44062</v>
      </c>
      <c r="E25" s="3">
        <v>43286671500</v>
      </c>
      <c r="F25" s="3">
        <v>13437198711.44062</v>
      </c>
      <c r="G25" s="23"/>
      <c r="H25" s="3">
        <v>7626130120.8034048</v>
      </c>
      <c r="I25" s="3">
        <v>5466365311.1792297</v>
      </c>
      <c r="J25" s="3">
        <v>958534192.13006246</v>
      </c>
      <c r="K25" s="3">
        <v>-613830912.6720767</v>
      </c>
      <c r="L25" s="3"/>
      <c r="M25" s="3"/>
      <c r="N25" s="3">
        <v>1.1920928955078125E-7</v>
      </c>
      <c r="O25" s="23"/>
      <c r="P25" s="3">
        <v>1980000</v>
      </c>
      <c r="Q25" s="3">
        <v>1520200</v>
      </c>
      <c r="R25" s="3">
        <v>459800</v>
      </c>
      <c r="S25" s="23"/>
      <c r="T25" s="3">
        <v>1092.7711287233219</v>
      </c>
      <c r="U25" s="3">
        <v>1074.5028955971534</v>
      </c>
      <c r="V25" s="3">
        <v>18.268233126168525</v>
      </c>
      <c r="W25" s="23"/>
      <c r="X25" s="3">
        <v>2163686.8348721773</v>
      </c>
      <c r="Y25" s="3">
        <v>1633459.3018867925</v>
      </c>
      <c r="Z25" s="3">
        <v>530227.53298538481</v>
      </c>
      <c r="AA25" s="23"/>
      <c r="AB25" s="3">
        <v>26216.303254806124</v>
      </c>
      <c r="AC25" s="3">
        <v>26500</v>
      </c>
      <c r="AD25" s="23"/>
      <c r="AE25" s="3">
        <v>1121.9366603912549</v>
      </c>
      <c r="AF25" s="3">
        <v>1108.6368352724194</v>
      </c>
      <c r="AG25" s="3">
        <v>13.299825118835543</v>
      </c>
    </row>
    <row r="26" spans="1:33">
      <c r="B26" t="s">
        <v>145</v>
      </c>
      <c r="C26" s="23"/>
      <c r="D26" s="3">
        <v>31449418254.309166</v>
      </c>
      <c r="E26" s="3">
        <v>28127110818.181816</v>
      </c>
      <c r="F26" s="3">
        <v>3322307436.1273499</v>
      </c>
      <c r="G26" s="23"/>
      <c r="H26" s="3">
        <v>4955359226.9553843</v>
      </c>
      <c r="I26" s="3">
        <v>-500320755.15577525</v>
      </c>
      <c r="J26" s="3">
        <v>-769240642.66043544</v>
      </c>
      <c r="K26" s="3">
        <v>-363490393.01182038</v>
      </c>
      <c r="L26" s="3"/>
      <c r="M26" s="3"/>
      <c r="N26" s="3">
        <v>-3.2782554626464844E-6</v>
      </c>
      <c r="O26" s="23"/>
      <c r="P26" s="3">
        <v>1065950</v>
      </c>
      <c r="Q26" s="3">
        <v>920200</v>
      </c>
      <c r="R26" s="3">
        <v>145750</v>
      </c>
      <c r="S26" s="23"/>
      <c r="T26" s="3">
        <v>1126.2133484373842</v>
      </c>
      <c r="U26" s="3">
        <v>1153.4453469172745</v>
      </c>
      <c r="V26" s="3">
        <v>-27.231998479890308</v>
      </c>
      <c r="W26" s="23"/>
      <c r="X26" s="3">
        <v>1200487.1187668296</v>
      </c>
      <c r="Y26" s="3">
        <v>1061400.4082332761</v>
      </c>
      <c r="Z26" s="3">
        <v>139086.7105335535</v>
      </c>
      <c r="AA26" s="23"/>
      <c r="AB26" s="3">
        <v>26197.214249674576</v>
      </c>
      <c r="AC26" s="3">
        <v>26500</v>
      </c>
      <c r="AD26" s="23"/>
      <c r="AE26" s="3">
        <v>1151.8047850145094</v>
      </c>
      <c r="AF26" s="3">
        <v>1182.1777874375136</v>
      </c>
      <c r="AG26" s="3">
        <v>-30.373002423004209</v>
      </c>
    </row>
    <row r="27" spans="1:33">
      <c r="B27" t="s">
        <v>141</v>
      </c>
      <c r="C27" s="23"/>
      <c r="D27" s="3">
        <v>23406748559.266945</v>
      </c>
      <c r="E27" s="3">
        <v>26100486520</v>
      </c>
      <c r="F27" s="3">
        <v>-2693737960.7330551</v>
      </c>
      <c r="G27" s="23"/>
      <c r="H27" s="3">
        <v>4598313973.3392391</v>
      </c>
      <c r="I27" s="3">
        <v>-5250826136.3392391</v>
      </c>
      <c r="J27" s="3">
        <v>-1781484159.3633423</v>
      </c>
      <c r="K27" s="3">
        <v>-259741638.36971232</v>
      </c>
      <c r="L27" s="3"/>
      <c r="M27" s="3"/>
      <c r="N27" s="3">
        <v>-5.0663948059082031E-7</v>
      </c>
      <c r="O27" s="23"/>
      <c r="P27" s="3">
        <v>772200</v>
      </c>
      <c r="Q27" s="3">
        <v>792000</v>
      </c>
      <c r="R27" s="3">
        <v>-19800</v>
      </c>
      <c r="S27" s="23"/>
      <c r="T27" s="3">
        <v>1156.533413361318</v>
      </c>
      <c r="U27" s="3">
        <v>1243.5909338669717</v>
      </c>
      <c r="V27" s="3">
        <v>-87.057520505653656</v>
      </c>
      <c r="W27" s="23"/>
      <c r="X27" s="3">
        <v>893075.10179760982</v>
      </c>
      <c r="Y27" s="3">
        <v>984924.01962264162</v>
      </c>
      <c r="Z27" s="3">
        <v>-91848.917825031793</v>
      </c>
      <c r="AA27" s="23"/>
      <c r="AB27" s="3">
        <v>26209.160363056926</v>
      </c>
      <c r="AC27" s="3">
        <v>26499.999999999996</v>
      </c>
      <c r="AD27" s="23"/>
      <c r="AE27" s="3">
        <v>1231.7398058417139</v>
      </c>
      <c r="AF27" s="3">
        <v>1292.1288248046503</v>
      </c>
      <c r="AG27" s="3">
        <v>-60.389018962936461</v>
      </c>
    </row>
    <row r="28" spans="1:33">
      <c r="B28" t="s">
        <v>146</v>
      </c>
      <c r="C28" s="23"/>
      <c r="D28" s="3">
        <v>18463046247.996662</v>
      </c>
      <c r="E28" s="3">
        <v>13575367704.461861</v>
      </c>
      <c r="F28" s="3">
        <v>4887678543.5348015</v>
      </c>
      <c r="G28" s="23"/>
      <c r="H28" s="3">
        <v>2391672008.1371579</v>
      </c>
      <c r="I28" s="3">
        <v>923798241.94643605</v>
      </c>
      <c r="J28" s="3">
        <v>1778201429.294874</v>
      </c>
      <c r="K28" s="3">
        <v>-205993135.84366941</v>
      </c>
      <c r="L28" s="3"/>
      <c r="M28" s="3"/>
      <c r="N28" s="3">
        <v>3.0994415283203125E-6</v>
      </c>
      <c r="O28" s="23"/>
      <c r="P28" s="3">
        <v>660150</v>
      </c>
      <c r="Q28" s="3">
        <v>530570.42014240706</v>
      </c>
      <c r="R28" s="3">
        <v>129579.57985759294</v>
      </c>
      <c r="S28" s="23"/>
      <c r="T28" s="3">
        <v>1067.1696617744296</v>
      </c>
      <c r="U28" s="3">
        <v>965.52315608919378</v>
      </c>
      <c r="V28" s="3">
        <v>101.64650568523587</v>
      </c>
      <c r="W28" s="23"/>
      <c r="X28" s="3">
        <v>704492.05222038983</v>
      </c>
      <c r="Y28" s="3">
        <v>512278.02658346645</v>
      </c>
      <c r="Z28" s="3">
        <v>192214.02563692338</v>
      </c>
      <c r="AA28" s="23"/>
      <c r="AB28" s="3">
        <v>26207.600482937418</v>
      </c>
      <c r="AC28" s="3">
        <v>26500</v>
      </c>
      <c r="AD28" s="23"/>
      <c r="AE28" s="3">
        <v>1082.2756551169284</v>
      </c>
      <c r="AF28" s="3">
        <v>970.82929613731937</v>
      </c>
      <c r="AG28" s="3">
        <v>111.44635897960904</v>
      </c>
    </row>
    <row r="29" spans="1:33">
      <c r="B29" t="s">
        <v>140</v>
      </c>
      <c r="C29" s="23"/>
      <c r="D29" s="3">
        <v>2597190393.1452227</v>
      </c>
      <c r="E29" s="3">
        <v>3630700000</v>
      </c>
      <c r="F29" s="3">
        <v>-1033509606.8547773</v>
      </c>
      <c r="G29" s="23"/>
      <c r="H29" s="3">
        <v>639647024.59510994</v>
      </c>
      <c r="I29" s="3">
        <v>-1728857024.5951102</v>
      </c>
      <c r="J29" s="3">
        <v>84521076.469328672</v>
      </c>
      <c r="K29" s="3">
        <v>-28820683.324105714</v>
      </c>
      <c r="L29" s="3"/>
      <c r="M29" s="3"/>
      <c r="N29" s="3">
        <v>-5.5879354476928711E-8</v>
      </c>
      <c r="O29" s="23"/>
      <c r="P29" s="3">
        <v>77000</v>
      </c>
      <c r="Q29" s="3">
        <v>110000</v>
      </c>
      <c r="R29" s="3">
        <v>-33000</v>
      </c>
      <c r="S29" s="23"/>
      <c r="T29" s="3">
        <v>1286.9449039300803</v>
      </c>
      <c r="U29" s="3">
        <v>1245.5231560891939</v>
      </c>
      <c r="V29" s="3">
        <v>41.421747840886383</v>
      </c>
      <c r="W29" s="23"/>
      <c r="X29" s="3">
        <v>99094.75760261617</v>
      </c>
      <c r="Y29" s="3">
        <v>137007.54716981133</v>
      </c>
      <c r="Z29" s="3">
        <v>-37912.789567195156</v>
      </c>
      <c r="AA29" s="23"/>
      <c r="AB29" s="3">
        <v>26209.160363056937</v>
      </c>
      <c r="AC29" s="3">
        <v>26500</v>
      </c>
      <c r="AD29" s="23"/>
      <c r="AE29" s="3">
        <v>1290.8780568067718</v>
      </c>
      <c r="AF29" s="3">
        <v>1250</v>
      </c>
      <c r="AG29" s="3">
        <v>40.878056806771838</v>
      </c>
    </row>
    <row r="30" spans="1:33">
      <c r="B30" t="s">
        <v>551</v>
      </c>
      <c r="C30" s="23"/>
      <c r="D30" s="3">
        <v>133974403.86541112</v>
      </c>
      <c r="E30" s="3"/>
      <c r="F30" s="3">
        <v>133974403.86541112</v>
      </c>
      <c r="G30" s="23"/>
      <c r="H30" s="3"/>
      <c r="I30" s="3"/>
      <c r="J30" s="3"/>
      <c r="K30" s="3"/>
      <c r="L30" s="3">
        <v>133974403.86541112</v>
      </c>
      <c r="M30" s="3"/>
      <c r="N30" s="3">
        <v>0</v>
      </c>
      <c r="O30" s="23"/>
      <c r="P30" s="3">
        <v>5500</v>
      </c>
      <c r="Q30" s="3"/>
      <c r="R30" s="3">
        <v>5500</v>
      </c>
      <c r="S30" s="23"/>
      <c r="T30" s="3">
        <v>929.40720662379533</v>
      </c>
      <c r="U30" s="3"/>
      <c r="V30" s="3">
        <v>929.40720662379533</v>
      </c>
      <c r="W30" s="23"/>
      <c r="X30" s="3">
        <v>5111.7396364308743</v>
      </c>
      <c r="Y30" s="3"/>
      <c r="Z30" s="3">
        <v>5111.7396364308743</v>
      </c>
      <c r="AA30" s="23"/>
      <c r="AB30" s="3">
        <v>26209.16036305693</v>
      </c>
      <c r="AC30" s="3"/>
      <c r="AD30" s="23"/>
      <c r="AE30" s="3">
        <v>972.94227082312307</v>
      </c>
      <c r="AF30" s="3"/>
      <c r="AG30" s="3">
        <v>972.94227082312307</v>
      </c>
    </row>
    <row r="31" spans="1:33">
      <c r="A31" t="s">
        <v>13</v>
      </c>
      <c r="C31" s="23"/>
      <c r="D31" s="3">
        <v>17371347406</v>
      </c>
      <c r="E31" s="3">
        <v>19865036000</v>
      </c>
      <c r="F31" s="3">
        <v>-2493688594</v>
      </c>
      <c r="G31" s="23"/>
      <c r="H31" s="3">
        <v>10035696227.477476</v>
      </c>
      <c r="I31" s="3">
        <v>125397522.52252328</v>
      </c>
      <c r="J31" s="3">
        <v>857054751.35735869</v>
      </c>
      <c r="K31" s="3">
        <v>-192301095.35735866</v>
      </c>
      <c r="L31" s="3"/>
      <c r="M31" s="3">
        <v>-13319536000</v>
      </c>
      <c r="N31" s="3">
        <v>0</v>
      </c>
      <c r="O31" s="23"/>
      <c r="P31" s="3">
        <v>562375</v>
      </c>
      <c r="Q31" s="3">
        <v>636000</v>
      </c>
      <c r="R31" s="3">
        <v>-73625</v>
      </c>
      <c r="S31" s="23"/>
      <c r="T31" s="3">
        <v>1178.53601018976</v>
      </c>
      <c r="U31" s="3">
        <v>1178.6540880503144</v>
      </c>
      <c r="V31" s="3">
        <v>-0.11807786055442193</v>
      </c>
      <c r="W31" s="23"/>
      <c r="X31" s="3">
        <v>662779.1887304663</v>
      </c>
      <c r="Y31" s="3">
        <v>749624</v>
      </c>
      <c r="Z31" s="3">
        <v>-86844.811269533704</v>
      </c>
      <c r="AA31" s="23"/>
      <c r="AB31" s="3">
        <v>26209.856467090187</v>
      </c>
      <c r="AC31" s="3">
        <v>26500</v>
      </c>
      <c r="AD31" s="23"/>
      <c r="AE31" s="3">
        <v>1205.8664650416185</v>
      </c>
      <c r="AF31" s="3">
        <v>1233.329746449903</v>
      </c>
      <c r="AG31" s="3">
        <v>-27.463281408284502</v>
      </c>
    </row>
    <row r="32" spans="1:33">
      <c r="B32" t="s">
        <v>142</v>
      </c>
      <c r="C32" s="23"/>
      <c r="D32" s="3">
        <v>9815733750</v>
      </c>
      <c r="E32" s="3">
        <v>2549300000</v>
      </c>
      <c r="F32" s="3">
        <v>7266433750</v>
      </c>
      <c r="G32" s="23"/>
      <c r="H32" s="3">
        <v>3908639583.3333325</v>
      </c>
      <c r="I32" s="3">
        <v>3110547916.6666675</v>
      </c>
      <c r="J32" s="3">
        <v>356170168.22684067</v>
      </c>
      <c r="K32" s="3">
        <v>-108923918.22684075</v>
      </c>
      <c r="L32" s="3"/>
      <c r="M32" s="3"/>
      <c r="N32" s="3">
        <v>7.4505805969238281E-8</v>
      </c>
      <c r="O32" s="23"/>
      <c r="P32" s="3">
        <v>277750</v>
      </c>
      <c r="Q32" s="3">
        <v>74000</v>
      </c>
      <c r="R32" s="3">
        <v>203750</v>
      </c>
      <c r="S32" s="23"/>
      <c r="T32" s="3">
        <v>1348.3902203660602</v>
      </c>
      <c r="U32" s="3">
        <v>1300</v>
      </c>
      <c r="V32" s="3">
        <v>48.390220366060248</v>
      </c>
      <c r="W32" s="23"/>
      <c r="X32" s="3">
        <v>374515.38370667322</v>
      </c>
      <c r="Y32" s="3">
        <v>96200</v>
      </c>
      <c r="Z32" s="3">
        <v>278315.38370667322</v>
      </c>
      <c r="AA32" s="23"/>
      <c r="AB32" s="3">
        <v>26209.160363056937</v>
      </c>
      <c r="AC32" s="3">
        <v>26500</v>
      </c>
      <c r="AD32" s="23"/>
      <c r="AE32" s="3">
        <v>1356.975863672948</v>
      </c>
      <c r="AF32" s="3">
        <v>1311.3893196112062</v>
      </c>
      <c r="AG32" s="3">
        <v>45.586544061741733</v>
      </c>
    </row>
    <row r="33" spans="1:33">
      <c r="B33" t="s">
        <v>143</v>
      </c>
      <c r="C33" s="23"/>
      <c r="D33" s="3">
        <v>2535364531</v>
      </c>
      <c r="E33" s="3">
        <v>794999999.99999988</v>
      </c>
      <c r="F33" s="3">
        <v>1740364531</v>
      </c>
      <c r="G33" s="23"/>
      <c r="H33" s="3">
        <v>1218910472.9729729</v>
      </c>
      <c r="I33" s="3">
        <v>156439527.02702701</v>
      </c>
      <c r="J33" s="3">
        <v>392682657.83462191</v>
      </c>
      <c r="K33" s="3">
        <v>-27668126.834621776</v>
      </c>
      <c r="L33" s="3"/>
      <c r="M33" s="3"/>
      <c r="N33" s="3">
        <v>-1.1175870895385742E-8</v>
      </c>
      <c r="O33" s="23"/>
      <c r="P33" s="3">
        <v>136500</v>
      </c>
      <c r="Q33" s="3">
        <v>50000</v>
      </c>
      <c r="R33" s="3">
        <v>86500</v>
      </c>
      <c r="S33" s="23"/>
      <c r="T33" s="3">
        <v>708.55834068273464</v>
      </c>
      <c r="U33" s="3">
        <v>600</v>
      </c>
      <c r="V33" s="3">
        <v>108.55834068273464</v>
      </c>
      <c r="W33" s="23"/>
      <c r="X33" s="3">
        <v>96718.21350319327</v>
      </c>
      <c r="Y33" s="3">
        <v>29999.999999999996</v>
      </c>
      <c r="Z33" s="3">
        <v>66718.21350319327</v>
      </c>
      <c r="AA33" s="23"/>
      <c r="AB33" s="3">
        <v>26213.930542837123</v>
      </c>
      <c r="AC33" s="3">
        <v>26500</v>
      </c>
      <c r="AD33" s="23"/>
      <c r="AE33" s="3">
        <v>802.29115478198025</v>
      </c>
      <c r="AF33" s="3">
        <v>801.81818181818176</v>
      </c>
      <c r="AG33" s="3">
        <v>0.4729729637984974</v>
      </c>
    </row>
    <row r="34" spans="1:33">
      <c r="B34" t="s">
        <v>162</v>
      </c>
      <c r="C34" s="23"/>
      <c r="D34" s="3">
        <v>2246574000</v>
      </c>
      <c r="E34" s="3">
        <v>757900000</v>
      </c>
      <c r="F34" s="3">
        <v>1488674000</v>
      </c>
      <c r="G34" s="23"/>
      <c r="H34" s="3">
        <v>1162027984.2342343</v>
      </c>
      <c r="I34" s="3">
        <v>353772015.76576567</v>
      </c>
      <c r="J34" s="3">
        <v>-2196061.0979240192</v>
      </c>
      <c r="K34" s="3">
        <v>-24929938.902076121</v>
      </c>
      <c r="L34" s="3"/>
      <c r="M34" s="3"/>
      <c r="N34" s="3">
        <v>1.4156103134155273E-7</v>
      </c>
      <c r="O34" s="23"/>
      <c r="P34" s="3">
        <v>66000</v>
      </c>
      <c r="Q34" s="3">
        <v>22000</v>
      </c>
      <c r="R34" s="3">
        <v>44000</v>
      </c>
      <c r="S34" s="23"/>
      <c r="T34" s="3">
        <v>1298.7443904528736</v>
      </c>
      <c r="U34" s="3">
        <v>1300</v>
      </c>
      <c r="V34" s="3">
        <v>-1.2556095471263689</v>
      </c>
      <c r="W34" s="23"/>
      <c r="X34" s="3">
        <v>85717.129769889667</v>
      </c>
      <c r="Y34" s="3">
        <v>28600</v>
      </c>
      <c r="Z34" s="3">
        <v>57117.129769889667</v>
      </c>
      <c r="AA34" s="23"/>
      <c r="AB34" s="3">
        <v>26209.160363056937</v>
      </c>
      <c r="AC34" s="3">
        <v>26500</v>
      </c>
      <c r="AD34" s="23"/>
      <c r="AE34" s="3">
        <v>1298.7443904528736</v>
      </c>
      <c r="AF34" s="3">
        <v>1300</v>
      </c>
      <c r="AG34" s="3">
        <v>-1.2556095471263689</v>
      </c>
    </row>
    <row r="35" spans="1:33">
      <c r="B35" t="s">
        <v>170</v>
      </c>
      <c r="C35" s="23"/>
      <c r="D35" s="3">
        <v>1700279125</v>
      </c>
      <c r="E35" s="3">
        <v>1102400000</v>
      </c>
      <c r="F35" s="3">
        <v>597879125</v>
      </c>
      <c r="G35" s="23"/>
      <c r="H35" s="3">
        <v>1690222522.5225224</v>
      </c>
      <c r="I35" s="3">
        <v>-1134716272.5225224</v>
      </c>
      <c r="J35" s="3">
        <v>61240650.86793346</v>
      </c>
      <c r="K35" s="3">
        <v>-18867775.867933359</v>
      </c>
      <c r="L35" s="3"/>
      <c r="M35" s="3"/>
      <c r="N35" s="3">
        <v>-1.0058283805847168E-7</v>
      </c>
      <c r="O35" s="23"/>
      <c r="P35" s="3">
        <v>48125</v>
      </c>
      <c r="Q35" s="3">
        <v>32000</v>
      </c>
      <c r="R35" s="3">
        <v>16125</v>
      </c>
      <c r="S35" s="23"/>
      <c r="T35" s="3">
        <v>1348.0201133980365</v>
      </c>
      <c r="U35" s="3">
        <v>1300</v>
      </c>
      <c r="V35" s="3">
        <v>48.020113398036528</v>
      </c>
      <c r="W35" s="23"/>
      <c r="X35" s="3">
        <v>64873.467957280503</v>
      </c>
      <c r="Y35" s="3">
        <v>41600</v>
      </c>
      <c r="Z35" s="3">
        <v>23273.467957280503</v>
      </c>
      <c r="AA35" s="23"/>
      <c r="AB35" s="3">
        <v>26209.16036305693</v>
      </c>
      <c r="AC35" s="3">
        <v>26500</v>
      </c>
      <c r="AD35" s="23"/>
      <c r="AE35" s="3">
        <v>1351.9842275648737</v>
      </c>
      <c r="AF35" s="3">
        <v>1300</v>
      </c>
      <c r="AG35" s="3">
        <v>51.984227564873663</v>
      </c>
    </row>
    <row r="36" spans="1:33">
      <c r="B36" t="s">
        <v>152</v>
      </c>
      <c r="C36" s="23"/>
      <c r="D36" s="3">
        <v>1073396000</v>
      </c>
      <c r="E36" s="3">
        <v>1340900000</v>
      </c>
      <c r="F36" s="3">
        <v>-267504000</v>
      </c>
      <c r="G36" s="23"/>
      <c r="H36" s="3">
        <v>2055895664.4144146</v>
      </c>
      <c r="I36" s="3">
        <v>-2360645664.4144144</v>
      </c>
      <c r="J36" s="3">
        <v>49157335.525886662</v>
      </c>
      <c r="K36" s="3">
        <v>-11911335.525886634</v>
      </c>
      <c r="L36" s="3"/>
      <c r="M36" s="3"/>
      <c r="N36" s="3">
        <v>-2.7939677238464355E-8</v>
      </c>
      <c r="O36" s="23"/>
      <c r="P36" s="3">
        <v>34000</v>
      </c>
      <c r="Q36" s="3">
        <v>44000</v>
      </c>
      <c r="R36" s="3">
        <v>-10000</v>
      </c>
      <c r="S36" s="23"/>
      <c r="T36" s="3">
        <v>1204.558640983226</v>
      </c>
      <c r="U36" s="3">
        <v>1150</v>
      </c>
      <c r="V36" s="3">
        <v>54.558640983226041</v>
      </c>
      <c r="W36" s="23"/>
      <c r="X36" s="3">
        <v>40954.993793429683</v>
      </c>
      <c r="Y36" s="3">
        <v>50600</v>
      </c>
      <c r="Z36" s="3">
        <v>-9645.0062065703169</v>
      </c>
      <c r="AA36" s="23"/>
      <c r="AB36" s="3">
        <v>26209.160363056933</v>
      </c>
      <c r="AC36" s="3">
        <v>26500</v>
      </c>
      <c r="AD36" s="23"/>
      <c r="AE36" s="3">
        <v>1204.558640983226</v>
      </c>
      <c r="AF36" s="3">
        <v>1150</v>
      </c>
      <c r="AG36" s="3">
        <v>54.558640983226041</v>
      </c>
    </row>
    <row r="37" spans="1:33">
      <c r="B37" t="s">
        <v>172</v>
      </c>
      <c r="C37" s="23"/>
      <c r="D37" s="3"/>
      <c r="E37" s="3">
        <v>3105800000</v>
      </c>
      <c r="F37" s="3">
        <v>-3105800000</v>
      </c>
      <c r="G37" s="23"/>
      <c r="H37" s="3"/>
      <c r="I37" s="3"/>
      <c r="J37" s="3"/>
      <c r="K37" s="3"/>
      <c r="L37" s="3"/>
      <c r="M37" s="3">
        <v>-3105800000</v>
      </c>
      <c r="N37" s="3">
        <v>0</v>
      </c>
      <c r="O37" s="23"/>
      <c r="P37" s="3"/>
      <c r="Q37" s="3">
        <v>100000</v>
      </c>
      <c r="R37" s="3">
        <v>-100000</v>
      </c>
      <c r="S37" s="23"/>
      <c r="T37" s="3"/>
      <c r="U37" s="3">
        <v>1172</v>
      </c>
      <c r="V37" s="3">
        <v>-1172</v>
      </c>
      <c r="W37" s="23"/>
      <c r="X37" s="3"/>
      <c r="Y37" s="3">
        <v>117200</v>
      </c>
      <c r="Z37" s="3">
        <v>-117200</v>
      </c>
      <c r="AA37" s="23"/>
      <c r="AB37" s="3"/>
      <c r="AC37" s="3">
        <v>26500</v>
      </c>
      <c r="AD37" s="23"/>
      <c r="AE37" s="3"/>
      <c r="AF37" s="3">
        <v>1177</v>
      </c>
      <c r="AG37" s="3">
        <v>-1177</v>
      </c>
    </row>
    <row r="38" spans="1:33">
      <c r="B38" t="s">
        <v>163</v>
      </c>
      <c r="C38" s="23"/>
      <c r="D38" s="3"/>
      <c r="E38" s="3">
        <v>757900000</v>
      </c>
      <c r="F38" s="3">
        <v>-757900000</v>
      </c>
      <c r="G38" s="23"/>
      <c r="H38" s="3"/>
      <c r="I38" s="3"/>
      <c r="J38" s="3"/>
      <c r="K38" s="3"/>
      <c r="L38" s="3"/>
      <c r="M38" s="3">
        <v>-757900000</v>
      </c>
      <c r="N38" s="3">
        <v>0</v>
      </c>
      <c r="O38" s="23"/>
      <c r="P38" s="3"/>
      <c r="Q38" s="3">
        <v>22000</v>
      </c>
      <c r="R38" s="3">
        <v>-22000</v>
      </c>
      <c r="S38" s="23"/>
      <c r="T38" s="3"/>
      <c r="U38" s="3">
        <v>1300</v>
      </c>
      <c r="V38" s="3">
        <v>-1300</v>
      </c>
      <c r="W38" s="23"/>
      <c r="X38" s="3"/>
      <c r="Y38" s="3">
        <v>28600</v>
      </c>
      <c r="Z38" s="3">
        <v>-28600</v>
      </c>
      <c r="AA38" s="23"/>
      <c r="AB38" s="3"/>
      <c r="AC38" s="3">
        <v>26500</v>
      </c>
      <c r="AD38" s="23"/>
      <c r="AE38" s="3"/>
      <c r="AF38" s="3">
        <v>1300</v>
      </c>
      <c r="AG38" s="3">
        <v>-1300</v>
      </c>
    </row>
    <row r="39" spans="1:33">
      <c r="B39" t="s">
        <v>167</v>
      </c>
      <c r="C39" s="23"/>
      <c r="D39" s="3"/>
      <c r="E39" s="3">
        <v>9455836000</v>
      </c>
      <c r="F39" s="3">
        <v>-9455836000</v>
      </c>
      <c r="G39" s="23"/>
      <c r="H39" s="3"/>
      <c r="I39" s="3"/>
      <c r="J39" s="3"/>
      <c r="K39" s="3"/>
      <c r="L39" s="3"/>
      <c r="M39" s="3">
        <v>-9455836000</v>
      </c>
      <c r="N39" s="3">
        <v>0</v>
      </c>
      <c r="O39" s="23"/>
      <c r="P39" s="3"/>
      <c r="Q39" s="3">
        <v>292000</v>
      </c>
      <c r="R39" s="3">
        <v>-292000</v>
      </c>
      <c r="S39" s="23"/>
      <c r="T39" s="3"/>
      <c r="U39" s="3">
        <v>1222</v>
      </c>
      <c r="V39" s="3">
        <v>-1222</v>
      </c>
      <c r="W39" s="23"/>
      <c r="X39" s="3"/>
      <c r="Y39" s="3">
        <v>356824</v>
      </c>
      <c r="Z39" s="3">
        <v>-356824</v>
      </c>
      <c r="AA39" s="23"/>
      <c r="AB39" s="3"/>
      <c r="AC39" s="3">
        <v>26500</v>
      </c>
      <c r="AD39" s="23"/>
      <c r="AE39" s="3"/>
      <c r="AF39" s="3">
        <v>1301.9315068493152</v>
      </c>
      <c r="AG39" s="3">
        <v>-1301.9315068493152</v>
      </c>
    </row>
    <row r="40" spans="1:33">
      <c r="A40" t="s">
        <v>12</v>
      </c>
      <c r="C40" s="23"/>
      <c r="D40" s="3">
        <v>3951548369.8277454</v>
      </c>
      <c r="E40" s="3"/>
      <c r="F40" s="3">
        <v>3951548369.8277454</v>
      </c>
      <c r="G40" s="23"/>
      <c r="H40" s="3"/>
      <c r="I40" s="3"/>
      <c r="J40" s="3"/>
      <c r="K40" s="3"/>
      <c r="L40" s="3">
        <v>3951548369.827745</v>
      </c>
      <c r="M40" s="3"/>
      <c r="N40" s="3">
        <v>4.76837158203125E-7</v>
      </c>
      <c r="O40" s="23"/>
      <c r="P40" s="3">
        <v>223725</v>
      </c>
      <c r="Q40" s="3"/>
      <c r="R40" s="3">
        <v>223725</v>
      </c>
      <c r="S40" s="23"/>
      <c r="T40" s="3">
        <v>673.90655005074348</v>
      </c>
      <c r="U40" s="3"/>
      <c r="V40" s="3">
        <v>673.90655005074348</v>
      </c>
      <c r="W40" s="23"/>
      <c r="X40" s="3">
        <v>150769.74291010259</v>
      </c>
      <c r="Y40" s="3"/>
      <c r="Z40" s="3">
        <v>150769.74291010259</v>
      </c>
      <c r="AA40" s="23"/>
      <c r="AB40" s="3">
        <v>26209.160363056937</v>
      </c>
      <c r="AC40" s="3"/>
      <c r="AD40" s="23"/>
      <c r="AE40" s="3">
        <v>686.69611828305301</v>
      </c>
      <c r="AF40" s="3"/>
      <c r="AG40" s="3">
        <v>686.69611828305301</v>
      </c>
    </row>
    <row r="41" spans="1:33">
      <c r="B41" t="s">
        <v>157</v>
      </c>
      <c r="C41" s="23"/>
      <c r="D41" s="3">
        <v>902517962.32389116</v>
      </c>
      <c r="E41" s="3"/>
      <c r="F41" s="3">
        <v>902517962.32389116</v>
      </c>
      <c r="G41" s="23"/>
      <c r="H41" s="3"/>
      <c r="I41" s="3"/>
      <c r="J41" s="3"/>
      <c r="K41" s="3"/>
      <c r="L41" s="3">
        <v>902517962.32389116</v>
      </c>
      <c r="M41" s="3"/>
      <c r="N41" s="3">
        <v>0</v>
      </c>
      <c r="O41" s="23"/>
      <c r="P41" s="3">
        <v>55750</v>
      </c>
      <c r="Q41" s="3"/>
      <c r="R41" s="3">
        <v>55750</v>
      </c>
      <c r="S41" s="23"/>
      <c r="T41" s="3">
        <v>617.67194282744344</v>
      </c>
      <c r="U41" s="3"/>
      <c r="V41" s="3">
        <v>617.67194282744344</v>
      </c>
      <c r="W41" s="23"/>
      <c r="X41" s="3">
        <v>34435.210812629972</v>
      </c>
      <c r="Y41" s="3"/>
      <c r="Z41" s="3">
        <v>34435.210812629972</v>
      </c>
      <c r="AA41" s="23"/>
      <c r="AB41" s="3">
        <v>26209.160363056937</v>
      </c>
      <c r="AC41" s="3"/>
      <c r="AD41" s="23"/>
      <c r="AE41" s="3">
        <v>625.4217431338933</v>
      </c>
      <c r="AF41" s="3"/>
      <c r="AG41" s="3">
        <v>625.4217431338933</v>
      </c>
    </row>
    <row r="42" spans="1:33">
      <c r="B42" t="s">
        <v>151</v>
      </c>
      <c r="C42" s="23"/>
      <c r="D42" s="3">
        <v>759750000</v>
      </c>
      <c r="E42" s="3"/>
      <c r="F42" s="3">
        <v>759750000</v>
      </c>
      <c r="G42" s="23"/>
      <c r="H42" s="3"/>
      <c r="I42" s="3"/>
      <c r="J42" s="3"/>
      <c r="K42" s="3"/>
      <c r="L42" s="3">
        <v>759750000</v>
      </c>
      <c r="M42" s="3"/>
      <c r="N42" s="3">
        <v>0</v>
      </c>
      <c r="O42" s="23"/>
      <c r="P42" s="3">
        <v>39500</v>
      </c>
      <c r="Q42" s="3"/>
      <c r="R42" s="3">
        <v>39500</v>
      </c>
      <c r="S42" s="23"/>
      <c r="T42" s="3">
        <v>733.87231596710626</v>
      </c>
      <c r="U42" s="3"/>
      <c r="V42" s="3">
        <v>733.87231596710626</v>
      </c>
      <c r="W42" s="23"/>
      <c r="X42" s="3">
        <v>28987.956480700697</v>
      </c>
      <c r="Y42" s="3"/>
      <c r="Z42" s="3">
        <v>28987.956480700697</v>
      </c>
      <c r="AA42" s="23"/>
      <c r="AB42" s="3">
        <v>26209.16036305693</v>
      </c>
      <c r="AC42" s="3"/>
      <c r="AD42" s="23"/>
      <c r="AE42" s="3">
        <v>759.90437771809468</v>
      </c>
      <c r="AF42" s="3"/>
      <c r="AG42" s="3">
        <v>759.90437771809468</v>
      </c>
    </row>
    <row r="43" spans="1:33">
      <c r="B43" t="s">
        <v>158</v>
      </c>
      <c r="C43" s="23"/>
      <c r="D43" s="3">
        <v>598949206.56525731</v>
      </c>
      <c r="E43" s="3"/>
      <c r="F43" s="3">
        <v>598949206.56525731</v>
      </c>
      <c r="G43" s="23"/>
      <c r="H43" s="3"/>
      <c r="I43" s="3"/>
      <c r="J43" s="3"/>
      <c r="K43" s="3"/>
      <c r="L43" s="3">
        <v>598949206.56525731</v>
      </c>
      <c r="M43" s="3"/>
      <c r="N43" s="3">
        <v>0</v>
      </c>
      <c r="O43" s="23"/>
      <c r="P43" s="3">
        <v>37000</v>
      </c>
      <c r="Q43" s="3"/>
      <c r="R43" s="3">
        <v>37000</v>
      </c>
      <c r="S43" s="23"/>
      <c r="T43" s="3">
        <v>617.63964085141413</v>
      </c>
      <c r="U43" s="3"/>
      <c r="V43" s="3">
        <v>617.63964085141413</v>
      </c>
      <c r="W43" s="23"/>
      <c r="X43" s="3">
        <v>22852.666711502323</v>
      </c>
      <c r="Y43" s="3"/>
      <c r="Z43" s="3">
        <v>22852.666711502323</v>
      </c>
      <c r="AA43" s="23"/>
      <c r="AB43" s="3">
        <v>26209.160363056933</v>
      </c>
      <c r="AC43" s="3"/>
      <c r="AD43" s="23"/>
      <c r="AE43" s="3">
        <v>630.41021755797158</v>
      </c>
      <c r="AF43" s="3"/>
      <c r="AG43" s="3">
        <v>630.41021755797158</v>
      </c>
    </row>
    <row r="44" spans="1:33">
      <c r="B44" t="s">
        <v>148</v>
      </c>
      <c r="C44" s="23"/>
      <c r="D44" s="3">
        <v>524507500</v>
      </c>
      <c r="E44" s="3"/>
      <c r="F44" s="3">
        <v>524507500</v>
      </c>
      <c r="G44" s="23"/>
      <c r="H44" s="3"/>
      <c r="I44" s="3"/>
      <c r="J44" s="3"/>
      <c r="K44" s="3"/>
      <c r="L44" s="3">
        <v>524507500</v>
      </c>
      <c r="M44" s="3"/>
      <c r="N44" s="3">
        <v>0</v>
      </c>
      <c r="O44" s="23"/>
      <c r="P44" s="3">
        <v>27500</v>
      </c>
      <c r="Q44" s="3"/>
      <c r="R44" s="3">
        <v>27500</v>
      </c>
      <c r="S44" s="23"/>
      <c r="T44" s="3">
        <v>727.72266397684029</v>
      </c>
      <c r="U44" s="3"/>
      <c r="V44" s="3">
        <v>727.72266397684029</v>
      </c>
      <c r="W44" s="23"/>
      <c r="X44" s="3">
        <v>20012.373259363107</v>
      </c>
      <c r="Y44" s="3"/>
      <c r="Z44" s="3">
        <v>20012.373259363107</v>
      </c>
      <c r="AA44" s="23"/>
      <c r="AB44" s="3">
        <v>26209.160363056933</v>
      </c>
      <c r="AC44" s="3"/>
      <c r="AD44" s="23"/>
      <c r="AE44" s="3">
        <v>738.40595165646675</v>
      </c>
      <c r="AF44" s="3"/>
      <c r="AG44" s="3">
        <v>738.40595165646675</v>
      </c>
    </row>
    <row r="45" spans="1:33">
      <c r="B45" t="s">
        <v>147</v>
      </c>
      <c r="C45" s="23"/>
      <c r="D45" s="3">
        <v>451750000</v>
      </c>
      <c r="E45" s="3"/>
      <c r="F45" s="3">
        <v>451750000</v>
      </c>
      <c r="G45" s="23"/>
      <c r="H45" s="3"/>
      <c r="I45" s="3"/>
      <c r="J45" s="3"/>
      <c r="K45" s="3"/>
      <c r="L45" s="3">
        <v>451750000</v>
      </c>
      <c r="M45" s="3"/>
      <c r="N45" s="3">
        <v>0</v>
      </c>
      <c r="O45" s="23"/>
      <c r="P45" s="3">
        <v>23000</v>
      </c>
      <c r="Q45" s="3"/>
      <c r="R45" s="3">
        <v>23000</v>
      </c>
      <c r="S45" s="23"/>
      <c r="T45" s="3">
        <v>749.40608839615652</v>
      </c>
      <c r="U45" s="3"/>
      <c r="V45" s="3">
        <v>749.40608839615652</v>
      </c>
      <c r="W45" s="23"/>
      <c r="X45" s="3">
        <v>17236.340033111599</v>
      </c>
      <c r="Y45" s="3"/>
      <c r="Z45" s="3">
        <v>17236.340033111599</v>
      </c>
      <c r="AA45" s="23"/>
      <c r="AB45" s="3">
        <v>26209.160363056937</v>
      </c>
      <c r="AC45" s="3"/>
      <c r="AD45" s="23"/>
      <c r="AE45" s="3">
        <v>755.37811256489181</v>
      </c>
      <c r="AF45" s="3"/>
      <c r="AG45" s="3">
        <v>755.37811256489181</v>
      </c>
    </row>
    <row r="46" spans="1:33">
      <c r="B46" t="s">
        <v>159</v>
      </c>
      <c r="C46" s="23"/>
      <c r="D46" s="3">
        <v>353496423.19246662</v>
      </c>
      <c r="E46" s="3"/>
      <c r="F46" s="3">
        <v>353496423.19246662</v>
      </c>
      <c r="G46" s="23"/>
      <c r="H46" s="3"/>
      <c r="I46" s="3"/>
      <c r="J46" s="3"/>
      <c r="K46" s="3"/>
      <c r="L46" s="3">
        <v>353496423.19246662</v>
      </c>
      <c r="M46" s="3"/>
      <c r="N46" s="3">
        <v>0</v>
      </c>
      <c r="O46" s="23"/>
      <c r="P46" s="3">
        <v>22500</v>
      </c>
      <c r="Q46" s="3"/>
      <c r="R46" s="3">
        <v>22500</v>
      </c>
      <c r="S46" s="23"/>
      <c r="T46" s="3">
        <v>599.44507661652312</v>
      </c>
      <c r="U46" s="3"/>
      <c r="V46" s="3">
        <v>599.44507661652312</v>
      </c>
      <c r="W46" s="23"/>
      <c r="X46" s="3">
        <v>13487.514223871771</v>
      </c>
      <c r="Y46" s="3"/>
      <c r="Z46" s="3">
        <v>13487.514223871771</v>
      </c>
      <c r="AA46" s="23"/>
      <c r="AB46" s="3">
        <v>26209.160363056933</v>
      </c>
      <c r="AC46" s="3"/>
      <c r="AD46" s="23"/>
      <c r="AE46" s="3">
        <v>607.3364257870179</v>
      </c>
      <c r="AF46" s="3"/>
      <c r="AG46" s="3">
        <v>607.3364257870179</v>
      </c>
    </row>
    <row r="47" spans="1:33">
      <c r="B47" t="s">
        <v>149</v>
      </c>
      <c r="C47" s="23"/>
      <c r="D47" s="3">
        <v>203500000</v>
      </c>
      <c r="E47" s="3"/>
      <c r="F47" s="3">
        <v>203500000</v>
      </c>
      <c r="G47" s="23"/>
      <c r="H47" s="3"/>
      <c r="I47" s="3"/>
      <c r="J47" s="3"/>
      <c r="K47" s="3"/>
      <c r="L47" s="3">
        <v>203500000</v>
      </c>
      <c r="M47" s="3"/>
      <c r="N47" s="3">
        <v>0</v>
      </c>
      <c r="O47" s="23"/>
      <c r="P47" s="3">
        <v>11000</v>
      </c>
      <c r="Q47" s="3"/>
      <c r="R47" s="3">
        <v>11000</v>
      </c>
      <c r="S47" s="23"/>
      <c r="T47" s="3">
        <v>705.8600788324618</v>
      </c>
      <c r="U47" s="3"/>
      <c r="V47" s="3">
        <v>705.8600788324618</v>
      </c>
      <c r="W47" s="23"/>
      <c r="X47" s="3">
        <v>7764.4608671570795</v>
      </c>
      <c r="Y47" s="3"/>
      <c r="Z47" s="3">
        <v>7764.4608671570795</v>
      </c>
      <c r="AA47" s="23"/>
      <c r="AB47" s="3">
        <v>26209.160363056933</v>
      </c>
      <c r="AC47" s="3"/>
      <c r="AD47" s="23"/>
      <c r="AE47" s="3">
        <v>732.56829803152789</v>
      </c>
      <c r="AF47" s="3"/>
      <c r="AG47" s="3">
        <v>732.56829803152789</v>
      </c>
    </row>
    <row r="48" spans="1:33">
      <c r="B48" t="s">
        <v>150</v>
      </c>
      <c r="C48" s="23"/>
      <c r="D48" s="3">
        <v>84549143.542689428</v>
      </c>
      <c r="E48" s="3"/>
      <c r="F48" s="3">
        <v>84549143.542689428</v>
      </c>
      <c r="G48" s="23"/>
      <c r="H48" s="3"/>
      <c r="I48" s="3"/>
      <c r="J48" s="3"/>
      <c r="K48" s="3"/>
      <c r="L48" s="3">
        <v>84549143.542689428</v>
      </c>
      <c r="M48" s="3"/>
      <c r="N48" s="3">
        <v>0</v>
      </c>
      <c r="O48" s="23"/>
      <c r="P48" s="3">
        <v>3100</v>
      </c>
      <c r="Q48" s="3"/>
      <c r="R48" s="3">
        <v>3100</v>
      </c>
      <c r="S48" s="23"/>
      <c r="T48" s="3">
        <v>1040.6253727333897</v>
      </c>
      <c r="U48" s="3"/>
      <c r="V48" s="3">
        <v>1040.6253727333897</v>
      </c>
      <c r="W48" s="23"/>
      <c r="X48" s="3">
        <v>3225.9386554735079</v>
      </c>
      <c r="Y48" s="3"/>
      <c r="Z48" s="3">
        <v>3225.9386554735079</v>
      </c>
      <c r="AA48" s="23"/>
      <c r="AB48" s="3">
        <v>26209.16036305693</v>
      </c>
      <c r="AC48" s="3"/>
      <c r="AD48" s="23"/>
      <c r="AE48" s="3">
        <v>1041.3835102412033</v>
      </c>
      <c r="AF48" s="3"/>
      <c r="AG48" s="3">
        <v>1041.3835102412033</v>
      </c>
    </row>
    <row r="49" spans="1:33">
      <c r="B49" t="s">
        <v>160</v>
      </c>
      <c r="C49" s="23"/>
      <c r="D49" s="3">
        <v>46540634.203439996</v>
      </c>
      <c r="E49" s="3"/>
      <c r="F49" s="3">
        <v>46540634.203439996</v>
      </c>
      <c r="G49" s="23"/>
      <c r="H49" s="3"/>
      <c r="I49" s="3"/>
      <c r="J49" s="3"/>
      <c r="K49" s="3"/>
      <c r="L49" s="3">
        <v>46540634.203439996</v>
      </c>
      <c r="M49" s="3"/>
      <c r="N49" s="3">
        <v>0</v>
      </c>
      <c r="O49" s="23"/>
      <c r="P49" s="3">
        <v>3000</v>
      </c>
      <c r="Q49" s="3"/>
      <c r="R49" s="3">
        <v>3000</v>
      </c>
      <c r="S49" s="23"/>
      <c r="T49" s="3">
        <v>591.91307617572841</v>
      </c>
      <c r="U49" s="3"/>
      <c r="V49" s="3">
        <v>591.91307617572841</v>
      </c>
      <c r="W49" s="23"/>
      <c r="X49" s="3">
        <v>1775.7392285271853</v>
      </c>
      <c r="Y49" s="3"/>
      <c r="Z49" s="3">
        <v>1775.7392285271853</v>
      </c>
      <c r="AA49" s="23"/>
      <c r="AB49" s="3">
        <v>26209.16036305693</v>
      </c>
      <c r="AC49" s="3"/>
      <c r="AD49" s="23"/>
      <c r="AE49" s="3">
        <v>599.80442534622307</v>
      </c>
      <c r="AF49" s="3"/>
      <c r="AG49" s="3">
        <v>599.80442534622307</v>
      </c>
    </row>
    <row r="50" spans="1:33">
      <c r="B50" t="s">
        <v>445</v>
      </c>
      <c r="C50" s="23"/>
      <c r="D50" s="3">
        <v>25987500</v>
      </c>
      <c r="E50" s="3"/>
      <c r="F50" s="3">
        <v>25987500</v>
      </c>
      <c r="G50" s="23"/>
      <c r="H50" s="3"/>
      <c r="I50" s="3"/>
      <c r="J50" s="3"/>
      <c r="K50" s="3"/>
      <c r="L50" s="3">
        <v>25987500</v>
      </c>
      <c r="M50" s="3"/>
      <c r="N50" s="3">
        <v>0</v>
      </c>
      <c r="O50" s="23"/>
      <c r="P50" s="3">
        <v>1375</v>
      </c>
      <c r="Q50" s="3"/>
      <c r="R50" s="3">
        <v>1375</v>
      </c>
      <c r="S50" s="23"/>
      <c r="T50" s="3">
        <v>721.12191837478531</v>
      </c>
      <c r="U50" s="3"/>
      <c r="V50" s="3">
        <v>721.12191837478531</v>
      </c>
      <c r="W50" s="23"/>
      <c r="X50" s="3">
        <v>991.5426377653298</v>
      </c>
      <c r="Y50" s="3"/>
      <c r="Z50" s="3">
        <v>991.5426377653298</v>
      </c>
      <c r="AA50" s="23"/>
      <c r="AB50" s="3">
        <v>26209.160363056933</v>
      </c>
      <c r="AC50" s="3"/>
      <c r="AD50" s="23"/>
      <c r="AE50" s="3">
        <v>721.12191837478531</v>
      </c>
      <c r="AF50" s="3"/>
      <c r="AG50" s="3">
        <v>721.12191837478531</v>
      </c>
    </row>
    <row r="51" spans="1:33">
      <c r="A51" t="s">
        <v>15</v>
      </c>
      <c r="C51" s="23"/>
      <c r="D51" s="3">
        <v>413227700.87322003</v>
      </c>
      <c r="E51" s="3">
        <v>1319700000</v>
      </c>
      <c r="F51" s="3">
        <v>-906472299.12678003</v>
      </c>
      <c r="G51" s="23"/>
      <c r="H51" s="3">
        <v>243358333.33333331</v>
      </c>
      <c r="I51" s="3">
        <v>-15458333.333333313</v>
      </c>
      <c r="J51" s="3">
        <v>34023831.981159195</v>
      </c>
      <c r="K51" s="3">
        <v>-4532421.1079391958</v>
      </c>
      <c r="L51" s="3">
        <v>4786290</v>
      </c>
      <c r="M51" s="3">
        <v>-1168650000</v>
      </c>
      <c r="N51" s="3">
        <v>0</v>
      </c>
      <c r="O51" s="23"/>
      <c r="P51" s="3">
        <v>23725</v>
      </c>
      <c r="Q51" s="3">
        <v>72000</v>
      </c>
      <c r="R51" s="3">
        <v>-48275</v>
      </c>
      <c r="S51" s="23"/>
      <c r="T51" s="3">
        <v>664.55372657221653</v>
      </c>
      <c r="U51" s="3">
        <v>691.66666666666663</v>
      </c>
      <c r="V51" s="3">
        <v>-27.112940094450096</v>
      </c>
      <c r="W51" s="23"/>
      <c r="X51" s="3">
        <v>15766.537162925839</v>
      </c>
      <c r="Y51" s="3">
        <v>49800</v>
      </c>
      <c r="Z51" s="3">
        <v>-34033.462837074163</v>
      </c>
      <c r="AA51" s="23"/>
      <c r="AB51" s="3">
        <v>26209.160363056933</v>
      </c>
      <c r="AC51" s="3">
        <v>26500</v>
      </c>
      <c r="AD51" s="23"/>
      <c r="AE51" s="3">
        <v>671.80463317547151</v>
      </c>
      <c r="AF51" s="3">
        <v>698.61111111111109</v>
      </c>
      <c r="AG51" s="3">
        <v>-26.806477935639577</v>
      </c>
    </row>
    <row r="52" spans="1:33">
      <c r="B52" t="s">
        <v>161</v>
      </c>
      <c r="C52" s="23"/>
      <c r="D52" s="3">
        <v>371785121.06656367</v>
      </c>
      <c r="E52" s="3">
        <v>95400000</v>
      </c>
      <c r="F52" s="3">
        <v>276385121.06656367</v>
      </c>
      <c r="G52" s="23"/>
      <c r="H52" s="3">
        <v>153700000</v>
      </c>
      <c r="I52" s="3">
        <v>92750000.000000015</v>
      </c>
      <c r="J52" s="3">
        <v>34060772.103605203</v>
      </c>
      <c r="K52" s="3">
        <v>-4125651.0370415756</v>
      </c>
      <c r="L52" s="3"/>
      <c r="M52" s="3"/>
      <c r="N52" s="3">
        <v>2.3283064365386963E-8</v>
      </c>
      <c r="O52" s="23"/>
      <c r="P52" s="3">
        <v>21500</v>
      </c>
      <c r="Q52" s="3">
        <v>6000</v>
      </c>
      <c r="R52" s="3">
        <v>15500</v>
      </c>
      <c r="S52" s="23"/>
      <c r="T52" s="3">
        <v>659.78196069083845</v>
      </c>
      <c r="U52" s="3">
        <v>600</v>
      </c>
      <c r="V52" s="3">
        <v>59.781960690838446</v>
      </c>
      <c r="W52" s="23"/>
      <c r="X52" s="3">
        <v>14185.312154853027</v>
      </c>
      <c r="Y52" s="3">
        <v>3600</v>
      </c>
      <c r="Z52" s="3">
        <v>10585.312154853027</v>
      </c>
      <c r="AA52" s="23"/>
      <c r="AB52" s="3">
        <v>26209.16036305693</v>
      </c>
      <c r="AC52" s="3">
        <v>26500</v>
      </c>
      <c r="AD52" s="23"/>
      <c r="AE52" s="3">
        <v>666.53882414549014</v>
      </c>
      <c r="AF52" s="3">
        <v>600</v>
      </c>
      <c r="AG52" s="3">
        <v>66.538824145490139</v>
      </c>
    </row>
    <row r="53" spans="1:33">
      <c r="B53" t="s">
        <v>155</v>
      </c>
      <c r="C53" s="23"/>
      <c r="D53" s="3">
        <v>36656289.806656368</v>
      </c>
      <c r="E53" s="3">
        <v>55650000</v>
      </c>
      <c r="F53" s="3">
        <v>-18993710.193343632</v>
      </c>
      <c r="G53" s="23"/>
      <c r="H53" s="3">
        <v>89658333.333333328</v>
      </c>
      <c r="I53" s="3">
        <v>-108208333.33333333</v>
      </c>
      <c r="J53" s="3">
        <v>-36940.122446012079</v>
      </c>
      <c r="K53" s="3">
        <v>-406770.07089762035</v>
      </c>
      <c r="L53" s="3"/>
      <c r="M53" s="3"/>
      <c r="N53" s="3">
        <v>7.9744495451450348E-9</v>
      </c>
      <c r="O53" s="23"/>
      <c r="P53" s="3">
        <v>2000</v>
      </c>
      <c r="Q53" s="3">
        <v>3000</v>
      </c>
      <c r="R53" s="3">
        <v>-1000</v>
      </c>
      <c r="S53" s="23"/>
      <c r="T53" s="3">
        <v>699.30301655762241</v>
      </c>
      <c r="U53" s="3">
        <v>700</v>
      </c>
      <c r="V53" s="3">
        <v>-0.69698344237758647</v>
      </c>
      <c r="W53" s="23"/>
      <c r="X53" s="3">
        <v>1398.6060331152448</v>
      </c>
      <c r="Y53" s="3">
        <v>2100</v>
      </c>
      <c r="Z53" s="3">
        <v>-701.39396688475517</v>
      </c>
      <c r="AA53" s="23"/>
      <c r="AB53" s="3">
        <v>26209.160363056933</v>
      </c>
      <c r="AC53" s="3">
        <v>26500</v>
      </c>
      <c r="AD53" s="23"/>
      <c r="AE53" s="3">
        <v>706.56664477137303</v>
      </c>
      <c r="AF53" s="3">
        <v>700</v>
      </c>
      <c r="AG53" s="3">
        <v>6.5666447713730349</v>
      </c>
    </row>
    <row r="54" spans="1:33">
      <c r="B54" t="s">
        <v>553</v>
      </c>
      <c r="C54" s="23"/>
      <c r="D54" s="3">
        <v>4002556</v>
      </c>
      <c r="E54" s="3"/>
      <c r="F54" s="3">
        <v>4002556</v>
      </c>
      <c r="G54" s="23"/>
      <c r="H54" s="3"/>
      <c r="I54" s="3"/>
      <c r="J54" s="3"/>
      <c r="K54" s="3"/>
      <c r="L54" s="3">
        <v>4002556</v>
      </c>
      <c r="M54" s="3"/>
      <c r="N54" s="3">
        <v>0</v>
      </c>
      <c r="O54" s="23"/>
      <c r="P54" s="3">
        <v>200</v>
      </c>
      <c r="Q54" s="3"/>
      <c r="R54" s="3">
        <v>200</v>
      </c>
      <c r="S54" s="23"/>
      <c r="T54" s="3">
        <v>763.57959288955215</v>
      </c>
      <c r="U54" s="3"/>
      <c r="V54" s="3">
        <v>763.57959288955215</v>
      </c>
      <c r="W54" s="23"/>
      <c r="X54" s="3">
        <v>152.71591857791043</v>
      </c>
      <c r="Y54" s="3"/>
      <c r="Z54" s="3">
        <v>152.71591857791043</v>
      </c>
      <c r="AA54" s="23"/>
      <c r="AB54" s="3">
        <v>26209.160363056933</v>
      </c>
      <c r="AC54" s="3"/>
      <c r="AD54" s="23"/>
      <c r="AE54" s="3">
        <v>824.71928518807715</v>
      </c>
      <c r="AF54" s="3"/>
      <c r="AG54" s="3">
        <v>824.71928518807715</v>
      </c>
    </row>
    <row r="55" spans="1:33">
      <c r="B55" t="s">
        <v>171</v>
      </c>
      <c r="C55" s="23"/>
      <c r="D55" s="3">
        <v>783734</v>
      </c>
      <c r="E55" s="3"/>
      <c r="F55" s="3">
        <v>783734</v>
      </c>
      <c r="G55" s="23"/>
      <c r="H55" s="3"/>
      <c r="I55" s="3"/>
      <c r="J55" s="3"/>
      <c r="K55" s="3"/>
      <c r="L55" s="3">
        <v>783734</v>
      </c>
      <c r="M55" s="3"/>
      <c r="N55" s="3">
        <v>0</v>
      </c>
      <c r="O55" s="23"/>
      <c r="P55" s="3">
        <v>25</v>
      </c>
      <c r="Q55" s="3"/>
      <c r="R55" s="3">
        <v>25</v>
      </c>
      <c r="S55" s="23"/>
      <c r="T55" s="3">
        <v>1196.1222551863364</v>
      </c>
      <c r="U55" s="3"/>
      <c r="V55" s="3">
        <v>1196.1222551863364</v>
      </c>
      <c r="W55" s="23"/>
      <c r="X55" s="3">
        <v>29.903056379658413</v>
      </c>
      <c r="Y55" s="3"/>
      <c r="Z55" s="3">
        <v>29.903056379658413</v>
      </c>
      <c r="AA55" s="23"/>
      <c r="AB55" s="3">
        <v>26209.160363056933</v>
      </c>
      <c r="AC55" s="3"/>
      <c r="AD55" s="23"/>
      <c r="AE55" s="3">
        <v>1196.1222551863364</v>
      </c>
      <c r="AF55" s="3"/>
      <c r="AG55" s="3">
        <v>1196.1222551863364</v>
      </c>
    </row>
    <row r="56" spans="1:33">
      <c r="B56" t="s">
        <v>169</v>
      </c>
      <c r="C56" s="23"/>
      <c r="D56" s="3"/>
      <c r="E56" s="3">
        <v>0</v>
      </c>
      <c r="F56" s="3">
        <v>0</v>
      </c>
      <c r="G56" s="23"/>
      <c r="H56" s="3"/>
      <c r="I56" s="3"/>
      <c r="J56" s="3"/>
      <c r="K56" s="3"/>
      <c r="L56" s="3"/>
      <c r="M56" s="3"/>
      <c r="N56" s="3">
        <v>0</v>
      </c>
      <c r="O56" s="23"/>
      <c r="P56" s="3"/>
      <c r="Q56" s="3">
        <v>0</v>
      </c>
      <c r="R56" s="3">
        <v>0</v>
      </c>
      <c r="S56" s="23"/>
      <c r="T56" s="3"/>
      <c r="U56" s="3"/>
      <c r="V56" s="3"/>
      <c r="W56" s="23"/>
      <c r="X56" s="3"/>
      <c r="Y56" s="3">
        <v>0</v>
      </c>
      <c r="Z56" s="3">
        <v>0</v>
      </c>
      <c r="AA56" s="23"/>
      <c r="AB56" s="3"/>
      <c r="AC56" s="3"/>
      <c r="AD56" s="23"/>
      <c r="AE56" s="3"/>
      <c r="AF56" s="3"/>
      <c r="AG56" s="3"/>
    </row>
    <row r="57" spans="1:33">
      <c r="B57" t="s">
        <v>173</v>
      </c>
      <c r="C57" s="23"/>
      <c r="D57" s="3"/>
      <c r="E57" s="3">
        <v>185500000</v>
      </c>
      <c r="F57" s="3">
        <v>-185500000</v>
      </c>
      <c r="G57" s="23"/>
      <c r="H57" s="3"/>
      <c r="I57" s="3"/>
      <c r="J57" s="3"/>
      <c r="K57" s="3"/>
      <c r="L57" s="3"/>
      <c r="M57" s="3">
        <v>-185500000</v>
      </c>
      <c r="N57" s="3">
        <v>0</v>
      </c>
      <c r="O57" s="23"/>
      <c r="P57" s="3"/>
      <c r="Q57" s="3">
        <v>10000</v>
      </c>
      <c r="R57" s="3">
        <v>-10000</v>
      </c>
      <c r="S57" s="23"/>
      <c r="T57" s="3"/>
      <c r="U57" s="3">
        <v>700</v>
      </c>
      <c r="V57" s="3">
        <v>-700</v>
      </c>
      <c r="W57" s="23"/>
      <c r="X57" s="3"/>
      <c r="Y57" s="3">
        <v>7000</v>
      </c>
      <c r="Z57" s="3">
        <v>-7000</v>
      </c>
      <c r="AA57" s="23"/>
      <c r="AB57" s="3"/>
      <c r="AC57" s="3">
        <v>26500</v>
      </c>
      <c r="AD57" s="23"/>
      <c r="AE57" s="3"/>
      <c r="AF57" s="3">
        <v>700</v>
      </c>
      <c r="AG57" s="3">
        <v>-700</v>
      </c>
    </row>
    <row r="58" spans="1:33">
      <c r="B58" t="s">
        <v>156</v>
      </c>
      <c r="C58" s="23"/>
      <c r="D58" s="3"/>
      <c r="E58" s="3">
        <v>983150000</v>
      </c>
      <c r="F58" s="3">
        <v>-983150000</v>
      </c>
      <c r="G58" s="23"/>
      <c r="H58" s="3"/>
      <c r="I58" s="3"/>
      <c r="J58" s="3"/>
      <c r="K58" s="3"/>
      <c r="L58" s="3"/>
      <c r="M58" s="3">
        <v>-983150000</v>
      </c>
      <c r="N58" s="3">
        <v>0</v>
      </c>
      <c r="O58" s="23"/>
      <c r="P58" s="3"/>
      <c r="Q58" s="3">
        <v>53000</v>
      </c>
      <c r="R58" s="3">
        <v>-53000</v>
      </c>
      <c r="S58" s="23"/>
      <c r="T58" s="3"/>
      <c r="U58" s="3">
        <v>700</v>
      </c>
      <c r="V58" s="3">
        <v>-700</v>
      </c>
      <c r="W58" s="23"/>
      <c r="X58" s="3"/>
      <c r="Y58" s="3">
        <v>37100</v>
      </c>
      <c r="Z58" s="3">
        <v>-37100</v>
      </c>
      <c r="AA58" s="23"/>
      <c r="AB58" s="3"/>
      <c r="AC58" s="3">
        <v>26500</v>
      </c>
      <c r="AD58" s="23"/>
      <c r="AE58" s="3"/>
      <c r="AF58" s="3">
        <v>709.43396226415086</v>
      </c>
      <c r="AG58" s="3">
        <v>-709.43396226415086</v>
      </c>
    </row>
    <row r="59" spans="1:33">
      <c r="B59" t="s">
        <v>168</v>
      </c>
      <c r="C59" s="23"/>
      <c r="D59" s="3"/>
      <c r="E59" s="3">
        <v>0</v>
      </c>
      <c r="F59" s="3">
        <v>0</v>
      </c>
      <c r="G59" s="23"/>
      <c r="H59" s="3"/>
      <c r="I59" s="3"/>
      <c r="J59" s="3"/>
      <c r="K59" s="3"/>
      <c r="L59" s="3"/>
      <c r="M59" s="3"/>
      <c r="N59" s="3">
        <v>0</v>
      </c>
      <c r="O59" s="23"/>
      <c r="P59" s="3"/>
      <c r="Q59" s="3">
        <v>0</v>
      </c>
      <c r="R59" s="3">
        <v>0</v>
      </c>
      <c r="S59" s="23"/>
      <c r="T59" s="3"/>
      <c r="U59" s="3"/>
      <c r="V59" s="3"/>
      <c r="W59" s="23"/>
      <c r="X59" s="3"/>
      <c r="Y59" s="3">
        <v>0</v>
      </c>
      <c r="Z59" s="3">
        <v>0</v>
      </c>
      <c r="AA59" s="23"/>
      <c r="AB59" s="3"/>
      <c r="AC59" s="3"/>
      <c r="AD59" s="23"/>
      <c r="AE59" s="3"/>
      <c r="AF59" s="3"/>
      <c r="AG59" s="3"/>
    </row>
    <row r="60" spans="1:33">
      <c r="A60" t="s">
        <v>16</v>
      </c>
      <c r="C60" s="23"/>
      <c r="D60" s="3">
        <v>6006201211.4550171</v>
      </c>
      <c r="E60" s="3">
        <v>1421040831.3285713</v>
      </c>
      <c r="F60" s="3">
        <v>4585160380.1264458</v>
      </c>
      <c r="G60" s="23"/>
      <c r="H60" s="3">
        <v>4199971311.5285716</v>
      </c>
      <c r="I60" s="3">
        <v>0</v>
      </c>
      <c r="J60" s="3">
        <v>92211315.790849254</v>
      </c>
      <c r="K60" s="3">
        <v>-62703088.169353828</v>
      </c>
      <c r="L60" s="3">
        <v>355680840.97637796</v>
      </c>
      <c r="M60" s="3"/>
      <c r="N60" s="3">
        <v>7.7486038208007813E-7</v>
      </c>
      <c r="O60" s="23"/>
      <c r="P60" s="3">
        <v>363500</v>
      </c>
      <c r="Q60" s="3">
        <v>86586.983333333323</v>
      </c>
      <c r="R60" s="3">
        <v>276913.01666666666</v>
      </c>
      <c r="S60" s="23"/>
      <c r="T60" s="3">
        <v>630.48668190682054</v>
      </c>
      <c r="U60" s="3">
        <v>619.30997304582218</v>
      </c>
      <c r="V60" s="3">
        <v>11.17670886099836</v>
      </c>
      <c r="W60" s="23"/>
      <c r="X60" s="3">
        <v>229181.90887312929</v>
      </c>
      <c r="Y60" s="3">
        <v>53624.18231428571</v>
      </c>
      <c r="Z60" s="3">
        <v>175557.72655884357</v>
      </c>
      <c r="AA60" s="23"/>
      <c r="AB60" s="3">
        <v>26207.134939171552</v>
      </c>
      <c r="AC60" s="3">
        <v>26500</v>
      </c>
      <c r="AD60" s="23"/>
      <c r="AE60" s="3">
        <v>644.8509366566833</v>
      </c>
      <c r="AF60" s="3">
        <v>624</v>
      </c>
      <c r="AG60" s="3">
        <v>20.850936656683302</v>
      </c>
    </row>
    <row r="61" spans="1:33">
      <c r="B61" t="s">
        <v>166</v>
      </c>
      <c r="C61" s="23"/>
      <c r="D61" s="3">
        <v>5650520370.4786386</v>
      </c>
      <c r="E61" s="3">
        <v>1421040831.3285713</v>
      </c>
      <c r="F61" s="3">
        <v>4229479539.1500673</v>
      </c>
      <c r="G61" s="23"/>
      <c r="H61" s="3">
        <v>4199971311.5285716</v>
      </c>
      <c r="I61" s="3">
        <v>0</v>
      </c>
      <c r="J61" s="3">
        <v>92211315.790849254</v>
      </c>
      <c r="K61" s="3">
        <v>-62703088.169353828</v>
      </c>
      <c r="L61" s="3"/>
      <c r="M61" s="3"/>
      <c r="N61" s="3">
        <v>2.9802322387695313E-7</v>
      </c>
      <c r="O61" s="23"/>
      <c r="P61" s="3">
        <v>342500</v>
      </c>
      <c r="Q61" s="3">
        <v>86586.983333333323</v>
      </c>
      <c r="R61" s="3">
        <v>255913.01666666666</v>
      </c>
      <c r="S61" s="23"/>
      <c r="T61" s="3">
        <v>629.46960018157199</v>
      </c>
      <c r="U61" s="3">
        <v>619.30997304582218</v>
      </c>
      <c r="V61" s="3">
        <v>10.159627135749815</v>
      </c>
      <c r="W61" s="23"/>
      <c r="X61" s="3">
        <v>215593.33806218838</v>
      </c>
      <c r="Y61" s="3">
        <v>53624.18231428571</v>
      </c>
      <c r="Z61" s="3">
        <v>161969.15574790267</v>
      </c>
      <c r="AA61" s="23"/>
      <c r="AB61" s="3">
        <v>26209.160363056919</v>
      </c>
      <c r="AC61" s="3">
        <v>26500</v>
      </c>
      <c r="AD61" s="23"/>
      <c r="AE61" s="3">
        <v>636.87099408672793</v>
      </c>
      <c r="AF61" s="3">
        <v>624</v>
      </c>
      <c r="AG61" s="3">
        <v>12.870994086727933</v>
      </c>
    </row>
    <row r="62" spans="1:33">
      <c r="B62" t="s">
        <v>154</v>
      </c>
      <c r="C62" s="23"/>
      <c r="D62" s="3">
        <v>355680840.97637796</v>
      </c>
      <c r="E62" s="3"/>
      <c r="F62" s="3">
        <v>355680840.97637796</v>
      </c>
      <c r="G62" s="23"/>
      <c r="H62" s="3"/>
      <c r="I62" s="3"/>
      <c r="J62" s="3"/>
      <c r="K62" s="3"/>
      <c r="L62" s="3">
        <v>355680840.97637796</v>
      </c>
      <c r="M62" s="3"/>
      <c r="N62" s="3">
        <v>0</v>
      </c>
      <c r="O62" s="23"/>
      <c r="P62" s="3">
        <v>21000</v>
      </c>
      <c r="Q62" s="3"/>
      <c r="R62" s="3">
        <v>21000</v>
      </c>
      <c r="S62" s="23"/>
      <c r="T62" s="3">
        <v>647.07480052099504</v>
      </c>
      <c r="U62" s="3"/>
      <c r="V62" s="3">
        <v>647.07480052099504</v>
      </c>
      <c r="W62" s="23"/>
      <c r="X62" s="3">
        <v>13588.570810940897</v>
      </c>
      <c r="Y62" s="3"/>
      <c r="Z62" s="3">
        <v>13588.570810940897</v>
      </c>
      <c r="AA62" s="23"/>
      <c r="AB62" s="3">
        <v>26175</v>
      </c>
      <c r="AC62" s="3"/>
      <c r="AD62" s="23"/>
      <c r="AE62" s="3">
        <v>775</v>
      </c>
      <c r="AF62" s="3"/>
      <c r="AG62" s="3">
        <v>775</v>
      </c>
    </row>
    <row r="63" spans="1:33">
      <c r="A63" t="s">
        <v>10</v>
      </c>
      <c r="C63" s="23"/>
      <c r="D63" s="3">
        <v>2507400000</v>
      </c>
      <c r="E63" s="3"/>
      <c r="F63" s="3">
        <v>2507400000</v>
      </c>
      <c r="G63" s="23"/>
      <c r="H63" s="3"/>
      <c r="I63" s="3"/>
      <c r="J63" s="3"/>
      <c r="K63" s="3"/>
      <c r="L63" s="3">
        <v>2507400000</v>
      </c>
      <c r="M63" s="3"/>
      <c r="N63" s="3">
        <v>0</v>
      </c>
      <c r="O63" s="23"/>
      <c r="P63" s="3">
        <v>155100</v>
      </c>
      <c r="Q63" s="3"/>
      <c r="R63" s="3">
        <v>155100</v>
      </c>
      <c r="S63" s="23"/>
      <c r="T63" s="3">
        <v>616.8203815026103</v>
      </c>
      <c r="U63" s="3"/>
      <c r="V63" s="3">
        <v>616.8203815026103</v>
      </c>
      <c r="W63" s="23"/>
      <c r="X63" s="3">
        <v>95668.841171054853</v>
      </c>
      <c r="Y63" s="3"/>
      <c r="Z63" s="3">
        <v>95668.841171054853</v>
      </c>
      <c r="AA63" s="23"/>
      <c r="AB63" s="3">
        <v>26209.160363056933</v>
      </c>
      <c r="AC63" s="3"/>
      <c r="AD63" s="23"/>
      <c r="AE63" s="3">
        <v>663.88018009136727</v>
      </c>
      <c r="AF63" s="3"/>
      <c r="AG63" s="3">
        <v>663.88018009136727</v>
      </c>
    </row>
    <row r="64" spans="1:33">
      <c r="B64" t="s">
        <v>164</v>
      </c>
      <c r="C64" s="23"/>
      <c r="D64" s="3">
        <v>2507400000</v>
      </c>
      <c r="E64" s="3"/>
      <c r="F64" s="3">
        <v>2507400000</v>
      </c>
      <c r="G64" s="23"/>
      <c r="H64" s="3"/>
      <c r="I64" s="3"/>
      <c r="J64" s="3"/>
      <c r="K64" s="3"/>
      <c r="L64" s="3">
        <v>2507400000</v>
      </c>
      <c r="M64" s="3"/>
      <c r="N64" s="3">
        <v>0</v>
      </c>
      <c r="O64" s="23"/>
      <c r="P64" s="3">
        <v>155100</v>
      </c>
      <c r="Q64" s="3"/>
      <c r="R64" s="3">
        <v>155100</v>
      </c>
      <c r="S64" s="23"/>
      <c r="T64" s="3">
        <v>616.8203815026103</v>
      </c>
      <c r="U64" s="3"/>
      <c r="V64" s="3">
        <v>616.8203815026103</v>
      </c>
      <c r="W64" s="23"/>
      <c r="X64" s="3">
        <v>95668.841171054853</v>
      </c>
      <c r="Y64" s="3"/>
      <c r="Z64" s="3">
        <v>95668.841171054853</v>
      </c>
      <c r="AA64" s="23"/>
      <c r="AB64" s="3">
        <v>26209.160363056933</v>
      </c>
      <c r="AC64" s="3"/>
      <c r="AD64" s="23"/>
      <c r="AE64" s="3">
        <v>663.88018009136727</v>
      </c>
      <c r="AF64" s="3"/>
      <c r="AG64" s="3">
        <v>663.88018009136727</v>
      </c>
    </row>
    <row r="65" spans="1:33">
      <c r="A65" t="s">
        <v>43</v>
      </c>
      <c r="C65" s="23"/>
      <c r="D65" s="3">
        <v>5192852756.2549372</v>
      </c>
      <c r="E65" s="3">
        <v>145750000</v>
      </c>
      <c r="F65" s="3">
        <v>5047102756.2549372</v>
      </c>
      <c r="G65" s="23"/>
      <c r="H65" s="3"/>
      <c r="I65" s="3"/>
      <c r="J65" s="3"/>
      <c r="K65" s="3"/>
      <c r="L65" s="3"/>
      <c r="M65" s="3"/>
      <c r="N65" s="3">
        <v>5047102756.2549372</v>
      </c>
      <c r="O65" s="23"/>
      <c r="P65" s="3">
        <v>555144</v>
      </c>
      <c r="Q65" s="3">
        <v>11000</v>
      </c>
      <c r="R65" s="3">
        <v>544144</v>
      </c>
      <c r="S65" s="23"/>
      <c r="T65" s="3">
        <v>356.90057684526522</v>
      </c>
      <c r="U65" s="3">
        <v>500</v>
      </c>
      <c r="V65" s="3">
        <v>-143.09942315473478</v>
      </c>
      <c r="W65" s="23"/>
      <c r="X65" s="3">
        <v>198131.2138321879</v>
      </c>
      <c r="Y65" s="3">
        <v>5500</v>
      </c>
      <c r="Z65" s="3">
        <v>192631.2138321879</v>
      </c>
      <c r="AA65" s="23"/>
      <c r="AB65" s="3">
        <v>26209.160363056937</v>
      </c>
      <c r="AC65" s="3">
        <v>26500</v>
      </c>
      <c r="AD65" s="23"/>
      <c r="AE65" s="3">
        <v>359.09678800280528</v>
      </c>
      <c r="AF65" s="3">
        <v>500</v>
      </c>
      <c r="AG65" s="3">
        <v>-140.90321199719472</v>
      </c>
    </row>
    <row r="66" spans="1:33">
      <c r="B66" t="s">
        <v>180</v>
      </c>
      <c r="C66" s="23"/>
      <c r="D66" s="3">
        <v>1723722223</v>
      </c>
      <c r="E66" s="3"/>
      <c r="F66" s="3">
        <v>1723722223</v>
      </c>
      <c r="G66" s="23"/>
      <c r="H66" s="3"/>
      <c r="I66" s="3"/>
      <c r="J66" s="3"/>
      <c r="K66" s="3"/>
      <c r="L66" s="3"/>
      <c r="M66" s="3"/>
      <c r="N66" s="3">
        <v>1723722223</v>
      </c>
      <c r="O66" s="23"/>
      <c r="P66" s="3">
        <v>155135</v>
      </c>
      <c r="Q66" s="3"/>
      <c r="R66" s="3">
        <v>155135</v>
      </c>
      <c r="S66" s="23"/>
      <c r="T66" s="3">
        <v>423.93998747805404</v>
      </c>
      <c r="U66" s="3"/>
      <c r="V66" s="3">
        <v>423.93998747805404</v>
      </c>
      <c r="W66" s="23"/>
      <c r="X66" s="3">
        <v>65767.92995740792</v>
      </c>
      <c r="Y66" s="3"/>
      <c r="Z66" s="3">
        <v>65767.92995740792</v>
      </c>
      <c r="AA66" s="23"/>
      <c r="AB66" s="3">
        <v>26209.16036305693</v>
      </c>
      <c r="AC66" s="3"/>
      <c r="AD66" s="23"/>
      <c r="AE66" s="3">
        <v>423.93998747805404</v>
      </c>
      <c r="AF66" s="3"/>
      <c r="AG66" s="3">
        <v>423.93998747805404</v>
      </c>
    </row>
    <row r="67" spans="1:33">
      <c r="B67" t="s">
        <v>572</v>
      </c>
      <c r="C67" s="23"/>
      <c r="D67" s="3">
        <v>1561505500</v>
      </c>
      <c r="E67" s="3"/>
      <c r="F67" s="3">
        <v>1561505500</v>
      </c>
      <c r="G67" s="23"/>
      <c r="H67" s="3"/>
      <c r="I67" s="3"/>
      <c r="J67" s="3"/>
      <c r="K67" s="3"/>
      <c r="L67" s="3"/>
      <c r="M67" s="3"/>
      <c r="N67" s="3">
        <v>1561505500</v>
      </c>
      <c r="O67" s="23"/>
      <c r="P67" s="3">
        <v>164369</v>
      </c>
      <c r="Q67" s="3"/>
      <c r="R67" s="3">
        <v>164369</v>
      </c>
      <c r="S67" s="23"/>
      <c r="T67" s="3">
        <v>362.46868913018307</v>
      </c>
      <c r="U67" s="3"/>
      <c r="V67" s="3">
        <v>362.46868913018307</v>
      </c>
      <c r="W67" s="23"/>
      <c r="X67" s="3">
        <v>59578.615963639058</v>
      </c>
      <c r="Y67" s="3"/>
      <c r="Z67" s="3">
        <v>59578.615963639058</v>
      </c>
      <c r="AA67" s="23"/>
      <c r="AB67" s="3">
        <v>26209.160363056937</v>
      </c>
      <c r="AC67" s="3"/>
      <c r="AD67" s="23"/>
      <c r="AE67" s="3">
        <v>362.46868913018307</v>
      </c>
      <c r="AF67" s="3"/>
      <c r="AG67" s="3">
        <v>362.46868913018307</v>
      </c>
    </row>
    <row r="68" spans="1:33">
      <c r="B68" t="s">
        <v>178</v>
      </c>
      <c r="C68" s="23"/>
      <c r="D68" s="3">
        <v>916497692.76986682</v>
      </c>
      <c r="E68" s="3"/>
      <c r="F68" s="3">
        <v>916497692.76986682</v>
      </c>
      <c r="G68" s="23"/>
      <c r="H68" s="3"/>
      <c r="I68" s="3"/>
      <c r="J68" s="3"/>
      <c r="K68" s="3"/>
      <c r="L68" s="3"/>
      <c r="M68" s="3"/>
      <c r="N68" s="3">
        <v>916497692.76986682</v>
      </c>
      <c r="O68" s="23"/>
      <c r="P68" s="3">
        <v>77926</v>
      </c>
      <c r="Q68" s="3"/>
      <c r="R68" s="3">
        <v>77926</v>
      </c>
      <c r="S68" s="23"/>
      <c r="T68" s="3">
        <v>448.74113671827769</v>
      </c>
      <c r="U68" s="3"/>
      <c r="V68" s="3">
        <v>448.74113671827769</v>
      </c>
      <c r="W68" s="23"/>
      <c r="X68" s="3">
        <v>34968.601819908508</v>
      </c>
      <c r="Y68" s="3"/>
      <c r="Z68" s="3">
        <v>34968.601819908508</v>
      </c>
      <c r="AA68" s="23"/>
      <c r="AB68" s="3">
        <v>26209.160363056941</v>
      </c>
      <c r="AC68" s="3"/>
      <c r="AD68" s="23"/>
      <c r="AE68" s="3">
        <v>457.85518626970486</v>
      </c>
      <c r="AF68" s="3"/>
      <c r="AG68" s="3">
        <v>457.85518626970486</v>
      </c>
    </row>
    <row r="69" spans="1:33">
      <c r="B69" t="s">
        <v>174</v>
      </c>
      <c r="C69" s="23"/>
      <c r="D69" s="3">
        <v>487169008.48507118</v>
      </c>
      <c r="E69" s="3">
        <v>145750000</v>
      </c>
      <c r="F69" s="3">
        <v>341419008.48507118</v>
      </c>
      <c r="G69" s="23"/>
      <c r="H69" s="3"/>
      <c r="I69" s="3"/>
      <c r="J69" s="3"/>
      <c r="K69" s="3"/>
      <c r="L69" s="3"/>
      <c r="M69" s="3"/>
      <c r="N69" s="3">
        <v>341419008.48507118</v>
      </c>
      <c r="O69" s="23"/>
      <c r="P69" s="3">
        <v>43244</v>
      </c>
      <c r="Q69" s="3">
        <v>11000</v>
      </c>
      <c r="R69" s="3">
        <v>32244</v>
      </c>
      <c r="S69" s="23"/>
      <c r="T69" s="3">
        <v>429.83392132388263</v>
      </c>
      <c r="U69" s="3">
        <v>500</v>
      </c>
      <c r="V69" s="3">
        <v>-70.166078676117365</v>
      </c>
      <c r="W69" s="23"/>
      <c r="X69" s="3">
        <v>18587.738093729982</v>
      </c>
      <c r="Y69" s="3">
        <v>5500</v>
      </c>
      <c r="Z69" s="3">
        <v>13087.738093729982</v>
      </c>
      <c r="AA69" s="23"/>
      <c r="AB69" s="3">
        <v>26209.160363056926</v>
      </c>
      <c r="AC69" s="3">
        <v>26500</v>
      </c>
      <c r="AD69" s="23"/>
      <c r="AE69" s="3">
        <v>441.6041558418944</v>
      </c>
      <c r="AF69" s="3">
        <v>500</v>
      </c>
      <c r="AG69" s="3">
        <v>-58.395844158105604</v>
      </c>
    </row>
    <row r="70" spans="1:33">
      <c r="B70" t="s">
        <v>177</v>
      </c>
      <c r="C70" s="23"/>
      <c r="D70" s="3">
        <v>169791666</v>
      </c>
      <c r="E70" s="3"/>
      <c r="F70" s="3">
        <v>169791666</v>
      </c>
      <c r="G70" s="23"/>
      <c r="H70" s="3"/>
      <c r="I70" s="3"/>
      <c r="J70" s="3"/>
      <c r="K70" s="3"/>
      <c r="L70" s="3"/>
      <c r="M70" s="3"/>
      <c r="N70" s="3">
        <v>169791666</v>
      </c>
      <c r="O70" s="23"/>
      <c r="P70" s="3">
        <v>38510</v>
      </c>
      <c r="Q70" s="3"/>
      <c r="R70" s="3">
        <v>38510</v>
      </c>
      <c r="S70" s="23"/>
      <c r="T70" s="3">
        <v>168.22469242507037</v>
      </c>
      <c r="U70" s="3"/>
      <c r="V70" s="3">
        <v>168.22469242507037</v>
      </c>
      <c r="W70" s="23"/>
      <c r="X70" s="3">
        <v>6478.3329052894605</v>
      </c>
      <c r="Y70" s="3"/>
      <c r="Z70" s="3">
        <v>6478.3329052894605</v>
      </c>
      <c r="AA70" s="23"/>
      <c r="AB70" s="3">
        <v>26209.160363056933</v>
      </c>
      <c r="AC70" s="3"/>
      <c r="AD70" s="23"/>
      <c r="AE70" s="3">
        <v>168.22469242507037</v>
      </c>
      <c r="AF70" s="3"/>
      <c r="AG70" s="3">
        <v>168.22469242507037</v>
      </c>
    </row>
    <row r="71" spans="1:33">
      <c r="B71" t="s">
        <v>175</v>
      </c>
      <c r="C71" s="23"/>
      <c r="D71" s="3">
        <v>168999998</v>
      </c>
      <c r="E71" s="3"/>
      <c r="F71" s="3">
        <v>168999998</v>
      </c>
      <c r="G71" s="23"/>
      <c r="H71" s="3"/>
      <c r="I71" s="3"/>
      <c r="J71" s="3"/>
      <c r="K71" s="3"/>
      <c r="L71" s="3"/>
      <c r="M71" s="3"/>
      <c r="N71" s="3">
        <v>168999998</v>
      </c>
      <c r="O71" s="23"/>
      <c r="P71" s="3">
        <v>38440</v>
      </c>
      <c r="Q71" s="3"/>
      <c r="R71" s="3">
        <v>38440</v>
      </c>
      <c r="S71" s="23"/>
      <c r="T71" s="3">
        <v>167.74524272431012</v>
      </c>
      <c r="U71" s="3"/>
      <c r="V71" s="3">
        <v>167.74524272431012</v>
      </c>
      <c r="W71" s="23"/>
      <c r="X71" s="3">
        <v>6448.1271303224812</v>
      </c>
      <c r="Y71" s="3"/>
      <c r="Z71" s="3">
        <v>6448.1271303224812</v>
      </c>
      <c r="AA71" s="23"/>
      <c r="AB71" s="3">
        <v>26209.16036305693</v>
      </c>
      <c r="AC71" s="3"/>
      <c r="AD71" s="23"/>
      <c r="AE71" s="3">
        <v>167.74524272431012</v>
      </c>
      <c r="AF71" s="3"/>
      <c r="AG71" s="3">
        <v>167.74524272431012</v>
      </c>
    </row>
    <row r="72" spans="1:33">
      <c r="B72" t="s">
        <v>176</v>
      </c>
      <c r="C72" s="23"/>
      <c r="D72" s="3">
        <v>165166668</v>
      </c>
      <c r="E72" s="3"/>
      <c r="F72" s="3">
        <v>165166668</v>
      </c>
      <c r="G72" s="23"/>
      <c r="H72" s="3"/>
      <c r="I72" s="3"/>
      <c r="J72" s="3"/>
      <c r="K72" s="3"/>
      <c r="L72" s="3"/>
      <c r="M72" s="3"/>
      <c r="N72" s="3">
        <v>165166668</v>
      </c>
      <c r="O72" s="23"/>
      <c r="P72" s="3">
        <v>37520</v>
      </c>
      <c r="Q72" s="3"/>
      <c r="R72" s="3">
        <v>37520</v>
      </c>
      <c r="S72" s="23"/>
      <c r="T72" s="3">
        <v>167.96023352586735</v>
      </c>
      <c r="U72" s="3"/>
      <c r="V72" s="3">
        <v>167.96023352586735</v>
      </c>
      <c r="W72" s="23"/>
      <c r="X72" s="3">
        <v>6301.8679618905435</v>
      </c>
      <c r="Y72" s="3"/>
      <c r="Z72" s="3">
        <v>6301.8679618905435</v>
      </c>
      <c r="AA72" s="23"/>
      <c r="AB72" s="3">
        <v>26209.16036305693</v>
      </c>
      <c r="AC72" s="3"/>
      <c r="AD72" s="23"/>
      <c r="AE72" s="3">
        <v>167.96023352586735</v>
      </c>
      <c r="AF72" s="3"/>
      <c r="AG72" s="3">
        <v>167.96023352586735</v>
      </c>
    </row>
    <row r="73" spans="1:33">
      <c r="B73" t="s">
        <v>179</v>
      </c>
      <c r="C73" s="23"/>
      <c r="D73" s="3"/>
      <c r="E73" s="3">
        <v>0</v>
      </c>
      <c r="F73" s="3">
        <v>0</v>
      </c>
      <c r="G73" s="23"/>
      <c r="H73" s="3"/>
      <c r="I73" s="3"/>
      <c r="J73" s="3"/>
      <c r="K73" s="3"/>
      <c r="L73" s="3"/>
      <c r="M73" s="3"/>
      <c r="N73" s="3">
        <v>0</v>
      </c>
      <c r="O73" s="23"/>
      <c r="P73" s="3"/>
      <c r="Q73" s="3">
        <v>0</v>
      </c>
      <c r="R73" s="3">
        <v>0</v>
      </c>
      <c r="S73" s="23"/>
      <c r="T73" s="3"/>
      <c r="U73" s="3"/>
      <c r="V73" s="3"/>
      <c r="W73" s="23"/>
      <c r="X73" s="3"/>
      <c r="Y73" s="3">
        <v>0</v>
      </c>
      <c r="Z73" s="3">
        <v>0</v>
      </c>
      <c r="AA73" s="23"/>
      <c r="AB73" s="3"/>
      <c r="AC73" s="3"/>
      <c r="AD73" s="23"/>
      <c r="AE73" s="3"/>
      <c r="AF73" s="3"/>
      <c r="AG73" s="3"/>
    </row>
    <row r="74" spans="1:33">
      <c r="A74" t="s">
        <v>11</v>
      </c>
      <c r="C74" s="23"/>
      <c r="D74" s="3">
        <v>-40221571.434999861</v>
      </c>
      <c r="E74" s="3"/>
      <c r="F74" s="3">
        <v>-40221571.434999861</v>
      </c>
      <c r="G74" s="23"/>
      <c r="H74" s="3"/>
      <c r="I74" s="3"/>
      <c r="J74" s="3"/>
      <c r="K74" s="3"/>
      <c r="L74" s="3"/>
      <c r="M74" s="3"/>
      <c r="N74" s="3">
        <v>-40221571.434999861</v>
      </c>
      <c r="O74" s="23"/>
      <c r="P74" s="3">
        <v>1077</v>
      </c>
      <c r="Q74" s="3"/>
      <c r="R74" s="3">
        <v>1077</v>
      </c>
      <c r="S74" s="23"/>
      <c r="T74" s="3">
        <v>-1424.9191489811349</v>
      </c>
      <c r="U74" s="3"/>
      <c r="V74" s="3">
        <v>-1424.9191489811349</v>
      </c>
      <c r="W74" s="23"/>
      <c r="X74" s="3">
        <v>-1534.6379234526821</v>
      </c>
      <c r="Y74" s="3"/>
      <c r="Z74" s="3">
        <v>-1534.6379234526821</v>
      </c>
      <c r="AA74" s="23"/>
      <c r="AB74" s="3">
        <v>26209.160363056821</v>
      </c>
      <c r="AC74" s="3"/>
      <c r="AD74" s="23"/>
      <c r="AE74" s="3">
        <v>7805.7029418205775</v>
      </c>
      <c r="AF74" s="3"/>
      <c r="AG74" s="3">
        <v>7805.7029418205775</v>
      </c>
    </row>
    <row r="75" spans="1:33">
      <c r="B75" t="s">
        <v>188</v>
      </c>
      <c r="C75" s="23"/>
      <c r="D75" s="3">
        <v>1080515000</v>
      </c>
      <c r="E75" s="3"/>
      <c r="F75" s="3">
        <v>1080515000</v>
      </c>
      <c r="G75" s="23"/>
      <c r="H75" s="3"/>
      <c r="I75" s="3"/>
      <c r="J75" s="3"/>
      <c r="K75" s="3"/>
      <c r="L75" s="3"/>
      <c r="M75" s="3"/>
      <c r="N75" s="3">
        <v>1080515000</v>
      </c>
      <c r="O75" s="23"/>
      <c r="P75" s="3">
        <v>0</v>
      </c>
      <c r="Q75" s="3"/>
      <c r="R75" s="3">
        <v>0</v>
      </c>
      <c r="S75" s="23"/>
      <c r="T75" s="3"/>
      <c r="U75" s="3"/>
      <c r="V75" s="3"/>
      <c r="W75" s="23"/>
      <c r="X75" s="3">
        <v>41226.616382684188</v>
      </c>
      <c r="Y75" s="3"/>
      <c r="Z75" s="3">
        <v>41226.616382684188</v>
      </c>
      <c r="AA75" s="23"/>
      <c r="AB75" s="3">
        <v>26209.160363056933</v>
      </c>
      <c r="AC75" s="3"/>
      <c r="AD75" s="23"/>
      <c r="AE75" s="3"/>
      <c r="AF75" s="3"/>
      <c r="AG75" s="3"/>
    </row>
    <row r="76" spans="1:33">
      <c r="B76" t="s">
        <v>573</v>
      </c>
      <c r="C76" s="23"/>
      <c r="D76" s="3">
        <v>16155000</v>
      </c>
      <c r="E76" s="3"/>
      <c r="F76" s="3">
        <v>16155000</v>
      </c>
      <c r="G76" s="23"/>
      <c r="H76" s="3"/>
      <c r="I76" s="3"/>
      <c r="J76" s="3"/>
      <c r="K76" s="3"/>
      <c r="L76" s="3"/>
      <c r="M76" s="3"/>
      <c r="N76" s="3">
        <v>16155000</v>
      </c>
      <c r="O76" s="23"/>
      <c r="P76" s="3">
        <v>1077</v>
      </c>
      <c r="Q76" s="3"/>
      <c r="R76" s="3">
        <v>1077</v>
      </c>
      <c r="S76" s="23"/>
      <c r="T76" s="3">
        <v>572.31898283713122</v>
      </c>
      <c r="U76" s="3"/>
      <c r="V76" s="3">
        <v>572.31898283713122</v>
      </c>
      <c r="W76" s="23"/>
      <c r="X76" s="3">
        <v>616.38754451559032</v>
      </c>
      <c r="Y76" s="3"/>
      <c r="Z76" s="3">
        <v>616.38754451559032</v>
      </c>
      <c r="AA76" s="23"/>
      <c r="AB76" s="3">
        <v>26209.160363056933</v>
      </c>
      <c r="AC76" s="3"/>
      <c r="AD76" s="23"/>
      <c r="AE76" s="3">
        <v>572.31898283713122</v>
      </c>
      <c r="AF76" s="3"/>
      <c r="AG76" s="3">
        <v>572.31898283713122</v>
      </c>
    </row>
    <row r="77" spans="1:33">
      <c r="B77" t="s">
        <v>453</v>
      </c>
      <c r="C77" s="23"/>
      <c r="D77" s="3">
        <v>221481</v>
      </c>
      <c r="E77" s="3"/>
      <c r="F77" s="3">
        <v>221481</v>
      </c>
      <c r="G77" s="23"/>
      <c r="H77" s="3"/>
      <c r="I77" s="3"/>
      <c r="J77" s="3"/>
      <c r="K77" s="3"/>
      <c r="L77" s="3"/>
      <c r="M77" s="3"/>
      <c r="N77" s="3">
        <v>221481</v>
      </c>
      <c r="O77" s="23"/>
      <c r="P77" s="3">
        <v>0</v>
      </c>
      <c r="Q77" s="3"/>
      <c r="R77" s="3">
        <v>0</v>
      </c>
      <c r="S77" s="23"/>
      <c r="T77" s="3"/>
      <c r="U77" s="3"/>
      <c r="V77" s="3"/>
      <c r="W77" s="23"/>
      <c r="X77" s="3">
        <v>8.4505187091833776</v>
      </c>
      <c r="Y77" s="3"/>
      <c r="Z77" s="3">
        <v>8.4505187091833776</v>
      </c>
      <c r="AA77" s="23"/>
      <c r="AB77" s="3">
        <v>26209.16036305693</v>
      </c>
      <c r="AC77" s="3"/>
      <c r="AD77" s="23"/>
      <c r="AE77" s="3"/>
      <c r="AF77" s="3"/>
      <c r="AG77" s="3"/>
    </row>
    <row r="78" spans="1:33">
      <c r="B78" t="s">
        <v>189</v>
      </c>
      <c r="C78" s="23"/>
      <c r="D78" s="3">
        <v>0</v>
      </c>
      <c r="E78" s="3"/>
      <c r="F78" s="3">
        <v>0</v>
      </c>
      <c r="G78" s="23"/>
      <c r="H78" s="3"/>
      <c r="I78" s="3"/>
      <c r="J78" s="3"/>
      <c r="K78" s="3"/>
      <c r="L78" s="3"/>
      <c r="M78" s="3"/>
      <c r="N78" s="3">
        <v>0</v>
      </c>
      <c r="O78" s="23"/>
      <c r="P78" s="3">
        <v>0</v>
      </c>
      <c r="Q78" s="3"/>
      <c r="R78" s="3">
        <v>0</v>
      </c>
      <c r="S78" s="23"/>
      <c r="T78" s="3"/>
      <c r="U78" s="3"/>
      <c r="V78" s="3"/>
      <c r="W78" s="23"/>
      <c r="X78" s="3">
        <v>0</v>
      </c>
      <c r="Y78" s="3"/>
      <c r="Z78" s="3">
        <v>0</v>
      </c>
      <c r="AA78" s="23"/>
      <c r="AB78" s="3"/>
      <c r="AC78" s="3"/>
      <c r="AD78" s="23"/>
      <c r="AE78" s="3"/>
      <c r="AF78" s="3"/>
      <c r="AG78" s="3"/>
    </row>
    <row r="79" spans="1:33">
      <c r="B79" t="s">
        <v>191</v>
      </c>
      <c r="C79" s="23"/>
      <c r="D79" s="3">
        <v>0</v>
      </c>
      <c r="E79" s="3"/>
      <c r="F79" s="3">
        <v>0</v>
      </c>
      <c r="G79" s="23"/>
      <c r="H79" s="3"/>
      <c r="I79" s="3"/>
      <c r="J79" s="3"/>
      <c r="K79" s="3"/>
      <c r="L79" s="3"/>
      <c r="M79" s="3"/>
      <c r="N79" s="3">
        <v>0</v>
      </c>
      <c r="O79" s="23"/>
      <c r="P79" s="3">
        <v>0</v>
      </c>
      <c r="Q79" s="3"/>
      <c r="R79" s="3">
        <v>0</v>
      </c>
      <c r="S79" s="23"/>
      <c r="T79" s="3"/>
      <c r="U79" s="3"/>
      <c r="V79" s="3"/>
      <c r="W79" s="23"/>
      <c r="X79" s="3">
        <v>0</v>
      </c>
      <c r="Y79" s="3"/>
      <c r="Z79" s="3">
        <v>0</v>
      </c>
      <c r="AA79" s="23"/>
      <c r="AB79" s="3"/>
      <c r="AC79" s="3"/>
      <c r="AD79" s="23"/>
      <c r="AE79" s="3"/>
      <c r="AF79" s="3"/>
      <c r="AG79" s="3"/>
    </row>
    <row r="80" spans="1:33">
      <c r="B80" t="s">
        <v>190</v>
      </c>
      <c r="C80" s="23"/>
      <c r="D80" s="3">
        <v>0</v>
      </c>
      <c r="E80" s="3"/>
      <c r="F80" s="3">
        <v>0</v>
      </c>
      <c r="G80" s="23"/>
      <c r="H80" s="3"/>
      <c r="I80" s="3"/>
      <c r="J80" s="3"/>
      <c r="K80" s="3"/>
      <c r="L80" s="3"/>
      <c r="M80" s="3"/>
      <c r="N80" s="3">
        <v>0</v>
      </c>
      <c r="O80" s="23"/>
      <c r="P80" s="3">
        <v>0</v>
      </c>
      <c r="Q80" s="3"/>
      <c r="R80" s="3">
        <v>0</v>
      </c>
      <c r="S80" s="23"/>
      <c r="T80" s="3"/>
      <c r="U80" s="3"/>
      <c r="V80" s="3"/>
      <c r="W80" s="23"/>
      <c r="X80" s="3">
        <v>0</v>
      </c>
      <c r="Y80" s="3"/>
      <c r="Z80" s="3">
        <v>0</v>
      </c>
      <c r="AA80" s="23"/>
      <c r="AB80" s="3"/>
      <c r="AC80" s="3"/>
      <c r="AD80" s="23"/>
      <c r="AE80" s="3"/>
      <c r="AF80" s="3"/>
      <c r="AG80" s="3"/>
    </row>
    <row r="81" spans="1:33">
      <c r="B81" t="s">
        <v>185</v>
      </c>
      <c r="C81" s="23"/>
      <c r="D81" s="3">
        <v>0</v>
      </c>
      <c r="E81" s="3"/>
      <c r="F81" s="3">
        <v>0</v>
      </c>
      <c r="G81" s="23"/>
      <c r="H81" s="3"/>
      <c r="I81" s="3"/>
      <c r="J81" s="3"/>
      <c r="K81" s="3"/>
      <c r="L81" s="3"/>
      <c r="M81" s="3"/>
      <c r="N81" s="3">
        <v>0</v>
      </c>
      <c r="O81" s="23"/>
      <c r="P81" s="3">
        <v>0</v>
      </c>
      <c r="Q81" s="3"/>
      <c r="R81" s="3">
        <v>0</v>
      </c>
      <c r="S81" s="23"/>
      <c r="T81" s="3"/>
      <c r="U81" s="3"/>
      <c r="V81" s="3"/>
      <c r="W81" s="23"/>
      <c r="X81" s="3">
        <v>0</v>
      </c>
      <c r="Y81" s="3"/>
      <c r="Z81" s="3">
        <v>0</v>
      </c>
      <c r="AA81" s="23"/>
      <c r="AB81" s="3"/>
      <c r="AC81" s="3"/>
      <c r="AD81" s="23"/>
      <c r="AE81" s="3"/>
      <c r="AF81" s="3"/>
      <c r="AG81" s="3"/>
    </row>
    <row r="82" spans="1:33">
      <c r="B82" t="s">
        <v>536</v>
      </c>
      <c r="C82" s="23"/>
      <c r="D82" s="3">
        <v>0</v>
      </c>
      <c r="E82" s="3"/>
      <c r="F82" s="3">
        <v>0</v>
      </c>
      <c r="G82" s="23"/>
      <c r="H82" s="3"/>
      <c r="I82" s="3"/>
      <c r="J82" s="3"/>
      <c r="K82" s="3"/>
      <c r="L82" s="3"/>
      <c r="M82" s="3"/>
      <c r="N82" s="3">
        <v>0</v>
      </c>
      <c r="O82" s="23"/>
      <c r="P82" s="3">
        <v>0</v>
      </c>
      <c r="Q82" s="3"/>
      <c r="R82" s="3">
        <v>0</v>
      </c>
      <c r="S82" s="23"/>
      <c r="T82" s="3"/>
      <c r="U82" s="3"/>
      <c r="V82" s="3"/>
      <c r="W82" s="23"/>
      <c r="X82" s="3">
        <v>0</v>
      </c>
      <c r="Y82" s="3"/>
      <c r="Z82" s="3">
        <v>0</v>
      </c>
      <c r="AA82" s="23"/>
      <c r="AB82" s="3"/>
      <c r="AC82" s="3"/>
      <c r="AD82" s="23"/>
      <c r="AE82" s="3"/>
      <c r="AF82" s="3"/>
      <c r="AG82" s="3"/>
    </row>
    <row r="83" spans="1:33">
      <c r="B83" t="s">
        <v>186</v>
      </c>
      <c r="C83" s="23"/>
      <c r="D83" s="3">
        <v>0</v>
      </c>
      <c r="E83" s="3"/>
      <c r="F83" s="3">
        <v>0</v>
      </c>
      <c r="G83" s="23"/>
      <c r="H83" s="3"/>
      <c r="I83" s="3"/>
      <c r="J83" s="3"/>
      <c r="K83" s="3"/>
      <c r="L83" s="3"/>
      <c r="M83" s="3"/>
      <c r="N83" s="3">
        <v>0</v>
      </c>
      <c r="O83" s="23"/>
      <c r="P83" s="3">
        <v>0</v>
      </c>
      <c r="Q83" s="3"/>
      <c r="R83" s="3">
        <v>0</v>
      </c>
      <c r="S83" s="23"/>
      <c r="T83" s="3"/>
      <c r="U83" s="3"/>
      <c r="V83" s="3"/>
      <c r="W83" s="23"/>
      <c r="X83" s="3">
        <v>0</v>
      </c>
      <c r="Y83" s="3"/>
      <c r="Z83" s="3">
        <v>0</v>
      </c>
      <c r="AA83" s="23"/>
      <c r="AB83" s="3"/>
      <c r="AC83" s="3"/>
      <c r="AD83" s="23"/>
      <c r="AE83" s="3"/>
      <c r="AF83" s="3"/>
      <c r="AG83" s="3"/>
    </row>
    <row r="84" spans="1:33">
      <c r="B84" t="s">
        <v>184</v>
      </c>
      <c r="C84" s="23"/>
      <c r="D84" s="3">
        <v>-5085313</v>
      </c>
      <c r="E84" s="3"/>
      <c r="F84" s="3">
        <v>-5085313</v>
      </c>
      <c r="G84" s="23"/>
      <c r="H84" s="3"/>
      <c r="I84" s="3"/>
      <c r="J84" s="3"/>
      <c r="K84" s="3"/>
      <c r="L84" s="3"/>
      <c r="M84" s="3"/>
      <c r="N84" s="3">
        <v>-5085313</v>
      </c>
      <c r="O84" s="23"/>
      <c r="P84" s="3">
        <v>0</v>
      </c>
      <c r="Q84" s="3"/>
      <c r="R84" s="3">
        <v>0</v>
      </c>
      <c r="S84" s="23"/>
      <c r="T84" s="3"/>
      <c r="U84" s="3"/>
      <c r="V84" s="3"/>
      <c r="W84" s="23"/>
      <c r="X84" s="3">
        <v>-194.02807757122932</v>
      </c>
      <c r="Y84" s="3"/>
      <c r="Z84" s="3">
        <v>-194.02807757122932</v>
      </c>
      <c r="AA84" s="23"/>
      <c r="AB84" s="3">
        <v>26209.160363056937</v>
      </c>
      <c r="AC84" s="3"/>
      <c r="AD84" s="23"/>
      <c r="AE84" s="3"/>
      <c r="AF84" s="3"/>
      <c r="AG84" s="3"/>
    </row>
    <row r="85" spans="1:33">
      <c r="B85" t="s">
        <v>187</v>
      </c>
      <c r="C85" s="23"/>
      <c r="D85" s="3">
        <v>-18565414.435000062</v>
      </c>
      <c r="E85" s="3"/>
      <c r="F85" s="3">
        <v>-18565414.435000062</v>
      </c>
      <c r="G85" s="23"/>
      <c r="H85" s="3"/>
      <c r="I85" s="3"/>
      <c r="J85" s="3"/>
      <c r="K85" s="3"/>
      <c r="L85" s="3"/>
      <c r="M85" s="3"/>
      <c r="N85" s="3">
        <v>-18565414.435000062</v>
      </c>
      <c r="O85" s="23"/>
      <c r="P85" s="3">
        <v>0</v>
      </c>
      <c r="Q85" s="3"/>
      <c r="R85" s="3">
        <v>0</v>
      </c>
      <c r="S85" s="23"/>
      <c r="T85" s="3"/>
      <c r="U85" s="3"/>
      <c r="V85" s="3"/>
      <c r="W85" s="23"/>
      <c r="X85" s="3">
        <v>-708.35594035926863</v>
      </c>
      <c r="Y85" s="3"/>
      <c r="Z85" s="3">
        <v>-708.35594035926863</v>
      </c>
      <c r="AA85" s="23"/>
      <c r="AB85" s="3">
        <v>26209.16036305693</v>
      </c>
      <c r="AC85" s="3"/>
      <c r="AD85" s="23"/>
      <c r="AE85" s="3"/>
      <c r="AF85" s="3"/>
      <c r="AG85" s="3"/>
    </row>
    <row r="86" spans="1:33">
      <c r="B86" t="s">
        <v>183</v>
      </c>
      <c r="C86" s="23"/>
      <c r="D86" s="3">
        <v>-1113462324.999999</v>
      </c>
      <c r="E86" s="3"/>
      <c r="F86" s="3">
        <v>-1113462324.999999</v>
      </c>
      <c r="G86" s="23"/>
      <c r="H86" s="3"/>
      <c r="I86" s="3"/>
      <c r="J86" s="3"/>
      <c r="K86" s="3"/>
      <c r="L86" s="3"/>
      <c r="M86" s="3"/>
      <c r="N86" s="3">
        <v>-1113462324.999999</v>
      </c>
      <c r="O86" s="23"/>
      <c r="P86" s="3">
        <v>0</v>
      </c>
      <c r="Q86" s="3"/>
      <c r="R86" s="3">
        <v>0</v>
      </c>
      <c r="S86" s="23"/>
      <c r="T86" s="3"/>
      <c r="U86" s="3"/>
      <c r="V86" s="3"/>
      <c r="W86" s="23"/>
      <c r="X86" s="3">
        <v>-42483.708351431123</v>
      </c>
      <c r="Y86" s="3"/>
      <c r="Z86" s="3">
        <v>-42483.708351431123</v>
      </c>
      <c r="AA86" s="23"/>
      <c r="AB86" s="3">
        <v>26209.160363056926</v>
      </c>
      <c r="AC86" s="3"/>
      <c r="AD86" s="23"/>
      <c r="AE86" s="3"/>
      <c r="AF86" s="3"/>
      <c r="AG86" s="3"/>
    </row>
    <row r="87" spans="1:33">
      <c r="A87" t="s">
        <v>1</v>
      </c>
      <c r="C87" s="23"/>
      <c r="D87" s="3">
        <v>168176603943.00006</v>
      </c>
      <c r="E87" s="3">
        <v>137471863373.97226</v>
      </c>
      <c r="F87" s="3">
        <v>30704740569.027802</v>
      </c>
      <c r="G87" s="23"/>
      <c r="H87" s="3">
        <v>34690148226.16967</v>
      </c>
      <c r="I87" s="3">
        <v>-979901173.77526855</v>
      </c>
      <c r="J87" s="3">
        <v>1253821794.9998548</v>
      </c>
      <c r="K87" s="3">
        <v>-1731413367.8560359</v>
      </c>
      <c r="L87" s="3">
        <v>6953389904.6695337</v>
      </c>
      <c r="M87" s="3">
        <v>-14488186000</v>
      </c>
      <c r="N87" s="3">
        <v>5006881184.8200474</v>
      </c>
      <c r="O87" s="23"/>
      <c r="P87" s="3">
        <v>6445446</v>
      </c>
      <c r="Q87" s="3">
        <v>4678557.4034757409</v>
      </c>
      <c r="R87" s="3">
        <v>1766888.5965242591</v>
      </c>
      <c r="S87" s="23"/>
      <c r="T87" s="3">
        <v>995.54172041042114</v>
      </c>
      <c r="U87" s="3">
        <v>1108.8070613297061</v>
      </c>
      <c r="V87" s="3">
        <v>-113.26534091928499</v>
      </c>
      <c r="W87" s="23"/>
      <c r="X87" s="3">
        <v>6416710.399652469</v>
      </c>
      <c r="Y87" s="3">
        <v>5187617.4858102771</v>
      </c>
      <c r="Z87" s="3">
        <v>1229092.9138421919</v>
      </c>
      <c r="AA87" s="23"/>
      <c r="AB87" s="3">
        <v>26209.162244895539</v>
      </c>
      <c r="AC87" s="3">
        <v>26499.999999999985</v>
      </c>
      <c r="AD87" s="23"/>
      <c r="AE87" s="3">
        <v>1025.9042664910933</v>
      </c>
      <c r="AF87" s="3">
        <v>1142.09928174378</v>
      </c>
      <c r="AG87" s="3">
        <v>-116.19501525268674</v>
      </c>
    </row>
  </sheetData>
  <mergeCells count="9">
    <mergeCell ref="X20:Z20"/>
    <mergeCell ref="AB20:AC20"/>
    <mergeCell ref="AE20:AG20"/>
    <mergeCell ref="A20:A21"/>
    <mergeCell ref="B20:B21"/>
    <mergeCell ref="D20:F20"/>
    <mergeCell ref="H20:N20"/>
    <mergeCell ref="P20:R20"/>
    <mergeCell ref="T20:V20"/>
  </mergeCells>
  <conditionalFormatting pivot="1" sqref="F24:F87 H24:N87">
    <cfRule type="dataBar" priority="1">
      <dataBar>
        <cfvo type="min"/>
        <cfvo type="max"/>
        <color rgb="FF63C384"/>
      </dataBar>
      <extLst>
        <ext xmlns:x14="http://schemas.microsoft.com/office/spreadsheetml/2009/9/main" uri="{B025F937-C7B1-47D3-B67F-A62EFF666E3E}">
          <x14:id>{FA465F24-400E-4C78-B185-249462155143}</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FA465F24-400E-4C78-B185-249462155143}">
            <x14:dataBar minLength="0" maxLength="100" border="1" negativeBarBorderColorSameAsPositive="0">
              <x14:cfvo type="autoMin"/>
              <x14:cfvo type="autoMax"/>
              <x14:borderColor rgb="FF63C384"/>
              <x14:negativeFillColor rgb="FFFF0000"/>
              <x14:negativeBorderColor rgb="FFFF0000"/>
              <x14:axisColor rgb="FF000000"/>
            </x14:dataBar>
          </x14:cfRule>
          <xm:sqref>F24:F87 H24:N87</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F67D7-9066-4455-867C-FEC17CEFE331}">
  <sheetPr codeName="Sheet21"/>
  <dimension ref="A1:BQ88"/>
  <sheetViews>
    <sheetView showGridLines="0" zoomScale="85" zoomScaleNormal="85" workbookViewId="0">
      <pane xSplit="3" ySplit="24" topLeftCell="D25" activePane="bottomRight" state="frozen"/>
      <selection pane="topRight" activeCell="D1" sqref="D1"/>
      <selection pane="bottomLeft" activeCell="A25" sqref="A25"/>
      <selection pane="bottomRight" activeCell="I36" sqref="I36"/>
    </sheetView>
  </sheetViews>
  <sheetFormatPr defaultRowHeight="14.5"/>
  <cols>
    <col min="1" max="1" width="12.26953125" bestFit="1" customWidth="1"/>
    <col min="2" max="2" width="37" customWidth="1"/>
    <col min="3" max="3" width="2.1796875" customWidth="1"/>
    <col min="4" max="4" width="13.81640625" bestFit="1" customWidth="1"/>
    <col min="5" max="5" width="15" bestFit="1" customWidth="1"/>
    <col min="6" max="6" width="15.54296875" bestFit="1" customWidth="1"/>
    <col min="7" max="7" width="2.453125" bestFit="1" customWidth="1"/>
    <col min="8" max="8" width="16.453125" customWidth="1"/>
    <col min="9" max="9" width="13.54296875" bestFit="1" customWidth="1"/>
    <col min="10" max="10" width="12.7265625" bestFit="1" customWidth="1"/>
    <col min="11" max="12" width="13.54296875" bestFit="1" customWidth="1"/>
    <col min="13" max="13" width="11.81640625" bestFit="1" customWidth="1"/>
    <col min="14" max="14" width="11.26953125" bestFit="1" customWidth="1"/>
    <col min="15" max="15" width="12.7265625" bestFit="1" customWidth="1"/>
    <col min="16" max="16" width="11.81640625" bestFit="1" customWidth="1"/>
    <col min="17" max="18" width="13.54296875" bestFit="1" customWidth="1"/>
    <col min="19" max="19" width="12.7265625" bestFit="1" customWidth="1"/>
    <col min="20" max="20" width="11.81640625" bestFit="1" customWidth="1"/>
    <col min="21" max="23" width="13.54296875" bestFit="1" customWidth="1"/>
    <col min="24" max="24" width="2.453125" bestFit="1" customWidth="1"/>
    <col min="25" max="25" width="11.453125" customWidth="1"/>
    <col min="27" max="27" width="2.453125" bestFit="1" customWidth="1"/>
    <col min="30" max="30" width="11" customWidth="1"/>
    <col min="31" max="31" width="2.453125" bestFit="1" customWidth="1"/>
    <col min="32" max="32" width="12.7265625" customWidth="1"/>
    <col min="33" max="33" width="11.7265625" customWidth="1"/>
    <col min="34" max="34" width="2.453125" bestFit="1" customWidth="1"/>
    <col min="35" max="35" width="13.26953125" customWidth="1"/>
    <col min="37" max="37" width="2.453125" bestFit="1" customWidth="1"/>
    <col min="38" max="38" width="12.453125" customWidth="1"/>
    <col min="40" max="40" width="2.453125" bestFit="1" customWidth="1"/>
    <col min="41" max="41" width="14" customWidth="1"/>
    <col min="43" max="43" width="2.453125" bestFit="1" customWidth="1"/>
    <col min="44" max="44" width="12.81640625" customWidth="1"/>
    <col min="46" max="46" width="3.54296875" bestFit="1" customWidth="1"/>
    <col min="47" max="47" width="18.453125" customWidth="1"/>
    <col min="49" max="49" width="3.54296875" bestFit="1" customWidth="1"/>
    <col min="50" max="50" width="22.453125" customWidth="1"/>
    <col min="52" max="52" width="3.54296875" bestFit="1" customWidth="1"/>
    <col min="53" max="53" width="16.1796875" customWidth="1"/>
    <col min="55" max="55" width="3.54296875" bestFit="1" customWidth="1"/>
    <col min="56" max="56" width="14.81640625" customWidth="1"/>
    <col min="58" max="58" width="3.54296875" bestFit="1" customWidth="1"/>
    <col min="59" max="59" width="13" customWidth="1"/>
    <col min="61" max="61" width="3.54296875" bestFit="1" customWidth="1"/>
    <col min="64" max="64" width="3.54296875" bestFit="1" customWidth="1"/>
    <col min="65" max="66" width="15" bestFit="1" customWidth="1"/>
    <col min="67" max="67" width="3.54296875" bestFit="1" customWidth="1"/>
    <col min="68" max="68" width="9.1796875" customWidth="1"/>
  </cols>
  <sheetData>
    <row r="1" spans="1:59">
      <c r="A1" s="1" t="s">
        <v>114</v>
      </c>
      <c r="B1" t="s" vm="7">
        <v>555</v>
      </c>
    </row>
    <row r="2" spans="1:59">
      <c r="A2" s="1" t="s">
        <v>114</v>
      </c>
      <c r="B2" t="s" vm="11">
        <v>555</v>
      </c>
      <c r="AF2" s="20">
        <f>-AF3*$AB25</f>
        <v>-4793971484.0862989</v>
      </c>
      <c r="AI2" s="20">
        <f>-AI3*$AB25</f>
        <v>-179565283.00000006</v>
      </c>
      <c r="AL2" s="20">
        <f>-AL3*$AB25</f>
        <v>-914723361.76488137</v>
      </c>
      <c r="AO2" s="20">
        <f>-AO3*$AB25</f>
        <v>152259405.25944483</v>
      </c>
      <c r="AR2" s="20">
        <f>-AR3*$AB25</f>
        <v>703889695.12530613</v>
      </c>
      <c r="AU2" s="20">
        <f>-AU3*$AB25</f>
        <v>-1645545923.9970801</v>
      </c>
      <c r="AX2" s="20">
        <f>-AX3*$AB25</f>
        <v>-260471190.10115761</v>
      </c>
      <c r="BA2" s="20">
        <f>-BA3*$AB25</f>
        <v>3690623842.915925</v>
      </c>
      <c r="BD2" s="20">
        <f>-BD3*$AB25</f>
        <v>-4616348.0000000168</v>
      </c>
      <c r="BG2" s="20">
        <f>BG3*$AB25/10^3*26500</f>
        <v>-846761559.85076237</v>
      </c>
    </row>
    <row r="3" spans="1:59">
      <c r="AF3" s="20">
        <f>AF25-AG25</f>
        <v>1051.1251280666329</v>
      </c>
      <c r="AI3" s="20">
        <f>AI25-AJ25</f>
        <v>39.371444264164197</v>
      </c>
      <c r="AL3" s="20">
        <f>AL25-AM25</f>
        <v>200.56204213402941</v>
      </c>
      <c r="AO3" s="20">
        <f>AO25-AP25</f>
        <v>-33.384363545747419</v>
      </c>
      <c r="AR3" s="20">
        <f>AR25-AS25</f>
        <v>-154.33469898379803</v>
      </c>
      <c r="AU3" s="20">
        <f>AU25-AV25</f>
        <v>360.8020356071479</v>
      </c>
      <c r="AX3" s="20">
        <f>AX25-AY25</f>
        <v>57.110855573837398</v>
      </c>
      <c r="BA3" s="20">
        <f>BA25-BB25</f>
        <v>-809.20536811873467</v>
      </c>
      <c r="BD3" s="20">
        <f>BD25-BE25</f>
        <v>1.0121794422031258</v>
      </c>
      <c r="BG3" s="20">
        <f>BG25-BH25</f>
        <v>-7.0060661308241379</v>
      </c>
    </row>
    <row r="4" spans="1:59" hidden="1"/>
    <row r="5" spans="1:59" hidden="1"/>
    <row r="6" spans="1:59" hidden="1"/>
    <row r="7" spans="1:59" hidden="1"/>
    <row r="8" spans="1:59" hidden="1"/>
    <row r="9" spans="1:59" hidden="1"/>
    <row r="10" spans="1:59" hidden="1"/>
    <row r="11" spans="1:59" hidden="1"/>
    <row r="12" spans="1:59" hidden="1"/>
    <row r="13" spans="1:59" hidden="1"/>
    <row r="14" spans="1:59" hidden="1"/>
    <row r="15" spans="1:59" hidden="1"/>
    <row r="16" spans="1:59" hidden="1"/>
    <row r="17" spans="1:69" hidden="1"/>
    <row r="18" spans="1:69" hidden="1"/>
    <row r="19" spans="1:69" hidden="1"/>
    <row r="20" spans="1:69">
      <c r="A20" s="112" t="s">
        <v>234</v>
      </c>
      <c r="B20" s="112" t="s">
        <v>235</v>
      </c>
      <c r="D20" s="113" t="s">
        <v>335</v>
      </c>
      <c r="E20" s="113"/>
      <c r="F20" s="113"/>
      <c r="H20" s="114" t="s">
        <v>336</v>
      </c>
      <c r="I20" s="114"/>
      <c r="J20" s="114"/>
      <c r="K20" s="114"/>
      <c r="L20" s="114"/>
      <c r="M20" s="114"/>
      <c r="N20" s="114"/>
      <c r="O20" s="114"/>
      <c r="P20" s="114"/>
      <c r="Q20" s="114"/>
      <c r="R20" s="114"/>
      <c r="S20" s="114"/>
      <c r="T20" s="114"/>
      <c r="U20" s="114"/>
      <c r="V20" s="114"/>
      <c r="W20" s="114"/>
      <c r="Y20" s="111" t="s">
        <v>348</v>
      </c>
      <c r="Z20" s="111"/>
      <c r="AB20" s="111" t="s">
        <v>238</v>
      </c>
      <c r="AC20" s="111"/>
      <c r="AD20" s="111"/>
      <c r="AF20" s="111" t="s">
        <v>353</v>
      </c>
      <c r="AG20" s="111"/>
      <c r="AI20" s="111" t="s">
        <v>354</v>
      </c>
      <c r="AJ20" s="111"/>
      <c r="AL20" s="111" t="s">
        <v>355</v>
      </c>
      <c r="AM20" s="111"/>
      <c r="AO20" s="111" t="s">
        <v>349</v>
      </c>
      <c r="AP20" s="111"/>
      <c r="AR20" s="111" t="s">
        <v>350</v>
      </c>
      <c r="AS20" s="111"/>
      <c r="AU20" s="111" t="s">
        <v>351</v>
      </c>
      <c r="AV20" s="111"/>
      <c r="AX20" s="111" t="s">
        <v>352</v>
      </c>
      <c r="AY20" s="111"/>
      <c r="BA20" s="111" t="s">
        <v>356</v>
      </c>
      <c r="BB20" s="111"/>
      <c r="BD20" s="111" t="s">
        <v>357</v>
      </c>
      <c r="BE20" s="111"/>
      <c r="BG20" s="111" t="s">
        <v>358</v>
      </c>
      <c r="BH20" s="111"/>
      <c r="BJ20" s="111" t="s">
        <v>413</v>
      </c>
      <c r="BK20" s="111"/>
      <c r="BM20" s="111" t="s">
        <v>414</v>
      </c>
      <c r="BN20" s="111"/>
      <c r="BP20" s="111" t="s">
        <v>450</v>
      </c>
      <c r="BQ20" s="111"/>
    </row>
    <row r="21" spans="1:69" s="27" customFormat="1">
      <c r="A21" s="112"/>
      <c r="B21" s="112"/>
      <c r="C21"/>
      <c r="D21" s="24" t="s">
        <v>367</v>
      </c>
      <c r="E21" s="24" t="s">
        <v>368</v>
      </c>
      <c r="F21" s="25" t="s">
        <v>245</v>
      </c>
      <c r="G21" s="20"/>
      <c r="H21" s="26" t="s">
        <v>337</v>
      </c>
      <c r="I21" s="26" t="s">
        <v>246</v>
      </c>
      <c r="J21" s="26" t="s">
        <v>247</v>
      </c>
      <c r="K21" s="26" t="s">
        <v>248</v>
      </c>
      <c r="L21" s="26" t="s">
        <v>338</v>
      </c>
      <c r="M21" s="26" t="s">
        <v>340</v>
      </c>
      <c r="N21" s="26" t="s">
        <v>339</v>
      </c>
      <c r="O21" s="26" t="s">
        <v>341</v>
      </c>
      <c r="P21" s="26" t="s">
        <v>342</v>
      </c>
      <c r="Q21" s="26" t="s">
        <v>343</v>
      </c>
      <c r="R21" s="26" t="s">
        <v>344</v>
      </c>
      <c r="S21" s="26" t="s">
        <v>345</v>
      </c>
      <c r="T21" s="26" t="s">
        <v>346</v>
      </c>
      <c r="U21" s="26" t="s">
        <v>249</v>
      </c>
      <c r="V21" s="26" t="s">
        <v>250</v>
      </c>
      <c r="W21" s="26" t="s">
        <v>251</v>
      </c>
      <c r="X21" s="30"/>
      <c r="Y21" s="21" t="s">
        <v>367</v>
      </c>
      <c r="Z21" s="21" t="s">
        <v>368</v>
      </c>
      <c r="AB21" s="21" t="s">
        <v>367</v>
      </c>
      <c r="AC21" s="21" t="s">
        <v>368</v>
      </c>
      <c r="AD21" s="22" t="s">
        <v>245</v>
      </c>
      <c r="AE21" s="29"/>
      <c r="AF21" s="21" t="s">
        <v>367</v>
      </c>
      <c r="AG21" s="21" t="s">
        <v>368</v>
      </c>
      <c r="AH21" s="29"/>
      <c r="AI21" s="21" t="s">
        <v>367</v>
      </c>
      <c r="AJ21" s="21" t="s">
        <v>368</v>
      </c>
      <c r="AK21" s="29"/>
      <c r="AL21" s="21" t="s">
        <v>367</v>
      </c>
      <c r="AM21" s="21" t="s">
        <v>368</v>
      </c>
      <c r="AN21" s="29"/>
      <c r="AO21" s="21" t="s">
        <v>367</v>
      </c>
      <c r="AP21" s="21" t="s">
        <v>368</v>
      </c>
      <c r="AQ21" s="29"/>
      <c r="AR21" s="21" t="s">
        <v>367</v>
      </c>
      <c r="AS21" s="21" t="s">
        <v>368</v>
      </c>
      <c r="AT21" s="29"/>
      <c r="AU21" s="21" t="s">
        <v>367</v>
      </c>
      <c r="AV21" s="21" t="s">
        <v>368</v>
      </c>
      <c r="AW21" s="29"/>
      <c r="AX21" s="21" t="s">
        <v>367</v>
      </c>
      <c r="AY21" s="21" t="s">
        <v>368</v>
      </c>
      <c r="AZ21" s="29"/>
      <c r="BA21" s="21" t="s">
        <v>367</v>
      </c>
      <c r="BB21" s="21" t="s">
        <v>368</v>
      </c>
      <c r="BC21" s="29"/>
      <c r="BD21" s="21" t="s">
        <v>367</v>
      </c>
      <c r="BE21" s="21" t="s">
        <v>368</v>
      </c>
      <c r="BF21" s="30"/>
      <c r="BG21" s="21" t="s">
        <v>367</v>
      </c>
      <c r="BH21" s="21" t="s">
        <v>368</v>
      </c>
      <c r="BI21" s="28"/>
      <c r="BJ21" s="21" t="s">
        <v>367</v>
      </c>
      <c r="BK21" s="21" t="s">
        <v>368</v>
      </c>
      <c r="BL21" s="28"/>
      <c r="BM21" s="21" t="s">
        <v>367</v>
      </c>
      <c r="BN21" s="21" t="s">
        <v>368</v>
      </c>
      <c r="BO21" s="28"/>
      <c r="BP21" s="21" t="s">
        <v>367</v>
      </c>
      <c r="BQ21" s="21" t="s">
        <v>368</v>
      </c>
    </row>
    <row r="22" spans="1:69" ht="4.5" customHeight="1"/>
    <row r="23" spans="1:69" hidden="1"/>
    <row r="24" spans="1:69" hidden="1">
      <c r="A24" s="1" t="s">
        <v>18</v>
      </c>
      <c r="B24" s="1" t="s">
        <v>195</v>
      </c>
      <c r="C24" s="23" t="s">
        <v>214</v>
      </c>
      <c r="D24" t="s">
        <v>282</v>
      </c>
      <c r="E24" t="s">
        <v>383</v>
      </c>
      <c r="F24" t="s">
        <v>384</v>
      </c>
      <c r="G24" s="23" t="s">
        <v>255</v>
      </c>
      <c r="H24" t="s">
        <v>386</v>
      </c>
      <c r="I24" t="s">
        <v>387</v>
      </c>
      <c r="J24" t="s">
        <v>388</v>
      </c>
      <c r="K24" t="s">
        <v>389</v>
      </c>
      <c r="L24" t="s">
        <v>390</v>
      </c>
      <c r="M24" t="s">
        <v>391</v>
      </c>
      <c r="N24" t="s">
        <v>392</v>
      </c>
      <c r="O24" t="s">
        <v>393</v>
      </c>
      <c r="P24" t="s">
        <v>394</v>
      </c>
      <c r="Q24" t="s">
        <v>395</v>
      </c>
      <c r="R24" t="s">
        <v>396</v>
      </c>
      <c r="S24" t="s">
        <v>397</v>
      </c>
      <c r="T24" t="s">
        <v>398</v>
      </c>
      <c r="U24" t="s">
        <v>399</v>
      </c>
      <c r="V24" t="s">
        <v>400</v>
      </c>
      <c r="W24" t="s">
        <v>401</v>
      </c>
      <c r="X24" s="23" t="s">
        <v>288</v>
      </c>
      <c r="Y24" t="s">
        <v>286</v>
      </c>
      <c r="Z24" t="s">
        <v>402</v>
      </c>
      <c r="AA24" s="23" t="s">
        <v>289</v>
      </c>
      <c r="AB24" t="s">
        <v>264</v>
      </c>
      <c r="AC24" t="s">
        <v>359</v>
      </c>
      <c r="AD24" t="s">
        <v>376</v>
      </c>
      <c r="AE24" s="23" t="s">
        <v>292</v>
      </c>
      <c r="AF24" t="s">
        <v>290</v>
      </c>
      <c r="AG24" t="s">
        <v>403</v>
      </c>
      <c r="AH24" s="23" t="s">
        <v>295</v>
      </c>
      <c r="AI24" t="s">
        <v>293</v>
      </c>
      <c r="AJ24" t="s">
        <v>404</v>
      </c>
      <c r="AK24" s="23" t="s">
        <v>298</v>
      </c>
      <c r="AL24" t="s">
        <v>296</v>
      </c>
      <c r="AM24" t="s">
        <v>405</v>
      </c>
      <c r="AN24" s="23" t="s">
        <v>301</v>
      </c>
      <c r="AO24" t="s">
        <v>299</v>
      </c>
      <c r="AP24" t="s">
        <v>347</v>
      </c>
      <c r="AQ24" s="23" t="s">
        <v>304</v>
      </c>
      <c r="AR24" t="s">
        <v>302</v>
      </c>
      <c r="AS24" t="s">
        <v>406</v>
      </c>
      <c r="AT24" s="23" t="s">
        <v>307</v>
      </c>
      <c r="AU24" t="s">
        <v>305</v>
      </c>
      <c r="AV24" t="s">
        <v>407</v>
      </c>
      <c r="AW24" s="23" t="s">
        <v>310</v>
      </c>
      <c r="AX24" t="s">
        <v>308</v>
      </c>
      <c r="AY24" t="s">
        <v>408</v>
      </c>
      <c r="AZ24" s="23" t="s">
        <v>313</v>
      </c>
      <c r="BA24" t="s">
        <v>311</v>
      </c>
      <c r="BB24" t="s">
        <v>409</v>
      </c>
      <c r="BC24" s="23" t="s">
        <v>316</v>
      </c>
      <c r="BD24" t="s">
        <v>314</v>
      </c>
      <c r="BE24" t="s">
        <v>410</v>
      </c>
      <c r="BF24" s="23" t="s">
        <v>285</v>
      </c>
      <c r="BG24" t="s">
        <v>268</v>
      </c>
      <c r="BH24" t="s">
        <v>360</v>
      </c>
      <c r="BI24" s="23" t="s">
        <v>317</v>
      </c>
      <c r="BJ24" t="s">
        <v>411</v>
      </c>
      <c r="BK24" t="s">
        <v>412</v>
      </c>
      <c r="BL24" s="23" t="s">
        <v>318</v>
      </c>
      <c r="BM24" t="s">
        <v>272</v>
      </c>
      <c r="BN24" t="s">
        <v>366</v>
      </c>
      <c r="BO24" s="23" t="s">
        <v>447</v>
      </c>
      <c r="BP24" t="s">
        <v>448</v>
      </c>
      <c r="BQ24" t="s">
        <v>449</v>
      </c>
    </row>
    <row r="25" spans="1:69">
      <c r="A25" t="s">
        <v>14</v>
      </c>
      <c r="C25" s="23"/>
      <c r="D25" s="3">
        <v>11354647357.024057</v>
      </c>
      <c r="E25" s="3">
        <v>14374091384.804497</v>
      </c>
      <c r="F25" s="3">
        <v>-3019444027.7804394</v>
      </c>
      <c r="G25" s="23"/>
      <c r="H25" s="3">
        <v>2532389011.9118609</v>
      </c>
      <c r="I25" s="3">
        <v>-1056155034.7975825</v>
      </c>
      <c r="J25" s="3">
        <v>270531895.87048733</v>
      </c>
      <c r="K25" s="3">
        <v>-1471876763.2213845</v>
      </c>
      <c r="L25" s="3">
        <v>-4853753511.9790506</v>
      </c>
      <c r="M25" s="3">
        <v>-179410192</v>
      </c>
      <c r="N25" s="3">
        <v>-875956351.65300095</v>
      </c>
      <c r="O25" s="3">
        <v>152411683.57768205</v>
      </c>
      <c r="P25" s="3">
        <v>702714180.16399729</v>
      </c>
      <c r="Q25" s="3">
        <v>-1648906761.5896778</v>
      </c>
      <c r="R25" s="3">
        <v>-261428920.4873839</v>
      </c>
      <c r="S25" s="3">
        <v>3687319105.5581703</v>
      </c>
      <c r="T25" s="3">
        <v>-4588544</v>
      </c>
      <c r="U25" s="3">
        <v>-12733825.134588882</v>
      </c>
      <c r="V25" s="3"/>
      <c r="W25" s="3">
        <v>3.1635165214538574E-5</v>
      </c>
      <c r="X25" s="23"/>
      <c r="Y25" s="3">
        <v>2489.6174699666849</v>
      </c>
      <c r="Z25" s="3">
        <v>3711.3868234180754</v>
      </c>
      <c r="AA25" s="23"/>
      <c r="AB25" s="3">
        <v>4560800</v>
      </c>
      <c r="AC25" s="3">
        <v>3872970.4201424071</v>
      </c>
      <c r="AD25" s="3">
        <v>687829.57985759294</v>
      </c>
      <c r="AE25" s="23"/>
      <c r="AF25" s="3">
        <v>18815.021918084545</v>
      </c>
      <c r="AG25" s="3">
        <v>17763.896790017912</v>
      </c>
      <c r="AH25" s="23"/>
      <c r="AI25" s="3">
        <v>39.371444264164197</v>
      </c>
      <c r="AJ25" s="3">
        <v>0</v>
      </c>
      <c r="AK25" s="23"/>
      <c r="AL25" s="3">
        <v>775.72845465707996</v>
      </c>
      <c r="AM25" s="3">
        <v>575.16641252305055</v>
      </c>
      <c r="AN25" s="23"/>
      <c r="AO25" s="3">
        <v>824.06339677249298</v>
      </c>
      <c r="AP25" s="3">
        <v>857.4477603182404</v>
      </c>
      <c r="AQ25" s="23"/>
      <c r="AR25" s="3">
        <v>1217.0192939835126</v>
      </c>
      <c r="AS25" s="3">
        <v>1371.3539929673107</v>
      </c>
      <c r="AT25" s="23"/>
      <c r="AU25" s="3">
        <v>3380.2241433520435</v>
      </c>
      <c r="AV25" s="3">
        <v>3019.4221077448956</v>
      </c>
      <c r="AW25" s="23"/>
      <c r="AX25" s="3">
        <v>1223.926016707597</v>
      </c>
      <c r="AY25" s="3">
        <v>1166.8151611337596</v>
      </c>
      <c r="AZ25" s="23"/>
      <c r="BA25" s="3">
        <v>346.0679696544467</v>
      </c>
      <c r="BB25" s="3">
        <v>1155.2733377731813</v>
      </c>
      <c r="BC25" s="23"/>
      <c r="BD25" s="3">
        <v>1.0121794422031258</v>
      </c>
      <c r="BE25" s="3">
        <v>0</v>
      </c>
      <c r="BF25" s="23"/>
      <c r="BG25" s="3">
        <v>1110.7585522048898</v>
      </c>
      <c r="BH25" s="3">
        <v>1117.764618335714</v>
      </c>
      <c r="BI25" s="23"/>
      <c r="BJ25" s="8">
        <v>8.5518445949215302E-2</v>
      </c>
      <c r="BK25" s="8">
        <v>0.12529680279887762</v>
      </c>
      <c r="BL25" s="23"/>
      <c r="BM25" s="3">
        <v>132774248070.02408</v>
      </c>
      <c r="BN25" s="3">
        <v>114720336542.64368</v>
      </c>
      <c r="BO25" s="23"/>
      <c r="BP25" s="3">
        <v>26622.434816918205</v>
      </c>
      <c r="BQ25" s="3">
        <v>25909.375562478344</v>
      </c>
    </row>
    <row r="26" spans="1:69">
      <c r="B26" t="s">
        <v>144</v>
      </c>
      <c r="C26" s="23"/>
      <c r="D26" s="3">
        <v>6305797173.4406519</v>
      </c>
      <c r="E26" s="3">
        <v>3961840913.1119504</v>
      </c>
      <c r="F26" s="3">
        <v>2343956260.3287015</v>
      </c>
      <c r="G26" s="23"/>
      <c r="H26" s="3">
        <v>697986545.84273851</v>
      </c>
      <c r="I26" s="3">
        <v>500312659.42556494</v>
      </c>
      <c r="J26" s="3">
        <v>958534192.13006246</v>
      </c>
      <c r="K26" s="3">
        <v>-613830912.6720767</v>
      </c>
      <c r="L26" s="3">
        <v>-528109826.07365549</v>
      </c>
      <c r="M26" s="3">
        <v>-29008620</v>
      </c>
      <c r="N26" s="3">
        <v>60714191.999999173</v>
      </c>
      <c r="O26" s="3">
        <v>269509662.43011642</v>
      </c>
      <c r="P26" s="3">
        <v>417930645.07527936</v>
      </c>
      <c r="Q26" s="3">
        <v>-831381326.66510463</v>
      </c>
      <c r="R26" s="3">
        <v>-221236421.95515436</v>
      </c>
      <c r="S26" s="3">
        <v>1662726008.7908981</v>
      </c>
      <c r="T26" s="3">
        <v>-190537.99999999991</v>
      </c>
      <c r="U26" s="3"/>
      <c r="V26" s="3"/>
      <c r="W26" s="3">
        <v>3.3616932341828942E-5</v>
      </c>
      <c r="X26" s="23"/>
      <c r="Y26" s="3">
        <v>3184.7460471922486</v>
      </c>
      <c r="Z26" s="3">
        <v>2606.1313729193203</v>
      </c>
      <c r="AA26" s="23"/>
      <c r="AB26" s="3">
        <v>1980000</v>
      </c>
      <c r="AC26" s="3">
        <v>1520200</v>
      </c>
      <c r="AD26" s="3">
        <v>459800</v>
      </c>
      <c r="AE26" s="23"/>
      <c r="AF26" s="3">
        <v>18190.092534848493</v>
      </c>
      <c r="AG26" s="3">
        <v>17923.370400467858</v>
      </c>
      <c r="AH26" s="23"/>
      <c r="AI26" s="3">
        <v>14.650818181818181</v>
      </c>
      <c r="AJ26" s="3">
        <v>0</v>
      </c>
      <c r="AK26" s="23"/>
      <c r="AL26" s="3">
        <v>343.84886666666705</v>
      </c>
      <c r="AM26" s="3">
        <v>374.51259999999996</v>
      </c>
      <c r="AN26" s="23"/>
      <c r="AO26" s="3">
        <v>721.33176919191931</v>
      </c>
      <c r="AP26" s="3">
        <v>857.44776031824074</v>
      </c>
      <c r="AQ26" s="23"/>
      <c r="AR26" s="3">
        <v>1160.2779095959584</v>
      </c>
      <c r="AS26" s="3">
        <v>1371.3539929673116</v>
      </c>
      <c r="AT26" s="23"/>
      <c r="AU26" s="3">
        <v>3439.3116666666638</v>
      </c>
      <c r="AV26" s="3">
        <v>3019.4221077448938</v>
      </c>
      <c r="AW26" s="23"/>
      <c r="AX26" s="3">
        <v>1278.550727777777</v>
      </c>
      <c r="AY26" s="3">
        <v>1166.8151611337596</v>
      </c>
      <c r="AZ26" s="23"/>
      <c r="BA26" s="3">
        <v>315.51272727272726</v>
      </c>
      <c r="BB26" s="3">
        <v>1155.2733377731809</v>
      </c>
      <c r="BC26" s="23"/>
      <c r="BD26" s="3">
        <v>9.6231313131313084E-2</v>
      </c>
      <c r="BE26" s="3">
        <v>0</v>
      </c>
      <c r="BF26" s="23"/>
      <c r="BG26" s="3">
        <v>1092.7711287233219</v>
      </c>
      <c r="BH26" s="3">
        <v>1074.5028955971534</v>
      </c>
      <c r="BI26" s="23"/>
      <c r="BJ26" s="8">
        <v>0.11116655386763151</v>
      </c>
      <c r="BK26" s="8">
        <v>9.1525653875049059E-2</v>
      </c>
      <c r="BL26" s="23"/>
      <c r="BM26" s="3">
        <v>56723870211.44062</v>
      </c>
      <c r="BN26" s="3">
        <v>43286671500</v>
      </c>
      <c r="BO26" s="23"/>
      <c r="BP26" s="3">
        <v>25463.673251515134</v>
      </c>
      <c r="BQ26" s="3">
        <v>25868.195360405251</v>
      </c>
    </row>
    <row r="27" spans="1:69">
      <c r="B27" t="s">
        <v>145</v>
      </c>
      <c r="C27" s="23"/>
      <c r="D27" s="3">
        <v>3331221525.3091464</v>
      </c>
      <c r="E27" s="3">
        <v>4323197447.5369091</v>
      </c>
      <c r="F27" s="3">
        <v>-991975922.2277627</v>
      </c>
      <c r="G27" s="23"/>
      <c r="H27" s="3">
        <v>761649374.51570094</v>
      </c>
      <c r="I27" s="3">
        <v>-76900376.495157048</v>
      </c>
      <c r="J27" s="3">
        <v>-769240642.66043544</v>
      </c>
      <c r="K27" s="3">
        <v>-363490393.01182038</v>
      </c>
      <c r="L27" s="3">
        <v>-3206007719.621284</v>
      </c>
      <c r="M27" s="3">
        <v>-5815239</v>
      </c>
      <c r="N27" s="3">
        <v>-1361496040.0300002</v>
      </c>
      <c r="O27" s="3">
        <v>443443307.11122894</v>
      </c>
      <c r="P27" s="3">
        <v>725112845.80350602</v>
      </c>
      <c r="Q27" s="3">
        <v>1340651370.750669</v>
      </c>
      <c r="R27" s="3">
        <v>472286592.01053154</v>
      </c>
      <c r="S27" s="3">
        <v>1049270763.3993222</v>
      </c>
      <c r="T27" s="3">
        <v>-1439764.9999999995</v>
      </c>
      <c r="U27" s="3"/>
      <c r="V27" s="3"/>
      <c r="W27" s="3">
        <v>-2.408074215054512E-5</v>
      </c>
      <c r="X27" s="23"/>
      <c r="Y27" s="3">
        <v>3125.119869889907</v>
      </c>
      <c r="Z27" s="3">
        <v>4698.106332902531</v>
      </c>
      <c r="AA27" s="23"/>
      <c r="AB27" s="3">
        <v>1065950</v>
      </c>
      <c r="AC27" s="3">
        <v>920200</v>
      </c>
      <c r="AD27" s="3">
        <v>145750</v>
      </c>
      <c r="AE27" s="23"/>
      <c r="AF27" s="3">
        <v>20931.023404474883</v>
      </c>
      <c r="AG27" s="3">
        <v>17923.370400467862</v>
      </c>
      <c r="AH27" s="23"/>
      <c r="AI27" s="3">
        <v>5.45545194427506</v>
      </c>
      <c r="AJ27" s="3">
        <v>0</v>
      </c>
      <c r="AK27" s="23"/>
      <c r="AL27" s="3">
        <v>1651.7732970589618</v>
      </c>
      <c r="AM27" s="3">
        <v>374.51259999999996</v>
      </c>
      <c r="AN27" s="23"/>
      <c r="AO27" s="3">
        <v>441.44015479150056</v>
      </c>
      <c r="AP27" s="3">
        <v>857.44776031824097</v>
      </c>
      <c r="AQ27" s="23"/>
      <c r="AR27" s="3">
        <v>691.1036568319339</v>
      </c>
      <c r="AS27" s="3">
        <v>1371.3539929673118</v>
      </c>
      <c r="AT27" s="23"/>
      <c r="AU27" s="3">
        <v>1761.7164266616633</v>
      </c>
      <c r="AV27" s="3">
        <v>3019.4221077448933</v>
      </c>
      <c r="AW27" s="23"/>
      <c r="AX27" s="3">
        <v>723.74879590975183</v>
      </c>
      <c r="AY27" s="3">
        <v>1166.8151611337601</v>
      </c>
      <c r="AZ27" s="23"/>
      <c r="BA27" s="3">
        <v>170.92063511421736</v>
      </c>
      <c r="BB27" s="3">
        <v>1155.2733377731809</v>
      </c>
      <c r="BC27" s="23"/>
      <c r="BD27" s="3">
        <v>1.3506871804493641</v>
      </c>
      <c r="BE27" s="3">
        <v>0</v>
      </c>
      <c r="BF27" s="23"/>
      <c r="BG27" s="3">
        <v>1126.2133484373842</v>
      </c>
      <c r="BH27" s="3">
        <v>1153.4453469172745</v>
      </c>
      <c r="BI27" s="23"/>
      <c r="BJ27" s="8">
        <v>0.10592315248479059</v>
      </c>
      <c r="BK27" s="8">
        <v>0.15370215147523522</v>
      </c>
      <c r="BL27" s="23"/>
      <c r="BM27" s="3">
        <v>31449418254.309166</v>
      </c>
      <c r="BN27" s="3">
        <v>28127110818.181816</v>
      </c>
      <c r="BO27" s="23"/>
      <c r="BP27" s="3">
        <v>26378.532509967641</v>
      </c>
      <c r="BQ27" s="3">
        <v>25868.195360405251</v>
      </c>
    </row>
    <row r="28" spans="1:69">
      <c r="B28" t="s">
        <v>141</v>
      </c>
      <c r="C28" s="23"/>
      <c r="D28" s="3">
        <v>1194909485.2669444</v>
      </c>
      <c r="E28" s="3">
        <v>5559637824.2121525</v>
      </c>
      <c r="F28" s="3">
        <v>-4364728338.9452076</v>
      </c>
      <c r="G28" s="23"/>
      <c r="H28" s="3">
        <v>979482136.25023675</v>
      </c>
      <c r="I28" s="3">
        <v>-1118473081.8555405</v>
      </c>
      <c r="J28" s="3">
        <v>-1781484159.3633423</v>
      </c>
      <c r="K28" s="3">
        <v>-259741638.36971232</v>
      </c>
      <c r="L28" s="3">
        <v>917699375.32949483</v>
      </c>
      <c r="M28" s="3">
        <v>-129290744.99999999</v>
      </c>
      <c r="N28" s="3">
        <v>94518340.720000088</v>
      </c>
      <c r="O28" s="3">
        <v>-347851048.48225468</v>
      </c>
      <c r="P28" s="3">
        <v>-568533238.63064158</v>
      </c>
      <c r="Q28" s="3">
        <v>-2142016659.3993912</v>
      </c>
      <c r="R28" s="3">
        <v>-510334465.57251197</v>
      </c>
      <c r="S28" s="3">
        <v>501383437.42844993</v>
      </c>
      <c r="T28" s="3">
        <v>-86592</v>
      </c>
      <c r="U28" s="3"/>
      <c r="V28" s="3"/>
      <c r="W28" s="3">
        <v>4.76837158203125E-6</v>
      </c>
      <c r="X28" s="23"/>
      <c r="Y28" s="3">
        <v>1547.4093308300239</v>
      </c>
      <c r="Z28" s="3">
        <v>7019.7447275405966</v>
      </c>
      <c r="AA28" s="23"/>
      <c r="AB28" s="3">
        <v>772200</v>
      </c>
      <c r="AC28" s="3">
        <v>792000</v>
      </c>
      <c r="AD28" s="3">
        <v>-19800</v>
      </c>
      <c r="AE28" s="23"/>
      <c r="AF28" s="3">
        <v>16730.180453250468</v>
      </c>
      <c r="AG28" s="3">
        <v>17918.602332724044</v>
      </c>
      <c r="AH28" s="23"/>
      <c r="AI28" s="3">
        <v>167.43168220668218</v>
      </c>
      <c r="AJ28" s="3">
        <v>0</v>
      </c>
      <c r="AK28" s="23"/>
      <c r="AL28" s="3">
        <v>324.09895363895362</v>
      </c>
      <c r="AM28" s="3">
        <v>446.50032727272736</v>
      </c>
      <c r="AN28" s="23"/>
      <c r="AO28" s="3">
        <v>1307.915318570319</v>
      </c>
      <c r="AP28" s="3">
        <v>857.44776031824085</v>
      </c>
      <c r="AQ28" s="23"/>
      <c r="AR28" s="3">
        <v>2107.6052732452722</v>
      </c>
      <c r="AS28" s="3">
        <v>1371.3539929673111</v>
      </c>
      <c r="AT28" s="23"/>
      <c r="AU28" s="3">
        <v>5793.3364555814533</v>
      </c>
      <c r="AV28" s="3">
        <v>3019.4221077448938</v>
      </c>
      <c r="AW28" s="23"/>
      <c r="AX28" s="3">
        <v>1827.6989549339564</v>
      </c>
      <c r="AY28" s="3">
        <v>1166.8151611337596</v>
      </c>
      <c r="AZ28" s="23"/>
      <c r="BA28" s="3">
        <v>505.98113701113715</v>
      </c>
      <c r="BB28" s="3">
        <v>1155.2733377731806</v>
      </c>
      <c r="BC28" s="23"/>
      <c r="BD28" s="3">
        <v>0.11213675213675214</v>
      </c>
      <c r="BE28" s="3">
        <v>0</v>
      </c>
      <c r="BF28" s="23"/>
      <c r="BG28" s="3">
        <v>1156.533413361318</v>
      </c>
      <c r="BH28" s="3">
        <v>1243.5909338669717</v>
      </c>
      <c r="BI28" s="23"/>
      <c r="BJ28" s="8">
        <v>5.1049785160949615E-2</v>
      </c>
      <c r="BK28" s="8">
        <v>0.2130089728385704</v>
      </c>
      <c r="BL28" s="23"/>
      <c r="BM28" s="3">
        <v>23406748559.266945</v>
      </c>
      <c r="BN28" s="3">
        <v>26100486520</v>
      </c>
      <c r="BO28" s="23"/>
      <c r="BP28" s="3">
        <v>28764.36036519035</v>
      </c>
      <c r="BQ28" s="3">
        <v>25935.415019934153</v>
      </c>
    </row>
    <row r="29" spans="1:69">
      <c r="B29" t="s">
        <v>146</v>
      </c>
      <c r="C29" s="23"/>
      <c r="D29" s="3">
        <v>499237111.99666673</v>
      </c>
      <c r="E29" s="3">
        <v>-200281750.98689207</v>
      </c>
      <c r="F29" s="3">
        <v>699518862.98355877</v>
      </c>
      <c r="G29" s="23"/>
      <c r="H29" s="3">
        <v>-35285103.726406552</v>
      </c>
      <c r="I29" s="3">
        <v>-13629091.563747013</v>
      </c>
      <c r="J29" s="3">
        <v>1778201429.294874</v>
      </c>
      <c r="K29" s="3">
        <v>-205993135.84366941</v>
      </c>
      <c r="L29" s="3">
        <v>-1931362789.8471668</v>
      </c>
      <c r="M29" s="3">
        <v>-14592547.999999996</v>
      </c>
      <c r="N29" s="3">
        <v>318306875.25700009</v>
      </c>
      <c r="O29" s="3">
        <v>-158628323.02591315</v>
      </c>
      <c r="P29" s="3">
        <v>216306992.45737052</v>
      </c>
      <c r="Q29" s="3">
        <v>202687282.42779207</v>
      </c>
      <c r="R29" s="3">
        <v>70506103.62245138</v>
      </c>
      <c r="S29" s="3">
        <v>475872799.9309653</v>
      </c>
      <c r="T29" s="3">
        <v>-2871628</v>
      </c>
      <c r="U29" s="3"/>
      <c r="V29" s="3"/>
      <c r="W29" s="3">
        <v>8.4042549133300781E-6</v>
      </c>
      <c r="X29" s="23"/>
      <c r="Y29" s="3">
        <v>756.24799211795312</v>
      </c>
      <c r="Z29" s="3">
        <v>-377.48382379314648</v>
      </c>
      <c r="AA29" s="23"/>
      <c r="AB29" s="3">
        <v>660150</v>
      </c>
      <c r="AC29" s="3">
        <v>530570.42014240706</v>
      </c>
      <c r="AD29" s="3">
        <v>129579.57985759294</v>
      </c>
      <c r="AE29" s="23"/>
      <c r="AF29" s="3">
        <v>19599.321058850266</v>
      </c>
      <c r="AG29" s="3">
        <v>16673.678720219399</v>
      </c>
      <c r="AH29" s="23"/>
      <c r="AI29" s="3">
        <v>22.104897371809432</v>
      </c>
      <c r="AJ29" s="3">
        <v>0</v>
      </c>
      <c r="AK29" s="23"/>
      <c r="AL29" s="3">
        <v>1237.6828205710824</v>
      </c>
      <c r="AM29" s="3">
        <v>1719.8563800000002</v>
      </c>
      <c r="AN29" s="23"/>
      <c r="AO29" s="3">
        <v>1097.7390926304624</v>
      </c>
      <c r="AP29" s="3">
        <v>857.44776031824074</v>
      </c>
      <c r="AQ29" s="23"/>
      <c r="AR29" s="3">
        <v>1043.6905945618421</v>
      </c>
      <c r="AS29" s="3">
        <v>1371.3539929673113</v>
      </c>
      <c r="AT29" s="23"/>
      <c r="AU29" s="3">
        <v>2712.389944709535</v>
      </c>
      <c r="AV29" s="3">
        <v>3019.4221077448938</v>
      </c>
      <c r="AW29" s="23"/>
      <c r="AX29" s="3">
        <v>1060.0120048473834</v>
      </c>
      <c r="AY29" s="3">
        <v>1166.8151611337598</v>
      </c>
      <c r="AZ29" s="23"/>
      <c r="BA29" s="3">
        <v>434.41777474816314</v>
      </c>
      <c r="BB29" s="3">
        <v>1155.2733377731806</v>
      </c>
      <c r="BC29" s="23"/>
      <c r="BD29" s="3">
        <v>4.3499628872226008</v>
      </c>
      <c r="BE29" s="3">
        <v>0</v>
      </c>
      <c r="BF29" s="23"/>
      <c r="BG29" s="3">
        <v>1067.1696617744296</v>
      </c>
      <c r="BH29" s="3">
        <v>965.52315608919378</v>
      </c>
      <c r="BI29" s="23"/>
      <c r="BJ29" s="8">
        <v>2.703980184477069E-2</v>
      </c>
      <c r="BK29" s="8">
        <v>-1.4753320524869822E-2</v>
      </c>
      <c r="BL29" s="23"/>
      <c r="BM29" s="3">
        <v>18463046247.996662</v>
      </c>
      <c r="BN29" s="3">
        <v>13575367704.461861</v>
      </c>
      <c r="BO29" s="23"/>
      <c r="BP29" s="3">
        <v>27211.708151177772</v>
      </c>
      <c r="BQ29" s="3">
        <v>25963.847460156783</v>
      </c>
    </row>
    <row r="30" spans="1:69">
      <c r="B30" t="s">
        <v>140</v>
      </c>
      <c r="C30" s="23"/>
      <c r="D30" s="3">
        <v>36215886.145222962</v>
      </c>
      <c r="E30" s="3">
        <v>729696950.93037271</v>
      </c>
      <c r="F30" s="3">
        <v>-693481064.78514981</v>
      </c>
      <c r="G30" s="23"/>
      <c r="H30" s="3">
        <v>128556059.02959122</v>
      </c>
      <c r="I30" s="3">
        <v>-347465144.30870301</v>
      </c>
      <c r="J30" s="3">
        <v>84521076.469328672</v>
      </c>
      <c r="K30" s="3">
        <v>-28820683.324105714</v>
      </c>
      <c r="L30" s="3">
        <v>-105972551.76643918</v>
      </c>
      <c r="M30" s="3">
        <v>-703040</v>
      </c>
      <c r="N30" s="3">
        <v>12000280.399999999</v>
      </c>
      <c r="O30" s="3">
        <v>-54061914.455495469</v>
      </c>
      <c r="P30" s="3">
        <v>-88103064.541517019</v>
      </c>
      <c r="Q30" s="3">
        <v>-218847428.70364323</v>
      </c>
      <c r="R30" s="3">
        <v>-72650728.592700511</v>
      </c>
      <c r="S30" s="3">
        <v>-1933903.9914650891</v>
      </c>
      <c r="T30" s="3">
        <v>-21</v>
      </c>
      <c r="U30" s="3"/>
      <c r="V30" s="3"/>
      <c r="W30" s="3">
        <v>-4.1979365050792694E-7</v>
      </c>
      <c r="X30" s="23"/>
      <c r="Y30" s="3">
        <v>470.3361837041943</v>
      </c>
      <c r="Z30" s="3">
        <v>6633.6086448215701</v>
      </c>
      <c r="AA30" s="23"/>
      <c r="AB30" s="3">
        <v>77000</v>
      </c>
      <c r="AC30" s="3">
        <v>110000</v>
      </c>
      <c r="AD30" s="3">
        <v>-33000</v>
      </c>
      <c r="AE30" s="23"/>
      <c r="AF30" s="3">
        <v>19746.81161038961</v>
      </c>
      <c r="AG30" s="3">
        <v>18370.544704331958</v>
      </c>
      <c r="AH30" s="23"/>
      <c r="AI30" s="3">
        <v>9.1303896103896101</v>
      </c>
      <c r="AJ30" s="3">
        <v>0</v>
      </c>
      <c r="AK30" s="23"/>
      <c r="AL30" s="3">
        <v>276.05012987012987</v>
      </c>
      <c r="AM30" s="3">
        <v>431.89792727272726</v>
      </c>
      <c r="AN30" s="23"/>
      <c r="AO30" s="3">
        <v>1559.5505454545455</v>
      </c>
      <c r="AP30" s="3">
        <v>857.44776031824074</v>
      </c>
      <c r="AQ30" s="23"/>
      <c r="AR30" s="3">
        <v>2515.5496363636362</v>
      </c>
      <c r="AS30" s="3">
        <v>1371.3539929673113</v>
      </c>
      <c r="AT30" s="23"/>
      <c r="AU30" s="3">
        <v>5861.5965064935071</v>
      </c>
      <c r="AV30" s="3">
        <v>3019.4221077448938</v>
      </c>
      <c r="AW30" s="23"/>
      <c r="AX30" s="3">
        <v>2110.3311168831169</v>
      </c>
      <c r="AY30" s="3">
        <v>1166.8151611337596</v>
      </c>
      <c r="AZ30" s="23"/>
      <c r="BA30" s="3">
        <v>1180.388974025974</v>
      </c>
      <c r="BB30" s="3">
        <v>1155.2733377731806</v>
      </c>
      <c r="BC30" s="23"/>
      <c r="BD30" s="3">
        <v>2.7272727272727274E-4</v>
      </c>
      <c r="BE30" s="3">
        <v>0</v>
      </c>
      <c r="BF30" s="23"/>
      <c r="BG30" s="3">
        <v>1286.9449039300803</v>
      </c>
      <c r="BH30" s="3">
        <v>1245.5231560891939</v>
      </c>
      <c r="BI30" s="23"/>
      <c r="BJ30" s="8">
        <v>1.3944255392599528E-2</v>
      </c>
      <c r="BK30" s="8">
        <v>0.2009796873689296</v>
      </c>
      <c r="BL30" s="23"/>
      <c r="BM30" s="3">
        <v>2597190393.1452227</v>
      </c>
      <c r="BN30" s="3">
        <v>3630700000</v>
      </c>
      <c r="BO30" s="23"/>
      <c r="BP30" s="3">
        <v>33259.409181818177</v>
      </c>
      <c r="BQ30" s="3">
        <v>26372.754991542068</v>
      </c>
    </row>
    <row r="31" spans="1:69">
      <c r="B31" t="s">
        <v>551</v>
      </c>
      <c r="C31" s="23"/>
      <c r="D31" s="3">
        <v>-12733825.134588882</v>
      </c>
      <c r="E31" s="3"/>
      <c r="F31" s="3">
        <v>-12733825.134588882</v>
      </c>
      <c r="G31" s="23"/>
      <c r="H31" s="3"/>
      <c r="I31" s="3"/>
      <c r="J31" s="3"/>
      <c r="K31" s="3"/>
      <c r="L31" s="3"/>
      <c r="M31" s="3"/>
      <c r="N31" s="3"/>
      <c r="O31" s="3"/>
      <c r="P31" s="3"/>
      <c r="Q31" s="3"/>
      <c r="R31" s="3"/>
      <c r="S31" s="3"/>
      <c r="T31" s="3"/>
      <c r="U31" s="3">
        <v>-12733825.134588882</v>
      </c>
      <c r="V31" s="3"/>
      <c r="W31" s="3">
        <v>0</v>
      </c>
      <c r="X31" s="23"/>
      <c r="Y31" s="3">
        <v>-2315.2409335616148</v>
      </c>
      <c r="Z31" s="3"/>
      <c r="AA31" s="23"/>
      <c r="AB31" s="3">
        <v>5500</v>
      </c>
      <c r="AC31" s="3"/>
      <c r="AD31" s="3">
        <v>5500</v>
      </c>
      <c r="AE31" s="23"/>
      <c r="AF31" s="3">
        <v>19218.674545454545</v>
      </c>
      <c r="AG31" s="3"/>
      <c r="AH31" s="23"/>
      <c r="AI31" s="3">
        <v>28.198363636363638</v>
      </c>
      <c r="AJ31" s="3"/>
      <c r="AK31" s="23"/>
      <c r="AL31" s="3">
        <v>1424.0814545454546</v>
      </c>
      <c r="AM31" s="3"/>
      <c r="AN31" s="23"/>
      <c r="AO31" s="3">
        <v>885.13472727272722</v>
      </c>
      <c r="AP31" s="3"/>
      <c r="AQ31" s="23"/>
      <c r="AR31" s="3">
        <v>1157.624</v>
      </c>
      <c r="AS31" s="3"/>
      <c r="AT31" s="23"/>
      <c r="AU31" s="3">
        <v>2408.3607272727268</v>
      </c>
      <c r="AV31" s="3"/>
      <c r="AW31" s="23"/>
      <c r="AX31" s="3">
        <v>992.68236363636368</v>
      </c>
      <c r="AY31" s="3"/>
      <c r="AZ31" s="23"/>
      <c r="BA31" s="3">
        <v>554.41200000000003</v>
      </c>
      <c r="BB31" s="3"/>
      <c r="BC31" s="23"/>
      <c r="BD31" s="3">
        <v>5.0552727272727269</v>
      </c>
      <c r="BE31" s="3"/>
      <c r="BF31" s="23"/>
      <c r="BG31" s="3">
        <v>929.40720662379533</v>
      </c>
      <c r="BH31" s="3"/>
      <c r="BI31" s="23"/>
      <c r="BJ31" s="8">
        <v>-9.5046701214517901E-2</v>
      </c>
      <c r="BK31" s="8"/>
      <c r="BL31" s="23"/>
      <c r="BM31" s="3">
        <v>133974403.86541112</v>
      </c>
      <c r="BN31" s="3"/>
      <c r="BO31" s="23"/>
      <c r="BP31" s="3">
        <v>26674.223454545456</v>
      </c>
      <c r="BQ31" s="3"/>
    </row>
    <row r="32" spans="1:69">
      <c r="A32" t="s">
        <v>13</v>
      </c>
      <c r="C32" s="23"/>
      <c r="D32" s="3">
        <v>2209876769.0000019</v>
      </c>
      <c r="E32" s="3">
        <v>4413164456.1283798</v>
      </c>
      <c r="F32" s="3">
        <v>-2203287687.1283779</v>
      </c>
      <c r="G32" s="23"/>
      <c r="H32" s="3">
        <v>2721894267.0836587</v>
      </c>
      <c r="I32" s="3">
        <v>-418911529.15922666</v>
      </c>
      <c r="J32" s="3">
        <v>857054751.35735869</v>
      </c>
      <c r="K32" s="3">
        <v>-192301095.35735866</v>
      </c>
      <c r="L32" s="3">
        <v>-1377846778.8070252</v>
      </c>
      <c r="M32" s="3">
        <v>-149411314</v>
      </c>
      <c r="N32" s="3">
        <v>213400931.49999991</v>
      </c>
      <c r="O32" s="3">
        <v>-284409205.9988749</v>
      </c>
      <c r="P32" s="3">
        <v>-113443080.33938074</v>
      </c>
      <c r="Q32" s="3">
        <v>-516496962.35717058</v>
      </c>
      <c r="R32" s="3">
        <v>-123020826.6401791</v>
      </c>
      <c r="S32" s="3">
        <v>133987679.84688607</v>
      </c>
      <c r="T32" s="3">
        <v>-315898884.99999994</v>
      </c>
      <c r="U32" s="3"/>
      <c r="V32" s="3">
        <v>-2637885639.2570691</v>
      </c>
      <c r="W32" s="3">
        <v>3.337860107421875E-6</v>
      </c>
      <c r="X32" s="23"/>
      <c r="Y32" s="3">
        <v>3929.5430433429683</v>
      </c>
      <c r="Z32" s="3">
        <v>6938.9378241012264</v>
      </c>
      <c r="AA32" s="23"/>
      <c r="AB32" s="3">
        <v>562375</v>
      </c>
      <c r="AC32" s="3">
        <v>636000</v>
      </c>
      <c r="AD32" s="3">
        <v>-73625</v>
      </c>
      <c r="AE32" s="23"/>
      <c r="AF32" s="3">
        <v>19453.567681707045</v>
      </c>
      <c r="AG32" s="3">
        <v>18724.315697866132</v>
      </c>
      <c r="AH32" s="23"/>
      <c r="AI32" s="3">
        <v>380.36463925316764</v>
      </c>
      <c r="AJ32" s="3">
        <v>37.14622641509434</v>
      </c>
      <c r="AK32" s="23"/>
      <c r="AL32" s="3">
        <v>272.03468504112038</v>
      </c>
      <c r="AM32" s="3">
        <v>848.27692967409951</v>
      </c>
      <c r="AN32" s="23"/>
      <c r="AO32" s="3">
        <v>1375.3821453656365</v>
      </c>
      <c r="AP32" s="3">
        <v>869.65339497866228</v>
      </c>
      <c r="AQ32" s="23"/>
      <c r="AR32" s="3">
        <v>1265.0446588130696</v>
      </c>
      <c r="AS32" s="3">
        <v>1063.323244562115</v>
      </c>
      <c r="AT32" s="23"/>
      <c r="AU32" s="3">
        <v>2025.7551206934879</v>
      </c>
      <c r="AV32" s="3">
        <v>1107.3342051884051</v>
      </c>
      <c r="AW32" s="23"/>
      <c r="AX32" s="3">
        <v>1249.6954132029339</v>
      </c>
      <c r="AY32" s="3">
        <v>1030.9431097751872</v>
      </c>
      <c r="AZ32" s="23"/>
      <c r="BA32" s="3">
        <v>376.14943587463881</v>
      </c>
      <c r="BB32" s="3">
        <v>614.40270077241371</v>
      </c>
      <c r="BC32" s="23"/>
      <c r="BD32" s="3">
        <v>561.7228450766836</v>
      </c>
      <c r="BE32" s="3">
        <v>0</v>
      </c>
      <c r="BF32" s="23"/>
      <c r="BG32" s="3">
        <v>1178.53601018976</v>
      </c>
      <c r="BH32" s="3">
        <v>1178.6540880503144</v>
      </c>
      <c r="BI32" s="23"/>
      <c r="BJ32" s="8">
        <v>0.12721389523513407</v>
      </c>
      <c r="BK32" s="8">
        <v>0.22215738527372314</v>
      </c>
      <c r="BL32" s="23"/>
      <c r="BM32" s="3">
        <v>17371347406</v>
      </c>
      <c r="BN32" s="3">
        <v>19865036000</v>
      </c>
      <c r="BO32" s="23"/>
      <c r="BP32" s="3">
        <v>26959.716625027762</v>
      </c>
      <c r="BQ32" s="3">
        <v>24295.395509232101</v>
      </c>
    </row>
    <row r="33" spans="1:69">
      <c r="B33" t="s">
        <v>142</v>
      </c>
      <c r="C33" s="23"/>
      <c r="D33" s="3">
        <v>1425165216.9999998</v>
      </c>
      <c r="E33" s="3">
        <v>688243272.32371247</v>
      </c>
      <c r="F33" s="3">
        <v>736921944.67628729</v>
      </c>
      <c r="G33" s="23"/>
      <c r="H33" s="3">
        <v>1055228846.0233495</v>
      </c>
      <c r="I33" s="3">
        <v>839765299.05714262</v>
      </c>
      <c r="J33" s="3">
        <v>356170168.22684067</v>
      </c>
      <c r="K33" s="3">
        <v>-108923918.22684075</v>
      </c>
      <c r="L33" s="3">
        <v>-524302185.40733206</v>
      </c>
      <c r="M33" s="3">
        <v>-114403054.99999999</v>
      </c>
      <c r="N33" s="3">
        <v>86469938.999999925</v>
      </c>
      <c r="O33" s="3">
        <v>-192136187.54467666</v>
      </c>
      <c r="P33" s="3">
        <v>-97306708.822872773</v>
      </c>
      <c r="Q33" s="3">
        <v>-305749122.50892049</v>
      </c>
      <c r="R33" s="3">
        <v>-86519170.259941742</v>
      </c>
      <c r="S33" s="3">
        <v>48180578.139537849</v>
      </c>
      <c r="T33" s="3">
        <v>-219552537.99999991</v>
      </c>
      <c r="U33" s="3"/>
      <c r="V33" s="3"/>
      <c r="W33" s="3">
        <v>1.0728836059570313E-6</v>
      </c>
      <c r="X33" s="23"/>
      <c r="Y33" s="3">
        <v>5131.1078919891979</v>
      </c>
      <c r="Z33" s="3">
        <v>9300.5847611312493</v>
      </c>
      <c r="AA33" s="23"/>
      <c r="AB33" s="3">
        <v>277750</v>
      </c>
      <c r="AC33" s="3">
        <v>74000</v>
      </c>
      <c r="AD33" s="3">
        <v>203750</v>
      </c>
      <c r="AE33" s="23"/>
      <c r="AF33" s="3">
        <v>21744.898855085514</v>
      </c>
      <c r="AG33" s="3">
        <v>19857.222219955605</v>
      </c>
      <c r="AH33" s="23"/>
      <c r="AI33" s="3">
        <v>411.8921872187218</v>
      </c>
      <c r="AJ33" s="3">
        <v>0</v>
      </c>
      <c r="AK33" s="23"/>
      <c r="AL33" s="3">
        <v>295.21345094509473</v>
      </c>
      <c r="AM33" s="3">
        <v>606.5363636363636</v>
      </c>
      <c r="AN33" s="23"/>
      <c r="AO33" s="3">
        <v>1561.4128460846089</v>
      </c>
      <c r="AP33" s="3">
        <v>869.65339497866228</v>
      </c>
      <c r="AQ33" s="23"/>
      <c r="AR33" s="3">
        <v>1413.662430243025</v>
      </c>
      <c r="AS33" s="3">
        <v>1063.323244562115</v>
      </c>
      <c r="AT33" s="23"/>
      <c r="AU33" s="3">
        <v>2208.1411269126916</v>
      </c>
      <c r="AV33" s="3">
        <v>1107.3342051884053</v>
      </c>
      <c r="AW33" s="23"/>
      <c r="AX33" s="3">
        <v>1342.4432727272726</v>
      </c>
      <c r="AY33" s="3">
        <v>1030.9431097751872</v>
      </c>
      <c r="AZ33" s="23"/>
      <c r="BA33" s="3">
        <v>440.93527272727272</v>
      </c>
      <c r="BB33" s="3">
        <v>614.40270077241348</v>
      </c>
      <c r="BC33" s="23"/>
      <c r="BD33" s="3">
        <v>790.46818361836154</v>
      </c>
      <c r="BE33" s="3">
        <v>0</v>
      </c>
      <c r="BF33" s="23"/>
      <c r="BG33" s="3">
        <v>1348.3902203660602</v>
      </c>
      <c r="BH33" s="3">
        <v>1300</v>
      </c>
      <c r="BI33" s="23"/>
      <c r="BJ33" s="8">
        <v>0.1451919187396459</v>
      </c>
      <c r="BK33" s="8">
        <v>0.26997343283399855</v>
      </c>
      <c r="BL33" s="23"/>
      <c r="BM33" s="3">
        <v>9815733750</v>
      </c>
      <c r="BN33" s="3">
        <v>2549300000</v>
      </c>
      <c r="BO33" s="23"/>
      <c r="BP33" s="3">
        <v>30209.067625562559</v>
      </c>
      <c r="BQ33" s="3">
        <v>25149.415238868751</v>
      </c>
    </row>
    <row r="34" spans="1:69">
      <c r="B34" t="s">
        <v>162</v>
      </c>
      <c r="C34" s="23"/>
      <c r="D34" s="3">
        <v>550459606.00000012</v>
      </c>
      <c r="E34" s="3">
        <v>146140715.4988296</v>
      </c>
      <c r="F34" s="3">
        <v>404318890.50117052</v>
      </c>
      <c r="G34" s="23"/>
      <c r="H34" s="3">
        <v>224065973.14375734</v>
      </c>
      <c r="I34" s="3">
        <v>68215457.853901863</v>
      </c>
      <c r="J34" s="3">
        <v>-2196061.0979240192</v>
      </c>
      <c r="K34" s="3">
        <v>-24929938.902076121</v>
      </c>
      <c r="L34" s="3">
        <v>-22711721.74475649</v>
      </c>
      <c r="M34" s="3">
        <v>-47342112</v>
      </c>
      <c r="N34" s="3">
        <v>112239880.99999999</v>
      </c>
      <c r="O34" s="3">
        <v>7279940.0685917074</v>
      </c>
      <c r="P34" s="3">
        <v>31672229.141099587</v>
      </c>
      <c r="Q34" s="3">
        <v>18575584.542434756</v>
      </c>
      <c r="R34" s="3">
        <v>28774724.245162357</v>
      </c>
      <c r="S34" s="3">
        <v>22812833.250979297</v>
      </c>
      <c r="T34" s="3">
        <v>-12137899</v>
      </c>
      <c r="U34" s="3"/>
      <c r="V34" s="3"/>
      <c r="W34" s="3">
        <v>2.5704503059387207E-7</v>
      </c>
      <c r="X34" s="23"/>
      <c r="Y34" s="3">
        <v>8340.2970606060626</v>
      </c>
      <c r="Z34" s="3">
        <v>6642.7597954013454</v>
      </c>
      <c r="AA34" s="23"/>
      <c r="AB34" s="3">
        <v>66000</v>
      </c>
      <c r="AC34" s="3">
        <v>22000</v>
      </c>
      <c r="AD34" s="3">
        <v>44000</v>
      </c>
      <c r="AE34" s="23"/>
      <c r="AF34" s="3">
        <v>21570.164181818182</v>
      </c>
      <c r="AG34" s="3">
        <v>21226.047185685507</v>
      </c>
      <c r="AH34" s="23"/>
      <c r="AI34" s="3">
        <v>717.30472727272729</v>
      </c>
      <c r="AJ34" s="3">
        <v>0</v>
      </c>
      <c r="AK34" s="23"/>
      <c r="AL34" s="3">
        <v>194.93210606060609</v>
      </c>
      <c r="AM34" s="3">
        <v>1895.5363636363636</v>
      </c>
      <c r="AN34" s="23"/>
      <c r="AO34" s="3">
        <v>759.35127272727277</v>
      </c>
      <c r="AP34" s="3">
        <v>869.65339497866228</v>
      </c>
      <c r="AQ34" s="23"/>
      <c r="AR34" s="3">
        <v>583.44098484848485</v>
      </c>
      <c r="AS34" s="3">
        <v>1063.323244562115</v>
      </c>
      <c r="AT34" s="23"/>
      <c r="AU34" s="3">
        <v>825.88595454545452</v>
      </c>
      <c r="AV34" s="3">
        <v>1107.3342051884053</v>
      </c>
      <c r="AW34" s="23"/>
      <c r="AX34" s="3">
        <v>594.96243939393935</v>
      </c>
      <c r="AY34" s="3">
        <v>1030.9431097751872</v>
      </c>
      <c r="AZ34" s="23"/>
      <c r="BA34" s="3">
        <v>268.75371212121212</v>
      </c>
      <c r="BB34" s="3">
        <v>614.4027007724136</v>
      </c>
      <c r="BC34" s="23"/>
      <c r="BD34" s="3">
        <v>183.9075606060606</v>
      </c>
      <c r="BE34" s="3">
        <v>0</v>
      </c>
      <c r="BF34" s="23"/>
      <c r="BG34" s="3">
        <v>1298.7443904528736</v>
      </c>
      <c r="BH34" s="3">
        <v>1300</v>
      </c>
      <c r="BI34" s="23"/>
      <c r="BJ34" s="8">
        <v>0.24502180030571</v>
      </c>
      <c r="BK34" s="8">
        <v>0.19282321612195488</v>
      </c>
      <c r="BL34" s="23"/>
      <c r="BM34" s="3">
        <v>2246574000</v>
      </c>
      <c r="BN34" s="3">
        <v>757900000</v>
      </c>
      <c r="BO34" s="23"/>
      <c r="BP34" s="3">
        <v>25698.702939393941</v>
      </c>
      <c r="BQ34" s="3">
        <v>27807.240204598653</v>
      </c>
    </row>
    <row r="35" spans="1:69">
      <c r="B35" t="s">
        <v>170</v>
      </c>
      <c r="C35" s="23"/>
      <c r="D35" s="3">
        <v>351754328</v>
      </c>
      <c r="E35" s="3">
        <v>297618712.35619992</v>
      </c>
      <c r="F35" s="3">
        <v>54135615.64380008</v>
      </c>
      <c r="G35" s="23"/>
      <c r="H35" s="3">
        <v>456315176.65874571</v>
      </c>
      <c r="I35" s="3">
        <v>-306343247.38550431</v>
      </c>
      <c r="J35" s="3">
        <v>61240650.86793346</v>
      </c>
      <c r="K35" s="3">
        <v>-18867775.867933359</v>
      </c>
      <c r="L35" s="3">
        <v>-32931544.664636459</v>
      </c>
      <c r="M35" s="3">
        <v>-7356534.0000000019</v>
      </c>
      <c r="N35" s="3">
        <v>16577283.499999996</v>
      </c>
      <c r="O35" s="3">
        <v>-24487545.366651881</v>
      </c>
      <c r="P35" s="3">
        <v>-7201397.8554482171</v>
      </c>
      <c r="Q35" s="3">
        <v>-41178179.375308</v>
      </c>
      <c r="R35" s="3">
        <v>-6560687.8420691164</v>
      </c>
      <c r="S35" s="3">
        <v>22330565.974672399</v>
      </c>
      <c r="T35" s="3">
        <v>-57401149.000000015</v>
      </c>
      <c r="U35" s="3"/>
      <c r="V35" s="3"/>
      <c r="W35" s="3">
        <v>-1.1920928955078125E-7</v>
      </c>
      <c r="X35" s="23"/>
      <c r="Y35" s="3">
        <v>7309.1808415584419</v>
      </c>
      <c r="Z35" s="3">
        <v>9300.5847611312474</v>
      </c>
      <c r="AA35" s="23"/>
      <c r="AB35" s="3">
        <v>48125</v>
      </c>
      <c r="AC35" s="3">
        <v>32000</v>
      </c>
      <c r="AD35" s="3">
        <v>16125</v>
      </c>
      <c r="AE35" s="23"/>
      <c r="AF35" s="3">
        <v>20541.514057142856</v>
      </c>
      <c r="AG35" s="3">
        <v>19857.222219955605</v>
      </c>
      <c r="AH35" s="23"/>
      <c r="AI35" s="3">
        <v>152.86304415584419</v>
      </c>
      <c r="AJ35" s="3">
        <v>0</v>
      </c>
      <c r="AK35" s="23"/>
      <c r="AL35" s="3">
        <v>262.0733298701299</v>
      </c>
      <c r="AM35" s="3">
        <v>606.5363636363636</v>
      </c>
      <c r="AN35" s="23"/>
      <c r="AO35" s="3">
        <v>1378.4855064935066</v>
      </c>
      <c r="AP35" s="3">
        <v>869.65339497866228</v>
      </c>
      <c r="AQ35" s="23"/>
      <c r="AR35" s="3">
        <v>1212.9626805194805</v>
      </c>
      <c r="AS35" s="3">
        <v>1063.323244562115</v>
      </c>
      <c r="AT35" s="23"/>
      <c r="AU35" s="3">
        <v>1962.9846857142857</v>
      </c>
      <c r="AV35" s="3">
        <v>1107.3342051884051</v>
      </c>
      <c r="AW35" s="23"/>
      <c r="AX35" s="3">
        <v>1167.2690909090909</v>
      </c>
      <c r="AY35" s="3">
        <v>1030.9431097751872</v>
      </c>
      <c r="AZ35" s="23"/>
      <c r="BA35" s="3">
        <v>150.39094025974026</v>
      </c>
      <c r="BB35" s="3">
        <v>614.40270077241348</v>
      </c>
      <c r="BC35" s="23"/>
      <c r="BD35" s="3">
        <v>1192.7511480519483</v>
      </c>
      <c r="BE35" s="3">
        <v>0</v>
      </c>
      <c r="BF35" s="23"/>
      <c r="BG35" s="3">
        <v>1348.0201133980365</v>
      </c>
      <c r="BH35" s="3">
        <v>1300</v>
      </c>
      <c r="BI35" s="23"/>
      <c r="BJ35" s="8">
        <v>0.20688034266138508</v>
      </c>
      <c r="BK35" s="8">
        <v>0.26997343283399849</v>
      </c>
      <c r="BL35" s="23"/>
      <c r="BM35" s="3">
        <v>1700279125</v>
      </c>
      <c r="BN35" s="3">
        <v>1102400000</v>
      </c>
      <c r="BO35" s="23"/>
      <c r="BP35" s="3">
        <v>28021.294483116882</v>
      </c>
      <c r="BQ35" s="3">
        <v>25149.415238868751</v>
      </c>
    </row>
    <row r="36" spans="1:69">
      <c r="B36" t="s">
        <v>152</v>
      </c>
      <c r="C36" s="23"/>
      <c r="D36" s="3">
        <v>124851429.0000001</v>
      </c>
      <c r="E36" s="3">
        <v>586087178.00074983</v>
      </c>
      <c r="F36" s="3">
        <v>-461235749.00074971</v>
      </c>
      <c r="G36" s="23"/>
      <c r="H36" s="3">
        <v>898601005.45948303</v>
      </c>
      <c r="I36" s="3">
        <v>-1031802636.8232898</v>
      </c>
      <c r="J36" s="3">
        <v>49157335.525886662</v>
      </c>
      <c r="K36" s="3">
        <v>-11911335.525886634</v>
      </c>
      <c r="L36" s="3">
        <v>-276226249.27999002</v>
      </c>
      <c r="M36" s="3">
        <v>-3648212</v>
      </c>
      <c r="N36" s="3">
        <v>1323799.363636364</v>
      </c>
      <c r="O36" s="3">
        <v>139527.42927451665</v>
      </c>
      <c r="P36" s="3">
        <v>-1149182.6848880805</v>
      </c>
      <c r="Q36" s="3">
        <v>-27428227.023594219</v>
      </c>
      <c r="R36" s="3">
        <v>-48148883.267643638</v>
      </c>
      <c r="S36" s="3">
        <v>-5682347.1737379376</v>
      </c>
      <c r="T36" s="3">
        <v>-4460343.0000000009</v>
      </c>
      <c r="U36" s="3"/>
      <c r="V36" s="3"/>
      <c r="W36" s="3">
        <v>3.2596290111541748E-8</v>
      </c>
      <c r="X36" s="23"/>
      <c r="Y36" s="3">
        <v>3672.1008529411797</v>
      </c>
      <c r="Z36" s="3">
        <v>13320.163136380677</v>
      </c>
      <c r="AA36" s="23"/>
      <c r="AB36" s="3">
        <v>34000</v>
      </c>
      <c r="AC36" s="3">
        <v>44000</v>
      </c>
      <c r="AD36" s="3">
        <v>-10000</v>
      </c>
      <c r="AE36" s="23"/>
      <c r="AF36" s="3">
        <v>20302.94529411765</v>
      </c>
      <c r="AG36" s="3">
        <v>12178.643844706179</v>
      </c>
      <c r="AH36" s="23"/>
      <c r="AI36" s="3">
        <v>107.30035294117647</v>
      </c>
      <c r="AJ36" s="3">
        <v>0</v>
      </c>
      <c r="AK36" s="23"/>
      <c r="AL36" s="3">
        <v>251.60108823529413</v>
      </c>
      <c r="AM36" s="3">
        <v>290.53636363636366</v>
      </c>
      <c r="AN36" s="23"/>
      <c r="AO36" s="3">
        <v>865.54964705882355</v>
      </c>
      <c r="AP36" s="3">
        <v>869.65339497866228</v>
      </c>
      <c r="AQ36" s="23"/>
      <c r="AR36" s="3">
        <v>1097.1227352941173</v>
      </c>
      <c r="AS36" s="3">
        <v>1063.323244562115</v>
      </c>
      <c r="AT36" s="23"/>
      <c r="AU36" s="3">
        <v>1914.0467647058824</v>
      </c>
      <c r="AV36" s="3">
        <v>1107.3342051884053</v>
      </c>
      <c r="AW36" s="23"/>
      <c r="AX36" s="3">
        <v>2447.0867352941177</v>
      </c>
      <c r="AY36" s="3">
        <v>1030.9431097751872</v>
      </c>
      <c r="AZ36" s="23"/>
      <c r="BA36" s="3">
        <v>781.53055882352942</v>
      </c>
      <c r="BB36" s="3">
        <v>614.4027007724136</v>
      </c>
      <c r="BC36" s="23"/>
      <c r="BD36" s="3">
        <v>131.18655882352945</v>
      </c>
      <c r="BE36" s="3">
        <v>0</v>
      </c>
      <c r="BF36" s="23"/>
      <c r="BG36" s="3">
        <v>1204.558640983226</v>
      </c>
      <c r="BH36" s="3">
        <v>1150</v>
      </c>
      <c r="BI36" s="23"/>
      <c r="BJ36" s="8">
        <v>0.11631441611483563</v>
      </c>
      <c r="BK36" s="8">
        <v>0.43708492654243408</v>
      </c>
      <c r="BL36" s="23"/>
      <c r="BM36" s="3">
        <v>1073396000</v>
      </c>
      <c r="BN36" s="3">
        <v>1340900000</v>
      </c>
      <c r="BO36" s="23"/>
      <c r="BP36" s="3">
        <v>27898.369735294116</v>
      </c>
      <c r="BQ36" s="3">
        <v>17154.836863619323</v>
      </c>
    </row>
    <row r="37" spans="1:69">
      <c r="B37" t="s">
        <v>172</v>
      </c>
      <c r="C37" s="23"/>
      <c r="D37" s="3"/>
      <c r="E37" s="3">
        <v>325075979.54013443</v>
      </c>
      <c r="F37" s="3">
        <v>-325075979.54013443</v>
      </c>
      <c r="G37" s="23"/>
      <c r="H37" s="3"/>
      <c r="I37" s="3"/>
      <c r="J37" s="3"/>
      <c r="K37" s="3"/>
      <c r="L37" s="3"/>
      <c r="M37" s="3"/>
      <c r="N37" s="3"/>
      <c r="O37" s="3"/>
      <c r="P37" s="3"/>
      <c r="Q37" s="3"/>
      <c r="R37" s="3"/>
      <c r="S37" s="3"/>
      <c r="T37" s="3"/>
      <c r="U37" s="3"/>
      <c r="V37" s="3">
        <v>-325075979.54013443</v>
      </c>
      <c r="W37" s="3">
        <v>0</v>
      </c>
      <c r="X37" s="23"/>
      <c r="Y37" s="3"/>
      <c r="Z37" s="3">
        <v>3250.7597954013445</v>
      </c>
      <c r="AA37" s="23"/>
      <c r="AB37" s="3"/>
      <c r="AC37" s="3">
        <v>100000</v>
      </c>
      <c r="AD37" s="3">
        <v>-100000</v>
      </c>
      <c r="AE37" s="23"/>
      <c r="AF37" s="3"/>
      <c r="AG37" s="3">
        <v>21226.047185685507</v>
      </c>
      <c r="AH37" s="23"/>
      <c r="AI37" s="3"/>
      <c r="AJ37" s="3">
        <v>0</v>
      </c>
      <c r="AK37" s="23"/>
      <c r="AL37" s="3"/>
      <c r="AM37" s="3">
        <v>1895.5363636363638</v>
      </c>
      <c r="AN37" s="23"/>
      <c r="AO37" s="3"/>
      <c r="AP37" s="3">
        <v>869.65339497866228</v>
      </c>
      <c r="AQ37" s="23"/>
      <c r="AR37" s="3"/>
      <c r="AS37" s="3">
        <v>1063.323244562115</v>
      </c>
      <c r="AT37" s="23"/>
      <c r="AU37" s="3"/>
      <c r="AV37" s="3">
        <v>1107.3342051884053</v>
      </c>
      <c r="AW37" s="23"/>
      <c r="AX37" s="3"/>
      <c r="AY37" s="3">
        <v>1030.9431097751872</v>
      </c>
      <c r="AZ37" s="23"/>
      <c r="BA37" s="3"/>
      <c r="BB37" s="3">
        <v>614.4027007724136</v>
      </c>
      <c r="BC37" s="23"/>
      <c r="BD37" s="3"/>
      <c r="BE37" s="3">
        <v>0</v>
      </c>
      <c r="BF37" s="23"/>
      <c r="BG37" s="3"/>
      <c r="BH37" s="3">
        <v>1172</v>
      </c>
      <c r="BI37" s="23"/>
      <c r="BJ37" s="8"/>
      <c r="BK37" s="8">
        <v>0.10466738989636629</v>
      </c>
      <c r="BL37" s="23"/>
      <c r="BM37" s="3"/>
      <c r="BN37" s="3">
        <v>3105800000</v>
      </c>
      <c r="BO37" s="23"/>
      <c r="BP37" s="3"/>
      <c r="BQ37" s="3">
        <v>27807.240204598656</v>
      </c>
    </row>
    <row r="38" spans="1:69">
      <c r="B38" t="s">
        <v>167</v>
      </c>
      <c r="C38" s="23"/>
      <c r="D38" s="3"/>
      <c r="E38" s="3">
        <v>2112206750.2503247</v>
      </c>
      <c r="F38" s="3">
        <v>-2112206750.2503247</v>
      </c>
      <c r="G38" s="23"/>
      <c r="H38" s="3"/>
      <c r="I38" s="3"/>
      <c r="J38" s="3"/>
      <c r="K38" s="3"/>
      <c r="L38" s="3"/>
      <c r="M38" s="3"/>
      <c r="N38" s="3"/>
      <c r="O38" s="3"/>
      <c r="P38" s="3"/>
      <c r="Q38" s="3"/>
      <c r="R38" s="3"/>
      <c r="S38" s="3"/>
      <c r="T38" s="3"/>
      <c r="U38" s="3"/>
      <c r="V38" s="3">
        <v>-2112206750.2503247</v>
      </c>
      <c r="W38" s="3">
        <v>0</v>
      </c>
      <c r="X38" s="23"/>
      <c r="Y38" s="3"/>
      <c r="Z38" s="3">
        <v>7233.5847611312493</v>
      </c>
      <c r="AA38" s="23"/>
      <c r="AB38" s="3"/>
      <c r="AC38" s="3">
        <v>292000</v>
      </c>
      <c r="AD38" s="3">
        <v>-292000</v>
      </c>
      <c r="AE38" s="23"/>
      <c r="AF38" s="3"/>
      <c r="AG38" s="3">
        <v>19857.222219955609</v>
      </c>
      <c r="AH38" s="23"/>
      <c r="AI38" s="3"/>
      <c r="AJ38" s="3">
        <v>0</v>
      </c>
      <c r="AK38" s="23"/>
      <c r="AL38" s="3"/>
      <c r="AM38" s="3">
        <v>606.5363636363636</v>
      </c>
      <c r="AN38" s="23"/>
      <c r="AO38" s="3"/>
      <c r="AP38" s="3">
        <v>869.65339497866239</v>
      </c>
      <c r="AQ38" s="23"/>
      <c r="AR38" s="3"/>
      <c r="AS38" s="3">
        <v>1063.323244562115</v>
      </c>
      <c r="AT38" s="23"/>
      <c r="AU38" s="3"/>
      <c r="AV38" s="3">
        <v>1107.3342051884051</v>
      </c>
      <c r="AW38" s="23"/>
      <c r="AX38" s="3"/>
      <c r="AY38" s="3">
        <v>1030.9431097751874</v>
      </c>
      <c r="AZ38" s="23"/>
      <c r="BA38" s="3"/>
      <c r="BB38" s="3">
        <v>614.4027007724136</v>
      </c>
      <c r="BC38" s="23"/>
      <c r="BD38" s="3"/>
      <c r="BE38" s="3">
        <v>0</v>
      </c>
      <c r="BF38" s="23"/>
      <c r="BG38" s="3"/>
      <c r="BH38" s="3">
        <v>1222</v>
      </c>
      <c r="BI38" s="23"/>
      <c r="BJ38" s="8"/>
      <c r="BK38" s="8">
        <v>0.22337599237659417</v>
      </c>
      <c r="BL38" s="23"/>
      <c r="BM38" s="3"/>
      <c r="BN38" s="3">
        <v>9455836000</v>
      </c>
      <c r="BO38" s="23"/>
      <c r="BP38" s="3"/>
      <c r="BQ38" s="3">
        <v>25149.415238868754</v>
      </c>
    </row>
    <row r="39" spans="1:69">
      <c r="B39" t="s">
        <v>163</v>
      </c>
      <c r="C39" s="23"/>
      <c r="D39" s="3"/>
      <c r="E39" s="3">
        <v>200602909.46660995</v>
      </c>
      <c r="F39" s="3">
        <v>-200602909.46660995</v>
      </c>
      <c r="G39" s="23"/>
      <c r="H39" s="3"/>
      <c r="I39" s="3"/>
      <c r="J39" s="3"/>
      <c r="K39" s="3"/>
      <c r="L39" s="3"/>
      <c r="M39" s="3"/>
      <c r="N39" s="3"/>
      <c r="O39" s="3"/>
      <c r="P39" s="3"/>
      <c r="Q39" s="3"/>
      <c r="R39" s="3"/>
      <c r="S39" s="3"/>
      <c r="T39" s="3"/>
      <c r="U39" s="3"/>
      <c r="V39" s="3">
        <v>-200602909.46660995</v>
      </c>
      <c r="W39" s="3">
        <v>0</v>
      </c>
      <c r="X39" s="23"/>
      <c r="Y39" s="3"/>
      <c r="Z39" s="3">
        <v>9118.3140666640884</v>
      </c>
      <c r="AA39" s="23"/>
      <c r="AB39" s="3"/>
      <c r="AC39" s="3">
        <v>22000</v>
      </c>
      <c r="AD39" s="3">
        <v>-22000</v>
      </c>
      <c r="AE39" s="23"/>
      <c r="AF39" s="3"/>
      <c r="AG39" s="3">
        <v>18750.492914422768</v>
      </c>
      <c r="AH39" s="23"/>
      <c r="AI39" s="3"/>
      <c r="AJ39" s="3">
        <v>0</v>
      </c>
      <c r="AK39" s="23"/>
      <c r="AL39" s="3"/>
      <c r="AM39" s="3">
        <v>1895.5363636363636</v>
      </c>
      <c r="AN39" s="23"/>
      <c r="AO39" s="3"/>
      <c r="AP39" s="3">
        <v>869.65339497866228</v>
      </c>
      <c r="AQ39" s="23"/>
      <c r="AR39" s="3"/>
      <c r="AS39" s="3">
        <v>1063.323244562115</v>
      </c>
      <c r="AT39" s="23"/>
      <c r="AU39" s="3"/>
      <c r="AV39" s="3">
        <v>1107.3342051884053</v>
      </c>
      <c r="AW39" s="23"/>
      <c r="AX39" s="3"/>
      <c r="AY39" s="3">
        <v>1030.9431097751872</v>
      </c>
      <c r="AZ39" s="23"/>
      <c r="BA39" s="3"/>
      <c r="BB39" s="3">
        <v>614.4027007724136</v>
      </c>
      <c r="BC39" s="23"/>
      <c r="BD39" s="3"/>
      <c r="BE39" s="3">
        <v>0</v>
      </c>
      <c r="BF39" s="23"/>
      <c r="BG39" s="3"/>
      <c r="BH39" s="3">
        <v>1300</v>
      </c>
      <c r="BI39" s="23"/>
      <c r="BJ39" s="8"/>
      <c r="BK39" s="8">
        <v>0.26468255636180227</v>
      </c>
      <c r="BL39" s="23"/>
      <c r="BM39" s="3"/>
      <c r="BN39" s="3">
        <v>757900000</v>
      </c>
      <c r="BO39" s="23"/>
      <c r="BP39" s="3"/>
      <c r="BQ39" s="3">
        <v>25331.68593333591</v>
      </c>
    </row>
    <row r="40" spans="1:69">
      <c r="B40" t="s">
        <v>143</v>
      </c>
      <c r="C40" s="23"/>
      <c r="D40" s="3">
        <v>-242353810.99999982</v>
      </c>
      <c r="E40" s="3">
        <v>57188938.691818595</v>
      </c>
      <c r="F40" s="3">
        <v>-299542749.69181842</v>
      </c>
      <c r="G40" s="23"/>
      <c r="H40" s="3">
        <v>87683265.798323229</v>
      </c>
      <c r="I40" s="3">
        <v>11253598.138522953</v>
      </c>
      <c r="J40" s="3">
        <v>392682657.83462191</v>
      </c>
      <c r="K40" s="3">
        <v>-27668126.834621776</v>
      </c>
      <c r="L40" s="3">
        <v>-521675077.71031004</v>
      </c>
      <c r="M40" s="3">
        <v>23338599.000000004</v>
      </c>
      <c r="N40" s="3">
        <v>-3209971.3636363652</v>
      </c>
      <c r="O40" s="3">
        <v>-75204940.585412607</v>
      </c>
      <c r="P40" s="3">
        <v>-39458020.117271267</v>
      </c>
      <c r="Q40" s="3">
        <v>-160717017.9917827</v>
      </c>
      <c r="R40" s="3">
        <v>-10566809.515686952</v>
      </c>
      <c r="S40" s="3">
        <v>46346049.655434452</v>
      </c>
      <c r="T40" s="3">
        <v>-22346956</v>
      </c>
      <c r="U40" s="3"/>
      <c r="V40" s="3"/>
      <c r="W40" s="3">
        <v>7.7486038208007813E-7</v>
      </c>
      <c r="X40" s="23"/>
      <c r="Y40" s="3">
        <v>-1775.4857948717936</v>
      </c>
      <c r="Z40" s="3">
        <v>1143.778773836372</v>
      </c>
      <c r="AA40" s="23"/>
      <c r="AB40" s="3">
        <v>136500</v>
      </c>
      <c r="AC40" s="3">
        <v>50000</v>
      </c>
      <c r="AD40" s="3">
        <v>86500</v>
      </c>
      <c r="AE40" s="23"/>
      <c r="AF40" s="3">
        <v>13172.623648351648</v>
      </c>
      <c r="AG40" s="3">
        <v>9350.8282072504753</v>
      </c>
      <c r="AH40" s="23"/>
      <c r="AI40" s="3">
        <v>301.52125274725273</v>
      </c>
      <c r="AJ40" s="3">
        <v>472.5</v>
      </c>
      <c r="AK40" s="23"/>
      <c r="AL40" s="3">
        <v>270.75263736263736</v>
      </c>
      <c r="AM40" s="3">
        <v>247.23636363636362</v>
      </c>
      <c r="AN40" s="23"/>
      <c r="AO40" s="3">
        <v>1420.6053406593408</v>
      </c>
      <c r="AP40" s="3">
        <v>869.65339497866228</v>
      </c>
      <c r="AQ40" s="23"/>
      <c r="AR40" s="3">
        <v>1352.3929890109887</v>
      </c>
      <c r="AS40" s="3">
        <v>1063.323244562115</v>
      </c>
      <c r="AT40" s="23"/>
      <c r="AU40" s="3">
        <v>2284.7482564102565</v>
      </c>
      <c r="AV40" s="3">
        <v>1107.3342051884053</v>
      </c>
      <c r="AW40" s="23"/>
      <c r="AX40" s="3">
        <v>1108.3556336996337</v>
      </c>
      <c r="AY40" s="3">
        <v>1030.9431097751872</v>
      </c>
      <c r="AZ40" s="23"/>
      <c r="BA40" s="3">
        <v>274.87120146520147</v>
      </c>
      <c r="BB40" s="3">
        <v>614.4027007724136</v>
      </c>
      <c r="BC40" s="23"/>
      <c r="BD40" s="3">
        <v>163.71396336996338</v>
      </c>
      <c r="BE40" s="3">
        <v>0</v>
      </c>
      <c r="BF40" s="23"/>
      <c r="BG40" s="3">
        <v>708.55834068273464</v>
      </c>
      <c r="BH40" s="3">
        <v>600</v>
      </c>
      <c r="BI40" s="23"/>
      <c r="BJ40" s="8">
        <v>-9.5589335591284963E-2</v>
      </c>
      <c r="BK40" s="8">
        <v>7.1935771939394474E-2</v>
      </c>
      <c r="BL40" s="23"/>
      <c r="BM40" s="3">
        <v>2535364531</v>
      </c>
      <c r="BN40" s="3">
        <v>794999999.99999988</v>
      </c>
      <c r="BO40" s="23"/>
      <c r="BP40" s="3">
        <v>20349.584923076924</v>
      </c>
      <c r="BQ40" s="3">
        <v>14756.221226163625</v>
      </c>
    </row>
    <row r="41" spans="1:69">
      <c r="A41" t="s">
        <v>12</v>
      </c>
      <c r="C41" s="23"/>
      <c r="D41" s="3">
        <v>-3273353777.1722565</v>
      </c>
      <c r="E41" s="3"/>
      <c r="F41" s="3">
        <v>-3273353777.1722565</v>
      </c>
      <c r="G41" s="23"/>
      <c r="H41" s="3"/>
      <c r="I41" s="3"/>
      <c r="J41" s="3"/>
      <c r="K41" s="3"/>
      <c r="L41" s="3"/>
      <c r="M41" s="3"/>
      <c r="N41" s="3"/>
      <c r="O41" s="3"/>
      <c r="P41" s="3"/>
      <c r="Q41" s="3"/>
      <c r="R41" s="3"/>
      <c r="S41" s="3"/>
      <c r="T41" s="3"/>
      <c r="U41" s="3">
        <v>-3273353777.172256</v>
      </c>
      <c r="V41" s="3"/>
      <c r="W41" s="3">
        <v>-4.76837158203125E-7</v>
      </c>
      <c r="X41" s="23"/>
      <c r="Y41" s="3">
        <v>-14631.148853155688</v>
      </c>
      <c r="Z41" s="3"/>
      <c r="AA41" s="23"/>
      <c r="AB41" s="3">
        <v>223725</v>
      </c>
      <c r="AC41" s="3"/>
      <c r="AD41" s="3">
        <v>223725</v>
      </c>
      <c r="AE41" s="23"/>
      <c r="AF41" s="3">
        <v>16216.007933847355</v>
      </c>
      <c r="AG41" s="3"/>
      <c r="AH41" s="23"/>
      <c r="AI41" s="3">
        <v>516.1472030394458</v>
      </c>
      <c r="AJ41" s="3"/>
      <c r="AK41" s="23"/>
      <c r="AL41" s="3">
        <v>346.11456028606545</v>
      </c>
      <c r="AM41" s="3"/>
      <c r="AN41" s="23"/>
      <c r="AO41" s="3">
        <v>3659.5646843222703</v>
      </c>
      <c r="AP41" s="3"/>
      <c r="AQ41" s="23"/>
      <c r="AR41" s="3">
        <v>3436.9759392110846</v>
      </c>
      <c r="AS41" s="3"/>
      <c r="AT41" s="23"/>
      <c r="AU41" s="3">
        <v>4161.2231266063227</v>
      </c>
      <c r="AV41" s="3"/>
      <c r="AW41" s="23"/>
      <c r="AX41" s="3">
        <v>2058.2102938875851</v>
      </c>
      <c r="AY41" s="3"/>
      <c r="AZ41" s="23"/>
      <c r="BA41" s="3">
        <v>1824.1767705888929</v>
      </c>
      <c r="BB41" s="3"/>
      <c r="BC41" s="23"/>
      <c r="BD41" s="3">
        <v>75.253181361045904</v>
      </c>
      <c r="BE41" s="3"/>
      <c r="BF41" s="23"/>
      <c r="BG41" s="3">
        <v>673.90655005074348</v>
      </c>
      <c r="BH41" s="3"/>
      <c r="BI41" s="23"/>
      <c r="BJ41" s="8">
        <v>-0.82837244310764879</v>
      </c>
      <c r="BK41" s="8"/>
      <c r="BL41" s="23"/>
      <c r="BM41" s="3">
        <v>3951548369.8277454</v>
      </c>
      <c r="BN41" s="3"/>
      <c r="BO41" s="23"/>
      <c r="BP41" s="3">
        <v>32293.673693150078</v>
      </c>
      <c r="BQ41" s="3"/>
    </row>
    <row r="42" spans="1:69">
      <c r="B42" t="s">
        <v>150</v>
      </c>
      <c r="C42" s="23"/>
      <c r="D42" s="3">
        <v>50354781.542689435</v>
      </c>
      <c r="E42" s="3"/>
      <c r="F42" s="3">
        <v>50354781.542689435</v>
      </c>
      <c r="G42" s="23"/>
      <c r="H42" s="3"/>
      <c r="I42" s="3"/>
      <c r="J42" s="3"/>
      <c r="K42" s="3"/>
      <c r="L42" s="3"/>
      <c r="M42" s="3"/>
      <c r="N42" s="3"/>
      <c r="O42" s="3"/>
      <c r="P42" s="3"/>
      <c r="Q42" s="3"/>
      <c r="R42" s="3"/>
      <c r="S42" s="3"/>
      <c r="T42" s="3"/>
      <c r="U42" s="3">
        <v>50354781.542689435</v>
      </c>
      <c r="V42" s="3"/>
      <c r="W42" s="3">
        <v>0</v>
      </c>
      <c r="X42" s="23"/>
      <c r="Y42" s="3">
        <v>16243.477916996591</v>
      </c>
      <c r="Z42" s="3"/>
      <c r="AA42" s="23"/>
      <c r="AB42" s="3">
        <v>3100</v>
      </c>
      <c r="AC42" s="3"/>
      <c r="AD42" s="3">
        <v>3100</v>
      </c>
      <c r="AE42" s="23"/>
      <c r="AF42" s="3">
        <v>1234.3932258064513</v>
      </c>
      <c r="AG42" s="3"/>
      <c r="AH42" s="23"/>
      <c r="AI42" s="3">
        <v>163.12096774193552</v>
      </c>
      <c r="AJ42" s="3"/>
      <c r="AK42" s="23"/>
      <c r="AL42" s="3">
        <v>442.00451612903225</v>
      </c>
      <c r="AM42" s="3"/>
      <c r="AN42" s="23"/>
      <c r="AO42" s="3">
        <v>1954.1396774193545</v>
      </c>
      <c r="AP42" s="3"/>
      <c r="AQ42" s="23"/>
      <c r="AR42" s="3">
        <v>2142.6258064516128</v>
      </c>
      <c r="AS42" s="3"/>
      <c r="AT42" s="23"/>
      <c r="AU42" s="3">
        <v>2499.349677419355</v>
      </c>
      <c r="AV42" s="3"/>
      <c r="AW42" s="23"/>
      <c r="AX42" s="3">
        <v>1625.3503225806451</v>
      </c>
      <c r="AY42" s="3"/>
      <c r="AZ42" s="23"/>
      <c r="BA42" s="3">
        <v>917.85709677419356</v>
      </c>
      <c r="BB42" s="3"/>
      <c r="BC42" s="23"/>
      <c r="BD42" s="3">
        <v>51.598064516129043</v>
      </c>
      <c r="BE42" s="3"/>
      <c r="BF42" s="23"/>
      <c r="BG42" s="3">
        <v>1040.6253727333897</v>
      </c>
      <c r="BH42" s="3"/>
      <c r="BI42" s="23"/>
      <c r="BJ42" s="8">
        <v>0.59556820368339947</v>
      </c>
      <c r="BK42" s="8"/>
      <c r="BL42" s="23"/>
      <c r="BM42" s="3">
        <v>84549143.542689428</v>
      </c>
      <c r="BN42" s="3"/>
      <c r="BO42" s="23"/>
      <c r="BP42" s="3">
        <v>11030.439354838707</v>
      </c>
      <c r="BQ42" s="3"/>
    </row>
    <row r="43" spans="1:69">
      <c r="B43" t="s">
        <v>160</v>
      </c>
      <c r="C43" s="23"/>
      <c r="D43" s="3">
        <v>6885299.2034399994</v>
      </c>
      <c r="E43" s="3"/>
      <c r="F43" s="3">
        <v>6885299.2034399994</v>
      </c>
      <c r="G43" s="23"/>
      <c r="H43" s="3"/>
      <c r="I43" s="3"/>
      <c r="J43" s="3"/>
      <c r="K43" s="3"/>
      <c r="L43" s="3"/>
      <c r="M43" s="3"/>
      <c r="N43" s="3"/>
      <c r="O43" s="3"/>
      <c r="P43" s="3"/>
      <c r="Q43" s="3"/>
      <c r="R43" s="3"/>
      <c r="S43" s="3"/>
      <c r="T43" s="3"/>
      <c r="U43" s="3">
        <v>6885299.2034399994</v>
      </c>
      <c r="V43" s="3"/>
      <c r="W43" s="3">
        <v>0</v>
      </c>
      <c r="X43" s="23"/>
      <c r="Y43" s="3">
        <v>2295.0997344799998</v>
      </c>
      <c r="Z43" s="3"/>
      <c r="AA43" s="23"/>
      <c r="AB43" s="3">
        <v>3000</v>
      </c>
      <c r="AC43" s="3"/>
      <c r="AD43" s="3">
        <v>3000</v>
      </c>
      <c r="AE43" s="23"/>
      <c r="AF43" s="3">
        <v>13143.009333333333</v>
      </c>
      <c r="AG43" s="3"/>
      <c r="AH43" s="23"/>
      <c r="AI43" s="3">
        <v>0</v>
      </c>
      <c r="AJ43" s="3"/>
      <c r="AK43" s="23"/>
      <c r="AL43" s="3">
        <v>1.17</v>
      </c>
      <c r="AM43" s="3"/>
      <c r="AN43" s="23"/>
      <c r="AO43" s="3">
        <v>23.044666666666668</v>
      </c>
      <c r="AP43" s="3"/>
      <c r="AQ43" s="23"/>
      <c r="AR43" s="3">
        <v>13.657999999999999</v>
      </c>
      <c r="AS43" s="3"/>
      <c r="AT43" s="23"/>
      <c r="AU43" s="3">
        <v>16.495666666666668</v>
      </c>
      <c r="AV43" s="3"/>
      <c r="AW43" s="23"/>
      <c r="AX43" s="3">
        <v>9.3173333333333339</v>
      </c>
      <c r="AY43" s="3"/>
      <c r="AZ43" s="23"/>
      <c r="BA43" s="3">
        <v>11.744666666666667</v>
      </c>
      <c r="BB43" s="3"/>
      <c r="BC43" s="23"/>
      <c r="BD43" s="3">
        <v>5.3333333333333332E-3</v>
      </c>
      <c r="BE43" s="3"/>
      <c r="BF43" s="23"/>
      <c r="BG43" s="3">
        <v>591.91307617572841</v>
      </c>
      <c r="BH43" s="3"/>
      <c r="BI43" s="23"/>
      <c r="BJ43" s="8">
        <v>0.14794167121450788</v>
      </c>
      <c r="BK43" s="8"/>
      <c r="BL43" s="23"/>
      <c r="BM43" s="3">
        <v>46540634.203439996</v>
      </c>
      <c r="BN43" s="3"/>
      <c r="BO43" s="23"/>
      <c r="BP43" s="3">
        <v>13218.445</v>
      </c>
      <c r="BQ43" s="3"/>
    </row>
    <row r="44" spans="1:69">
      <c r="B44" t="s">
        <v>159</v>
      </c>
      <c r="C44" s="23"/>
      <c r="D44" s="3">
        <v>2798944.1924666539</v>
      </c>
      <c r="E44" s="3"/>
      <c r="F44" s="3">
        <v>2798944.1924666539</v>
      </c>
      <c r="G44" s="23"/>
      <c r="H44" s="3"/>
      <c r="I44" s="3"/>
      <c r="J44" s="3"/>
      <c r="K44" s="3"/>
      <c r="L44" s="3"/>
      <c r="M44" s="3"/>
      <c r="N44" s="3"/>
      <c r="O44" s="3"/>
      <c r="P44" s="3"/>
      <c r="Q44" s="3"/>
      <c r="R44" s="3"/>
      <c r="S44" s="3"/>
      <c r="T44" s="3"/>
      <c r="U44" s="3">
        <v>2798944.1924666539</v>
      </c>
      <c r="V44" s="3"/>
      <c r="W44" s="3">
        <v>0</v>
      </c>
      <c r="X44" s="23"/>
      <c r="Y44" s="3">
        <v>124.39751966518462</v>
      </c>
      <c r="Z44" s="3"/>
      <c r="AA44" s="23"/>
      <c r="AB44" s="3">
        <v>22500</v>
      </c>
      <c r="AC44" s="3"/>
      <c r="AD44" s="3">
        <v>22500</v>
      </c>
      <c r="AE44" s="23"/>
      <c r="AF44" s="3">
        <v>14693.849555555556</v>
      </c>
      <c r="AG44" s="3"/>
      <c r="AH44" s="23"/>
      <c r="AI44" s="3">
        <v>0</v>
      </c>
      <c r="AJ44" s="3"/>
      <c r="AK44" s="23"/>
      <c r="AL44" s="3">
        <v>6.0975555555555552</v>
      </c>
      <c r="AM44" s="3"/>
      <c r="AN44" s="23"/>
      <c r="AO44" s="3">
        <v>237.99600000000001</v>
      </c>
      <c r="AP44" s="3"/>
      <c r="AQ44" s="23"/>
      <c r="AR44" s="3">
        <v>180.2428888888889</v>
      </c>
      <c r="AS44" s="3"/>
      <c r="AT44" s="23"/>
      <c r="AU44" s="3">
        <v>232.43928888888888</v>
      </c>
      <c r="AV44" s="3"/>
      <c r="AW44" s="23"/>
      <c r="AX44" s="3">
        <v>124.76933333333334</v>
      </c>
      <c r="AY44" s="3"/>
      <c r="AZ44" s="23"/>
      <c r="BA44" s="3">
        <v>111.16</v>
      </c>
      <c r="BB44" s="3"/>
      <c r="BC44" s="23"/>
      <c r="BD44" s="3">
        <v>0</v>
      </c>
      <c r="BE44" s="3"/>
      <c r="BF44" s="23"/>
      <c r="BG44" s="3">
        <v>599.44507661652312</v>
      </c>
      <c r="BH44" s="3"/>
      <c r="BI44" s="23"/>
      <c r="BJ44" s="8">
        <v>7.9178854687950422E-3</v>
      </c>
      <c r="BK44" s="8"/>
      <c r="BL44" s="23"/>
      <c r="BM44" s="3">
        <v>353496423.19246662</v>
      </c>
      <c r="BN44" s="3"/>
      <c r="BO44" s="23"/>
      <c r="BP44" s="3">
        <v>15586.554622222222</v>
      </c>
      <c r="BQ44" s="3"/>
    </row>
    <row r="45" spans="1:69">
      <c r="B45" t="s">
        <v>445</v>
      </c>
      <c r="C45" s="23"/>
      <c r="D45" s="3">
        <v>338596</v>
      </c>
      <c r="E45" s="3"/>
      <c r="F45" s="3">
        <v>338596</v>
      </c>
      <c r="G45" s="23"/>
      <c r="H45" s="3"/>
      <c r="I45" s="3"/>
      <c r="J45" s="3"/>
      <c r="K45" s="3"/>
      <c r="L45" s="3"/>
      <c r="M45" s="3"/>
      <c r="N45" s="3"/>
      <c r="O45" s="3"/>
      <c r="P45" s="3"/>
      <c r="Q45" s="3"/>
      <c r="R45" s="3"/>
      <c r="S45" s="3"/>
      <c r="T45" s="3"/>
      <c r="U45" s="3">
        <v>338596</v>
      </c>
      <c r="V45" s="3"/>
      <c r="W45" s="3">
        <v>0</v>
      </c>
      <c r="X45" s="23"/>
      <c r="Y45" s="3">
        <v>246.25163636363635</v>
      </c>
      <c r="Z45" s="3"/>
      <c r="AA45" s="23"/>
      <c r="AB45" s="3">
        <v>1375</v>
      </c>
      <c r="AC45" s="3"/>
      <c r="AD45" s="3">
        <v>1375</v>
      </c>
      <c r="AE45" s="23"/>
      <c r="AF45" s="3">
        <v>14522.55490909091</v>
      </c>
      <c r="AG45" s="3"/>
      <c r="AH45" s="23"/>
      <c r="AI45" s="3">
        <v>3.6312727272727274</v>
      </c>
      <c r="AJ45" s="3"/>
      <c r="AK45" s="23"/>
      <c r="AL45" s="3">
        <v>287.32945454545455</v>
      </c>
      <c r="AM45" s="3"/>
      <c r="AN45" s="23"/>
      <c r="AO45" s="3">
        <v>541.72509090909091</v>
      </c>
      <c r="AP45" s="3"/>
      <c r="AQ45" s="23"/>
      <c r="AR45" s="3">
        <v>564.09963636363636</v>
      </c>
      <c r="AS45" s="3"/>
      <c r="AT45" s="23"/>
      <c r="AU45" s="3">
        <v>1147.0538181818181</v>
      </c>
      <c r="AV45" s="3"/>
      <c r="AW45" s="23"/>
      <c r="AX45" s="3">
        <v>938.22981818181813</v>
      </c>
      <c r="AY45" s="3"/>
      <c r="AZ45" s="23"/>
      <c r="BA45" s="3">
        <v>648.06690909090912</v>
      </c>
      <c r="BB45" s="3"/>
      <c r="BC45" s="23"/>
      <c r="BD45" s="3">
        <v>1.0574545454545454</v>
      </c>
      <c r="BE45" s="3"/>
      <c r="BF45" s="23"/>
      <c r="BG45" s="3">
        <v>721.12191837478531</v>
      </c>
      <c r="BH45" s="3"/>
      <c r="BI45" s="23"/>
      <c r="BJ45" s="8">
        <v>1.3029187109187108E-2</v>
      </c>
      <c r="BK45" s="8"/>
      <c r="BL45" s="23"/>
      <c r="BM45" s="3">
        <v>25987500</v>
      </c>
      <c r="BN45" s="3"/>
      <c r="BO45" s="23"/>
      <c r="BP45" s="3">
        <v>18653.748363636365</v>
      </c>
      <c r="BQ45" s="3"/>
    </row>
    <row r="46" spans="1:69">
      <c r="B46" t="s">
        <v>149</v>
      </c>
      <c r="C46" s="23"/>
      <c r="D46" s="3">
        <v>-37875611</v>
      </c>
      <c r="E46" s="3"/>
      <c r="F46" s="3">
        <v>-37875611</v>
      </c>
      <c r="G46" s="23"/>
      <c r="H46" s="3"/>
      <c r="I46" s="3"/>
      <c r="J46" s="3"/>
      <c r="K46" s="3"/>
      <c r="L46" s="3"/>
      <c r="M46" s="3"/>
      <c r="N46" s="3"/>
      <c r="O46" s="3"/>
      <c r="P46" s="3"/>
      <c r="Q46" s="3"/>
      <c r="R46" s="3"/>
      <c r="S46" s="3"/>
      <c r="T46" s="3"/>
      <c r="U46" s="3">
        <v>-37875611</v>
      </c>
      <c r="V46" s="3"/>
      <c r="W46" s="3">
        <v>0</v>
      </c>
      <c r="X46" s="23"/>
      <c r="Y46" s="3">
        <v>-3443.2373636363636</v>
      </c>
      <c r="Z46" s="3"/>
      <c r="AA46" s="23"/>
      <c r="AB46" s="3">
        <v>11000</v>
      </c>
      <c r="AC46" s="3"/>
      <c r="AD46" s="3">
        <v>11000</v>
      </c>
      <c r="AE46" s="23"/>
      <c r="AF46" s="3">
        <v>17891.736000000001</v>
      </c>
      <c r="AG46" s="3"/>
      <c r="AH46" s="23"/>
      <c r="AI46" s="3">
        <v>1.4545454545454545E-3</v>
      </c>
      <c r="AJ46" s="3"/>
      <c r="AK46" s="23"/>
      <c r="AL46" s="3">
        <v>229.964</v>
      </c>
      <c r="AM46" s="3"/>
      <c r="AN46" s="23"/>
      <c r="AO46" s="3">
        <v>677.30418181818186</v>
      </c>
      <c r="AP46" s="3"/>
      <c r="AQ46" s="23"/>
      <c r="AR46" s="3">
        <v>755.61072727272722</v>
      </c>
      <c r="AS46" s="3"/>
      <c r="AT46" s="23"/>
      <c r="AU46" s="3">
        <v>1094.0537272727274</v>
      </c>
      <c r="AV46" s="3"/>
      <c r="AW46" s="23"/>
      <c r="AX46" s="3">
        <v>568.39218181818183</v>
      </c>
      <c r="AY46" s="3"/>
      <c r="AZ46" s="23"/>
      <c r="BA46" s="3">
        <v>726.15872727272722</v>
      </c>
      <c r="BB46" s="3"/>
      <c r="BC46" s="23"/>
      <c r="BD46" s="3">
        <v>1.6363636363636365E-2</v>
      </c>
      <c r="BE46" s="3"/>
      <c r="BF46" s="23"/>
      <c r="BG46" s="3">
        <v>705.8600788324618</v>
      </c>
      <c r="BH46" s="3"/>
      <c r="BI46" s="23"/>
      <c r="BJ46" s="8">
        <v>-0.18612093857493858</v>
      </c>
      <c r="BK46" s="8"/>
      <c r="BL46" s="23"/>
      <c r="BM46" s="3">
        <v>203500000</v>
      </c>
      <c r="BN46" s="3"/>
      <c r="BO46" s="23"/>
      <c r="BP46" s="3">
        <v>21943.237363636363</v>
      </c>
      <c r="BQ46" s="3"/>
    </row>
    <row r="47" spans="1:69">
      <c r="B47" t="s">
        <v>147</v>
      </c>
      <c r="C47" s="23"/>
      <c r="D47" s="3">
        <v>-83343792.999999881</v>
      </c>
      <c r="E47" s="3"/>
      <c r="F47" s="3">
        <v>-83343792.999999881</v>
      </c>
      <c r="G47" s="23"/>
      <c r="H47" s="3"/>
      <c r="I47" s="3"/>
      <c r="J47" s="3"/>
      <c r="K47" s="3"/>
      <c r="L47" s="3"/>
      <c r="M47" s="3"/>
      <c r="N47" s="3"/>
      <c r="O47" s="3"/>
      <c r="P47" s="3"/>
      <c r="Q47" s="3"/>
      <c r="R47" s="3"/>
      <c r="S47" s="3"/>
      <c r="T47" s="3"/>
      <c r="U47" s="3">
        <v>-83343792.999999881</v>
      </c>
      <c r="V47" s="3"/>
      <c r="W47" s="3">
        <v>0</v>
      </c>
      <c r="X47" s="23"/>
      <c r="Y47" s="3">
        <v>-3623.6431739130385</v>
      </c>
      <c r="Z47" s="3"/>
      <c r="AA47" s="23"/>
      <c r="AB47" s="3">
        <v>23000</v>
      </c>
      <c r="AC47" s="3"/>
      <c r="AD47" s="3">
        <v>23000</v>
      </c>
      <c r="AE47" s="23"/>
      <c r="AF47" s="3">
        <v>17263.402739130433</v>
      </c>
      <c r="AG47" s="3"/>
      <c r="AH47" s="23"/>
      <c r="AI47" s="3">
        <v>1656.3477391304348</v>
      </c>
      <c r="AJ47" s="3"/>
      <c r="AK47" s="23"/>
      <c r="AL47" s="3">
        <v>242.01465217391305</v>
      </c>
      <c r="AM47" s="3"/>
      <c r="AN47" s="23"/>
      <c r="AO47" s="3">
        <v>908.34565217391309</v>
      </c>
      <c r="AP47" s="3"/>
      <c r="AQ47" s="23"/>
      <c r="AR47" s="3">
        <v>872.15665217391302</v>
      </c>
      <c r="AS47" s="3"/>
      <c r="AT47" s="23"/>
      <c r="AU47" s="3">
        <v>989.44360869565219</v>
      </c>
      <c r="AV47" s="3"/>
      <c r="AW47" s="23"/>
      <c r="AX47" s="3">
        <v>781.00765217391302</v>
      </c>
      <c r="AY47" s="3"/>
      <c r="AZ47" s="23"/>
      <c r="BA47" s="3">
        <v>548.67226086956521</v>
      </c>
      <c r="BB47" s="3"/>
      <c r="BC47" s="23"/>
      <c r="BD47" s="3">
        <v>3.5565652173913045</v>
      </c>
      <c r="BE47" s="3"/>
      <c r="BF47" s="23"/>
      <c r="BG47" s="3">
        <v>749.40608839615652</v>
      </c>
      <c r="BH47" s="3"/>
      <c r="BI47" s="23"/>
      <c r="BJ47" s="8">
        <v>-0.18449096402877671</v>
      </c>
      <c r="BK47" s="8"/>
      <c r="BL47" s="23"/>
      <c r="BM47" s="3">
        <v>451750000</v>
      </c>
      <c r="BN47" s="3"/>
      <c r="BO47" s="23"/>
      <c r="BP47" s="3">
        <v>23264.947521739126</v>
      </c>
      <c r="BQ47" s="3"/>
    </row>
    <row r="48" spans="1:69">
      <c r="B48" t="s">
        <v>158</v>
      </c>
      <c r="C48" s="23"/>
      <c r="D48" s="3">
        <v>-151883351.43474269</v>
      </c>
      <c r="E48" s="3"/>
      <c r="F48" s="3">
        <v>-151883351.43474269</v>
      </c>
      <c r="G48" s="23"/>
      <c r="H48" s="3"/>
      <c r="I48" s="3"/>
      <c r="J48" s="3"/>
      <c r="K48" s="3"/>
      <c r="L48" s="3"/>
      <c r="M48" s="3"/>
      <c r="N48" s="3"/>
      <c r="O48" s="3"/>
      <c r="P48" s="3"/>
      <c r="Q48" s="3"/>
      <c r="R48" s="3"/>
      <c r="S48" s="3"/>
      <c r="T48" s="3"/>
      <c r="U48" s="3">
        <v>-151883351.43474269</v>
      </c>
      <c r="V48" s="3"/>
      <c r="W48" s="3">
        <v>0</v>
      </c>
      <c r="X48" s="23"/>
      <c r="Y48" s="3">
        <v>-4104.9554441822347</v>
      </c>
      <c r="Z48" s="3"/>
      <c r="AA48" s="23"/>
      <c r="AB48" s="3">
        <v>37000</v>
      </c>
      <c r="AC48" s="3"/>
      <c r="AD48" s="3">
        <v>37000</v>
      </c>
      <c r="AE48" s="23"/>
      <c r="AF48" s="3">
        <v>15470.634513513511</v>
      </c>
      <c r="AG48" s="3"/>
      <c r="AH48" s="23"/>
      <c r="AI48" s="3">
        <v>0</v>
      </c>
      <c r="AJ48" s="3"/>
      <c r="AK48" s="23"/>
      <c r="AL48" s="3">
        <v>195.06816216216222</v>
      </c>
      <c r="AM48" s="3"/>
      <c r="AN48" s="23"/>
      <c r="AO48" s="3">
        <v>1051.7793243243243</v>
      </c>
      <c r="AP48" s="3"/>
      <c r="AQ48" s="23"/>
      <c r="AR48" s="3">
        <v>1286.3065135135132</v>
      </c>
      <c r="AS48" s="3"/>
      <c r="AT48" s="23"/>
      <c r="AU48" s="3">
        <v>1310.1223243243242</v>
      </c>
      <c r="AV48" s="3"/>
      <c r="AW48" s="23"/>
      <c r="AX48" s="3">
        <v>708.40183783783789</v>
      </c>
      <c r="AY48" s="3"/>
      <c r="AZ48" s="23"/>
      <c r="BA48" s="3">
        <v>270.45916216216216</v>
      </c>
      <c r="BB48" s="3"/>
      <c r="BC48" s="23"/>
      <c r="BD48" s="3">
        <v>0</v>
      </c>
      <c r="BE48" s="3"/>
      <c r="BF48" s="23"/>
      <c r="BG48" s="3">
        <v>617.63964085141413</v>
      </c>
      <c r="BH48" s="3"/>
      <c r="BI48" s="23"/>
      <c r="BJ48" s="8">
        <v>-0.25358302468707677</v>
      </c>
      <c r="BK48" s="8"/>
      <c r="BL48" s="23"/>
      <c r="BM48" s="3">
        <v>598949206.56525731</v>
      </c>
      <c r="BN48" s="3"/>
      <c r="BO48" s="23"/>
      <c r="BP48" s="3">
        <v>20292.771837837838</v>
      </c>
      <c r="BQ48" s="3"/>
    </row>
    <row r="49" spans="1:69">
      <c r="B49" t="s">
        <v>151</v>
      </c>
      <c r="C49" s="23"/>
      <c r="D49" s="3">
        <v>-226874402.00000015</v>
      </c>
      <c r="E49" s="3"/>
      <c r="F49" s="3">
        <v>-226874402.00000015</v>
      </c>
      <c r="G49" s="23"/>
      <c r="H49" s="3"/>
      <c r="I49" s="3"/>
      <c r="J49" s="3"/>
      <c r="K49" s="3"/>
      <c r="L49" s="3"/>
      <c r="M49" s="3"/>
      <c r="N49" s="3"/>
      <c r="O49" s="3"/>
      <c r="P49" s="3"/>
      <c r="Q49" s="3"/>
      <c r="R49" s="3"/>
      <c r="S49" s="3"/>
      <c r="T49" s="3"/>
      <c r="U49" s="3">
        <v>-226874402.00000015</v>
      </c>
      <c r="V49" s="3"/>
      <c r="W49" s="3">
        <v>0</v>
      </c>
      <c r="X49" s="23"/>
      <c r="Y49" s="3">
        <v>-5743.6557468354467</v>
      </c>
      <c r="Z49" s="3"/>
      <c r="AA49" s="23"/>
      <c r="AB49" s="3">
        <v>39500</v>
      </c>
      <c r="AC49" s="3"/>
      <c r="AD49" s="3">
        <v>39500</v>
      </c>
      <c r="AE49" s="23"/>
      <c r="AF49" s="3">
        <v>16526.765594936707</v>
      </c>
      <c r="AG49" s="3"/>
      <c r="AH49" s="23"/>
      <c r="AI49" s="3">
        <v>1830.8765316455697</v>
      </c>
      <c r="AJ49" s="3"/>
      <c r="AK49" s="23"/>
      <c r="AL49" s="3">
        <v>310.8122025316456</v>
      </c>
      <c r="AM49" s="3"/>
      <c r="AN49" s="23"/>
      <c r="AO49" s="3">
        <v>1358.6296455696202</v>
      </c>
      <c r="AP49" s="3"/>
      <c r="AQ49" s="23"/>
      <c r="AR49" s="3">
        <v>1539.7967341772153</v>
      </c>
      <c r="AS49" s="3"/>
      <c r="AT49" s="23"/>
      <c r="AU49" s="3">
        <v>1646.5633164556962</v>
      </c>
      <c r="AV49" s="3"/>
      <c r="AW49" s="23"/>
      <c r="AX49" s="3">
        <v>1083.8958481012658</v>
      </c>
      <c r="AY49" s="3"/>
      <c r="AZ49" s="23"/>
      <c r="BA49" s="3">
        <v>677.82944303797467</v>
      </c>
      <c r="BB49" s="3"/>
      <c r="BC49" s="23"/>
      <c r="BD49" s="3">
        <v>2.663645569620253</v>
      </c>
      <c r="BE49" s="3"/>
      <c r="BF49" s="23"/>
      <c r="BG49" s="3">
        <v>733.87231596710626</v>
      </c>
      <c r="BH49" s="3"/>
      <c r="BI49" s="23"/>
      <c r="BJ49" s="8">
        <v>-0.29861717933530785</v>
      </c>
      <c r="BK49" s="8"/>
      <c r="BL49" s="23"/>
      <c r="BM49" s="3">
        <v>759750000</v>
      </c>
      <c r="BN49" s="3"/>
      <c r="BO49" s="23"/>
      <c r="BP49" s="3">
        <v>24977.832962025321</v>
      </c>
      <c r="BQ49" s="3"/>
    </row>
    <row r="50" spans="1:69">
      <c r="B50" t="s">
        <v>148</v>
      </c>
      <c r="C50" s="23"/>
      <c r="D50" s="3">
        <v>-789626316.99999988</v>
      </c>
      <c r="E50" s="3"/>
      <c r="F50" s="3">
        <v>-789626316.99999988</v>
      </c>
      <c r="G50" s="23"/>
      <c r="H50" s="3"/>
      <c r="I50" s="3"/>
      <c r="J50" s="3"/>
      <c r="K50" s="3"/>
      <c r="L50" s="3"/>
      <c r="M50" s="3"/>
      <c r="N50" s="3"/>
      <c r="O50" s="3"/>
      <c r="P50" s="3"/>
      <c r="Q50" s="3"/>
      <c r="R50" s="3"/>
      <c r="S50" s="3"/>
      <c r="T50" s="3"/>
      <c r="U50" s="3">
        <v>-789626316.99999988</v>
      </c>
      <c r="V50" s="3"/>
      <c r="W50" s="3">
        <v>0</v>
      </c>
      <c r="X50" s="23"/>
      <c r="Y50" s="3">
        <v>-28713.684254545449</v>
      </c>
      <c r="Z50" s="3"/>
      <c r="AA50" s="23"/>
      <c r="AB50" s="3">
        <v>27500</v>
      </c>
      <c r="AC50" s="3"/>
      <c r="AD50" s="3">
        <v>27500</v>
      </c>
      <c r="AE50" s="23"/>
      <c r="AF50" s="3">
        <v>12602.901599999992</v>
      </c>
      <c r="AG50" s="3"/>
      <c r="AH50" s="23"/>
      <c r="AI50" s="3">
        <v>163.17654545454545</v>
      </c>
      <c r="AJ50" s="3"/>
      <c r="AK50" s="23"/>
      <c r="AL50" s="3">
        <v>845.6796363636364</v>
      </c>
      <c r="AM50" s="3"/>
      <c r="AN50" s="23"/>
      <c r="AO50" s="3">
        <v>8423.039309090911</v>
      </c>
      <c r="AP50" s="3"/>
      <c r="AQ50" s="23"/>
      <c r="AR50" s="3">
        <v>7506.9845818181821</v>
      </c>
      <c r="AS50" s="3"/>
      <c r="AT50" s="23"/>
      <c r="AU50" s="3">
        <v>8562.0042545454544</v>
      </c>
      <c r="AV50" s="3"/>
      <c r="AW50" s="23"/>
      <c r="AX50" s="3">
        <v>4833.4034545454542</v>
      </c>
      <c r="AY50" s="3"/>
      <c r="AZ50" s="23"/>
      <c r="BA50" s="3">
        <v>4586.3208727272731</v>
      </c>
      <c r="BB50" s="3"/>
      <c r="BC50" s="23"/>
      <c r="BD50" s="3">
        <v>263.17399999999992</v>
      </c>
      <c r="BE50" s="3"/>
      <c r="BF50" s="23"/>
      <c r="BG50" s="3">
        <v>727.72266397684029</v>
      </c>
      <c r="BH50" s="3"/>
      <c r="BI50" s="23"/>
      <c r="BJ50" s="8">
        <v>-1.5054623947226682</v>
      </c>
      <c r="BK50" s="8"/>
      <c r="BL50" s="23"/>
      <c r="BM50" s="3">
        <v>524507500</v>
      </c>
      <c r="BN50" s="3"/>
      <c r="BO50" s="23"/>
      <c r="BP50" s="3">
        <v>47786.684254545456</v>
      </c>
      <c r="BQ50" s="3"/>
    </row>
    <row r="51" spans="1:69">
      <c r="B51" t="s">
        <v>157</v>
      </c>
      <c r="C51" s="23"/>
      <c r="D51" s="3">
        <v>-2044127923.6761096</v>
      </c>
      <c r="E51" s="3"/>
      <c r="F51" s="3">
        <v>-2044127923.6761096</v>
      </c>
      <c r="G51" s="23"/>
      <c r="H51" s="3"/>
      <c r="I51" s="3"/>
      <c r="J51" s="3"/>
      <c r="K51" s="3"/>
      <c r="L51" s="3"/>
      <c r="M51" s="3"/>
      <c r="N51" s="3"/>
      <c r="O51" s="3"/>
      <c r="P51" s="3"/>
      <c r="Q51" s="3"/>
      <c r="R51" s="3"/>
      <c r="S51" s="3"/>
      <c r="T51" s="3"/>
      <c r="U51" s="3">
        <v>-2044127923.6761096</v>
      </c>
      <c r="V51" s="3"/>
      <c r="W51" s="3">
        <v>0</v>
      </c>
      <c r="X51" s="23"/>
      <c r="Y51" s="3">
        <v>-36665.971725132011</v>
      </c>
      <c r="Z51" s="3"/>
      <c r="AA51" s="23"/>
      <c r="AB51" s="3">
        <v>55750</v>
      </c>
      <c r="AC51" s="3"/>
      <c r="AD51" s="3">
        <v>55750</v>
      </c>
      <c r="AE51" s="23"/>
      <c r="AF51" s="3">
        <v>19164.533255605391</v>
      </c>
      <c r="AG51" s="3"/>
      <c r="AH51" s="23"/>
      <c r="AI51" s="3">
        <v>1.1008609865470855</v>
      </c>
      <c r="AJ51" s="3"/>
      <c r="AK51" s="23"/>
      <c r="AL51" s="3">
        <v>442.72193721973093</v>
      </c>
      <c r="AM51" s="3"/>
      <c r="AN51" s="23"/>
      <c r="AO51" s="3">
        <v>8142.6327713004503</v>
      </c>
      <c r="AP51" s="3"/>
      <c r="AQ51" s="23"/>
      <c r="AR51" s="3">
        <v>7429.4980627802679</v>
      </c>
      <c r="AS51" s="3"/>
      <c r="AT51" s="23"/>
      <c r="AU51" s="3">
        <v>9553.4421883408068</v>
      </c>
      <c r="AV51" s="3"/>
      <c r="AW51" s="23"/>
      <c r="AX51" s="3">
        <v>4038.5712107623317</v>
      </c>
      <c r="AY51" s="3"/>
      <c r="AZ51" s="23"/>
      <c r="BA51" s="3">
        <v>3916.2131121076241</v>
      </c>
      <c r="BB51" s="3"/>
      <c r="BC51" s="23"/>
      <c r="BD51" s="3">
        <v>165.92132735426009</v>
      </c>
      <c r="BE51" s="3"/>
      <c r="BF51" s="23"/>
      <c r="BG51" s="3">
        <v>617.67194282744344</v>
      </c>
      <c r="BH51" s="3"/>
      <c r="BI51" s="23"/>
      <c r="BJ51" s="8">
        <v>-2.2649166099837945</v>
      </c>
      <c r="BK51" s="8"/>
      <c r="BL51" s="23"/>
      <c r="BM51" s="3">
        <v>902517962.32389116</v>
      </c>
      <c r="BN51" s="3"/>
      <c r="BO51" s="23"/>
      <c r="BP51" s="3">
        <v>52854.634726457414</v>
      </c>
      <c r="BQ51" s="3"/>
    </row>
    <row r="52" spans="1:69">
      <c r="A52" t="s">
        <v>15</v>
      </c>
      <c r="C52" s="23"/>
      <c r="D52" s="3">
        <v>-85733154.126779974</v>
      </c>
      <c r="E52" s="3">
        <v>-308129986.7707749</v>
      </c>
      <c r="F52" s="3">
        <v>222396832.64399493</v>
      </c>
      <c r="G52" s="23"/>
      <c r="H52" s="3">
        <v>-73425497.817274824</v>
      </c>
      <c r="I52" s="3">
        <v>-10795989.411966577</v>
      </c>
      <c r="J52" s="3">
        <v>34023831.981159195</v>
      </c>
      <c r="K52" s="3">
        <v>-4532421.1079391958</v>
      </c>
      <c r="L52" s="3">
        <v>-39098311.975968651</v>
      </c>
      <c r="M52" s="3">
        <v>-2526560</v>
      </c>
      <c r="N52" s="3">
        <v>1202236.7272727271</v>
      </c>
      <c r="O52" s="3">
        <v>11414238.781998564</v>
      </c>
      <c r="P52" s="3">
        <v>12366530.247209702</v>
      </c>
      <c r="Q52" s="3">
        <v>7594635.821927527</v>
      </c>
      <c r="R52" s="3">
        <v>18455033.079716899</v>
      </c>
      <c r="S52" s="3">
        <v>5691878.4681517193</v>
      </c>
      <c r="T52" s="3">
        <v>-5721</v>
      </c>
      <c r="U52" s="3">
        <v>-522591</v>
      </c>
      <c r="V52" s="3">
        <v>262555539.84970775</v>
      </c>
      <c r="W52" s="3">
        <v>-2.9802322387695313E-8</v>
      </c>
      <c r="X52" s="23"/>
      <c r="Y52" s="3">
        <v>-3613.6208272615372</v>
      </c>
      <c r="Z52" s="3">
        <v>-4279.5831495940956</v>
      </c>
      <c r="AA52" s="23"/>
      <c r="AB52" s="3">
        <v>23725</v>
      </c>
      <c r="AC52" s="3">
        <v>72000</v>
      </c>
      <c r="AD52" s="3">
        <v>-48275</v>
      </c>
      <c r="AE52" s="23"/>
      <c r="AF52" s="3">
        <v>18349.082697576396</v>
      </c>
      <c r="AG52" s="3">
        <v>16789.440484216299</v>
      </c>
      <c r="AH52" s="23"/>
      <c r="AI52" s="3">
        <v>164.90010537407795</v>
      </c>
      <c r="AJ52" s="3">
        <v>810.18499999999995</v>
      </c>
      <c r="AK52" s="23"/>
      <c r="AL52" s="3">
        <v>153.28935721812434</v>
      </c>
      <c r="AM52" s="3">
        <v>323.46767676767678</v>
      </c>
      <c r="AN52" s="23"/>
      <c r="AO52" s="3">
        <v>390.14318229715491</v>
      </c>
      <c r="AP52" s="3">
        <v>869.65339497866228</v>
      </c>
      <c r="AQ52" s="23"/>
      <c r="AR52" s="3">
        <v>540.74604847207581</v>
      </c>
      <c r="AS52" s="3">
        <v>1063.323244562115</v>
      </c>
      <c r="AT52" s="23"/>
      <c r="AU52" s="3">
        <v>803.99835616438372</v>
      </c>
      <c r="AV52" s="3">
        <v>1107.3342051884053</v>
      </c>
      <c r="AW52" s="23"/>
      <c r="AX52" s="3">
        <v>251.67481559536355</v>
      </c>
      <c r="AY52" s="3">
        <v>1030.9431097751872</v>
      </c>
      <c r="AZ52" s="23"/>
      <c r="BA52" s="3">
        <v>376.93808219178084</v>
      </c>
      <c r="BB52" s="3">
        <v>614.4027007724136</v>
      </c>
      <c r="BC52" s="23"/>
      <c r="BD52" s="3">
        <v>0.24337197049525816</v>
      </c>
      <c r="BE52" s="3">
        <v>0</v>
      </c>
      <c r="BF52" s="23"/>
      <c r="BG52" s="3">
        <v>664.55372657221653</v>
      </c>
      <c r="BH52" s="3">
        <v>691.66666666666663</v>
      </c>
      <c r="BI52" s="23"/>
      <c r="BJ52" s="8">
        <v>-0.20747194330295698</v>
      </c>
      <c r="BK52" s="8">
        <v>-0.23348487290351966</v>
      </c>
      <c r="BL52" s="23"/>
      <c r="BM52" s="3">
        <v>413227700.87322003</v>
      </c>
      <c r="BN52" s="3">
        <v>1319700000</v>
      </c>
      <c r="BO52" s="23"/>
      <c r="BP52" s="3">
        <v>21031.016016859849</v>
      </c>
      <c r="BQ52" s="3">
        <v>22608.749816260763</v>
      </c>
    </row>
    <row r="53" spans="1:69">
      <c r="B53" t="s">
        <v>173</v>
      </c>
      <c r="C53" s="23"/>
      <c r="D53" s="3"/>
      <c r="E53" s="3">
        <v>-79155696.074739873</v>
      </c>
      <c r="F53" s="3">
        <v>79155696.074739873</v>
      </c>
      <c r="G53" s="23"/>
      <c r="H53" s="3"/>
      <c r="I53" s="3"/>
      <c r="J53" s="3"/>
      <c r="K53" s="3"/>
      <c r="L53" s="3"/>
      <c r="M53" s="3"/>
      <c r="N53" s="3"/>
      <c r="O53" s="3"/>
      <c r="P53" s="3"/>
      <c r="Q53" s="3"/>
      <c r="R53" s="3"/>
      <c r="S53" s="3"/>
      <c r="T53" s="3"/>
      <c r="U53" s="3"/>
      <c r="V53" s="3">
        <v>79155696.074739873</v>
      </c>
      <c r="W53" s="3">
        <v>0</v>
      </c>
      <c r="X53" s="23"/>
      <c r="Y53" s="3"/>
      <c r="Z53" s="3">
        <v>-7915.5696074739872</v>
      </c>
      <c r="AA53" s="23"/>
      <c r="AB53" s="3"/>
      <c r="AC53" s="3">
        <v>10000</v>
      </c>
      <c r="AD53" s="3">
        <v>-10000</v>
      </c>
      <c r="AE53" s="23"/>
      <c r="AF53" s="3"/>
      <c r="AG53" s="3">
        <v>20011.876588560837</v>
      </c>
      <c r="AH53" s="23"/>
      <c r="AI53" s="3"/>
      <c r="AJ53" s="3">
        <v>1530</v>
      </c>
      <c r="AK53" s="23"/>
      <c r="AL53" s="3"/>
      <c r="AM53" s="3">
        <v>238.03636363636363</v>
      </c>
      <c r="AN53" s="23"/>
      <c r="AO53" s="3"/>
      <c r="AP53" s="3">
        <v>869.65339497866216</v>
      </c>
      <c r="AQ53" s="23"/>
      <c r="AR53" s="3"/>
      <c r="AS53" s="3">
        <v>1063.323244562115</v>
      </c>
      <c r="AT53" s="23"/>
      <c r="AU53" s="3"/>
      <c r="AV53" s="3">
        <v>1107.3342051884053</v>
      </c>
      <c r="AW53" s="23"/>
      <c r="AX53" s="3"/>
      <c r="AY53" s="3">
        <v>1030.9431097751872</v>
      </c>
      <c r="AZ53" s="23"/>
      <c r="BA53" s="3"/>
      <c r="BB53" s="3">
        <v>614.4027007724136</v>
      </c>
      <c r="BC53" s="23"/>
      <c r="BD53" s="3"/>
      <c r="BE53" s="3">
        <v>0</v>
      </c>
      <c r="BF53" s="23"/>
      <c r="BG53" s="3"/>
      <c r="BH53" s="3">
        <v>700</v>
      </c>
      <c r="BI53" s="23"/>
      <c r="BJ53" s="8"/>
      <c r="BK53" s="8">
        <v>-0.42671534272096967</v>
      </c>
      <c r="BL53" s="23"/>
      <c r="BM53" s="3"/>
      <c r="BN53" s="3">
        <v>185500000</v>
      </c>
      <c r="BO53" s="23"/>
      <c r="BP53" s="3"/>
      <c r="BQ53" s="3">
        <v>26465.569607473986</v>
      </c>
    </row>
    <row r="54" spans="1:69">
      <c r="B54" t="s">
        <v>169</v>
      </c>
      <c r="C54" s="23"/>
      <c r="D54" s="3"/>
      <c r="E54" s="3">
        <v>0</v>
      </c>
      <c r="F54" s="3">
        <v>0</v>
      </c>
      <c r="G54" s="23"/>
      <c r="H54" s="3"/>
      <c r="I54" s="3"/>
      <c r="J54" s="3"/>
      <c r="K54" s="3"/>
      <c r="L54" s="3"/>
      <c r="M54" s="3"/>
      <c r="N54" s="3"/>
      <c r="O54" s="3"/>
      <c r="P54" s="3"/>
      <c r="Q54" s="3"/>
      <c r="R54" s="3"/>
      <c r="S54" s="3"/>
      <c r="T54" s="3"/>
      <c r="U54" s="3"/>
      <c r="V54" s="3"/>
      <c r="W54" s="3">
        <v>0</v>
      </c>
      <c r="X54" s="23"/>
      <c r="Y54" s="3"/>
      <c r="Z54" s="3"/>
      <c r="AA54" s="23"/>
      <c r="AB54" s="3"/>
      <c r="AC54" s="3">
        <v>0</v>
      </c>
      <c r="AD54" s="3">
        <v>0</v>
      </c>
      <c r="AE54" s="23"/>
      <c r="AF54" s="3"/>
      <c r="AG54" s="3"/>
      <c r="AH54" s="23"/>
      <c r="AI54" s="3"/>
      <c r="AJ54" s="3"/>
      <c r="AK54" s="23"/>
      <c r="AL54" s="3"/>
      <c r="AM54" s="3"/>
      <c r="AN54" s="23"/>
      <c r="AO54" s="3"/>
      <c r="AP54" s="3"/>
      <c r="AQ54" s="23"/>
      <c r="AR54" s="3"/>
      <c r="AS54" s="3"/>
      <c r="AT54" s="23"/>
      <c r="AU54" s="3"/>
      <c r="AV54" s="3"/>
      <c r="AW54" s="23"/>
      <c r="AX54" s="3"/>
      <c r="AY54" s="3"/>
      <c r="AZ54" s="23"/>
      <c r="BA54" s="3"/>
      <c r="BB54" s="3"/>
      <c r="BC54" s="23"/>
      <c r="BD54" s="3"/>
      <c r="BE54" s="3"/>
      <c r="BF54" s="23"/>
      <c r="BG54" s="3"/>
      <c r="BH54" s="3"/>
      <c r="BI54" s="23"/>
      <c r="BJ54" s="8"/>
      <c r="BK54" s="8"/>
      <c r="BL54" s="23"/>
      <c r="BM54" s="3"/>
      <c r="BN54" s="3">
        <v>0</v>
      </c>
      <c r="BO54" s="23"/>
      <c r="BP54" s="3"/>
      <c r="BQ54" s="3"/>
    </row>
    <row r="55" spans="1:69">
      <c r="B55" t="s">
        <v>168</v>
      </c>
      <c r="C55" s="23"/>
      <c r="D55" s="3"/>
      <c r="E55" s="3">
        <v>0</v>
      </c>
      <c r="F55" s="3">
        <v>0</v>
      </c>
      <c r="G55" s="23"/>
      <c r="H55" s="3"/>
      <c r="I55" s="3"/>
      <c r="J55" s="3"/>
      <c r="K55" s="3"/>
      <c r="L55" s="3"/>
      <c r="M55" s="3"/>
      <c r="N55" s="3"/>
      <c r="O55" s="3"/>
      <c r="P55" s="3"/>
      <c r="Q55" s="3"/>
      <c r="R55" s="3"/>
      <c r="S55" s="3"/>
      <c r="T55" s="3"/>
      <c r="U55" s="3"/>
      <c r="V55" s="3"/>
      <c r="W55" s="3">
        <v>0</v>
      </c>
      <c r="X55" s="23"/>
      <c r="Y55" s="3"/>
      <c r="Z55" s="3"/>
      <c r="AA55" s="23"/>
      <c r="AB55" s="3"/>
      <c r="AC55" s="3">
        <v>0</v>
      </c>
      <c r="AD55" s="3">
        <v>0</v>
      </c>
      <c r="AE55" s="23"/>
      <c r="AF55" s="3"/>
      <c r="AG55" s="3"/>
      <c r="AH55" s="23"/>
      <c r="AI55" s="3"/>
      <c r="AJ55" s="3"/>
      <c r="AK55" s="23"/>
      <c r="AL55" s="3"/>
      <c r="AM55" s="3"/>
      <c r="AN55" s="23"/>
      <c r="AO55" s="3"/>
      <c r="AP55" s="3"/>
      <c r="AQ55" s="23"/>
      <c r="AR55" s="3"/>
      <c r="AS55" s="3"/>
      <c r="AT55" s="23"/>
      <c r="AU55" s="3"/>
      <c r="AV55" s="3"/>
      <c r="AW55" s="23"/>
      <c r="AX55" s="3"/>
      <c r="AY55" s="3"/>
      <c r="AZ55" s="23"/>
      <c r="BA55" s="3"/>
      <c r="BB55" s="3"/>
      <c r="BC55" s="23"/>
      <c r="BD55" s="3"/>
      <c r="BE55" s="3"/>
      <c r="BF55" s="23"/>
      <c r="BG55" s="3"/>
      <c r="BH55" s="3"/>
      <c r="BI55" s="23"/>
      <c r="BJ55" s="8"/>
      <c r="BK55" s="8"/>
      <c r="BL55" s="23"/>
      <c r="BM55" s="3"/>
      <c r="BN55" s="3">
        <v>0</v>
      </c>
      <c r="BO55" s="23"/>
      <c r="BP55" s="3"/>
      <c r="BQ55" s="3"/>
    </row>
    <row r="56" spans="1:69">
      <c r="B56" t="s">
        <v>156</v>
      </c>
      <c r="C56" s="23"/>
      <c r="D56" s="3"/>
      <c r="E56" s="3">
        <v>-183399843.77496788</v>
      </c>
      <c r="F56" s="3">
        <v>183399843.77496788</v>
      </c>
      <c r="G56" s="23"/>
      <c r="H56" s="3"/>
      <c r="I56" s="3"/>
      <c r="J56" s="3"/>
      <c r="K56" s="3"/>
      <c r="L56" s="3"/>
      <c r="M56" s="3"/>
      <c r="N56" s="3"/>
      <c r="O56" s="3"/>
      <c r="P56" s="3"/>
      <c r="Q56" s="3"/>
      <c r="R56" s="3"/>
      <c r="S56" s="3"/>
      <c r="T56" s="3"/>
      <c r="U56" s="3"/>
      <c r="V56" s="3">
        <v>183399843.77496788</v>
      </c>
      <c r="W56" s="3">
        <v>0</v>
      </c>
      <c r="X56" s="23"/>
      <c r="Y56" s="3"/>
      <c r="Z56" s="3">
        <v>-3460.3744108484507</v>
      </c>
      <c r="AA56" s="23"/>
      <c r="AB56" s="3"/>
      <c r="AC56" s="3">
        <v>53000</v>
      </c>
      <c r="AD56" s="3">
        <v>-53000</v>
      </c>
      <c r="AE56" s="23"/>
      <c r="AF56" s="3"/>
      <c r="AG56" s="3">
        <v>16186.317755571667</v>
      </c>
      <c r="AH56" s="23"/>
      <c r="AI56" s="3"/>
      <c r="AJ56" s="3">
        <v>780</v>
      </c>
      <c r="AK56" s="23"/>
      <c r="AL56" s="3"/>
      <c r="AM56" s="3">
        <v>358.4</v>
      </c>
      <c r="AN56" s="23"/>
      <c r="AO56" s="3"/>
      <c r="AP56" s="3">
        <v>869.65339497866228</v>
      </c>
      <c r="AQ56" s="23"/>
      <c r="AR56" s="3"/>
      <c r="AS56" s="3">
        <v>1063.323244562115</v>
      </c>
      <c r="AT56" s="23"/>
      <c r="AU56" s="3"/>
      <c r="AV56" s="3">
        <v>1107.3342051884053</v>
      </c>
      <c r="AW56" s="23"/>
      <c r="AX56" s="3"/>
      <c r="AY56" s="3">
        <v>1030.9431097751872</v>
      </c>
      <c r="AZ56" s="23"/>
      <c r="BA56" s="3"/>
      <c r="BB56" s="3">
        <v>614.4027007724136</v>
      </c>
      <c r="BC56" s="23"/>
      <c r="BD56" s="3"/>
      <c r="BE56" s="3">
        <v>0</v>
      </c>
      <c r="BF56" s="23"/>
      <c r="BG56" s="3"/>
      <c r="BH56" s="3">
        <v>700</v>
      </c>
      <c r="BI56" s="23"/>
      <c r="BJ56" s="8"/>
      <c r="BK56" s="8">
        <v>-0.18654309492444476</v>
      </c>
      <c r="BL56" s="23"/>
      <c r="BM56" s="3"/>
      <c r="BN56" s="3">
        <v>983150000</v>
      </c>
      <c r="BO56" s="23"/>
      <c r="BP56" s="3"/>
      <c r="BQ56" s="3">
        <v>22010.37441084845</v>
      </c>
    </row>
    <row r="57" spans="1:69">
      <c r="B57" t="s">
        <v>171</v>
      </c>
      <c r="C57" s="23"/>
      <c r="D57" s="3">
        <v>-119314</v>
      </c>
      <c r="E57" s="3"/>
      <c r="F57" s="3">
        <v>-119314</v>
      </c>
      <c r="G57" s="23"/>
      <c r="H57" s="3"/>
      <c r="I57" s="3"/>
      <c r="J57" s="3"/>
      <c r="K57" s="3"/>
      <c r="L57" s="3"/>
      <c r="M57" s="3"/>
      <c r="N57" s="3"/>
      <c r="O57" s="3"/>
      <c r="P57" s="3"/>
      <c r="Q57" s="3"/>
      <c r="R57" s="3"/>
      <c r="S57" s="3"/>
      <c r="T57" s="3"/>
      <c r="U57" s="3">
        <v>-119314</v>
      </c>
      <c r="V57" s="3"/>
      <c r="W57" s="3">
        <v>0</v>
      </c>
      <c r="X57" s="23"/>
      <c r="Y57" s="3">
        <v>-4772.5600000000004</v>
      </c>
      <c r="Z57" s="3"/>
      <c r="AA57" s="23"/>
      <c r="AB57" s="3">
        <v>25</v>
      </c>
      <c r="AC57" s="3"/>
      <c r="AD57" s="3">
        <v>25</v>
      </c>
      <c r="AE57" s="23"/>
      <c r="AF57" s="3">
        <v>26048.639999999999</v>
      </c>
      <c r="AG57" s="3"/>
      <c r="AH57" s="23"/>
      <c r="AI57" s="3">
        <v>1.1599999999999999</v>
      </c>
      <c r="AJ57" s="3"/>
      <c r="AK57" s="23"/>
      <c r="AL57" s="3">
        <v>387.96</v>
      </c>
      <c r="AM57" s="3"/>
      <c r="AN57" s="23"/>
      <c r="AO57" s="3">
        <v>1008.32</v>
      </c>
      <c r="AP57" s="3"/>
      <c r="AQ57" s="23"/>
      <c r="AR57" s="3">
        <v>1077.24</v>
      </c>
      <c r="AS57" s="3"/>
      <c r="AT57" s="23"/>
      <c r="AU57" s="3">
        <v>5670.16</v>
      </c>
      <c r="AV57" s="3"/>
      <c r="AW57" s="23"/>
      <c r="AX57" s="3">
        <v>746.2</v>
      </c>
      <c r="AY57" s="3"/>
      <c r="AZ57" s="23"/>
      <c r="BA57" s="3">
        <v>1180.2</v>
      </c>
      <c r="BB57" s="3"/>
      <c r="BC57" s="23"/>
      <c r="BD57" s="3">
        <v>2.04</v>
      </c>
      <c r="BE57" s="3"/>
      <c r="BF57" s="23"/>
      <c r="BG57" s="3">
        <v>1196.1222551863364</v>
      </c>
      <c r="BH57" s="3"/>
      <c r="BI57" s="23"/>
      <c r="BJ57" s="8">
        <v>-0.15223787662650848</v>
      </c>
      <c r="BK57" s="8"/>
      <c r="BL57" s="23"/>
      <c r="BM57" s="3">
        <v>783734</v>
      </c>
      <c r="BN57" s="3"/>
      <c r="BO57" s="23"/>
      <c r="BP57" s="3">
        <v>36121.919999999998</v>
      </c>
      <c r="BQ57" s="3"/>
    </row>
    <row r="58" spans="1:69">
      <c r="B58" t="s">
        <v>553</v>
      </c>
      <c r="C58" s="23"/>
      <c r="D58" s="3">
        <v>-403277</v>
      </c>
      <c r="E58" s="3"/>
      <c r="F58" s="3">
        <v>-403277</v>
      </c>
      <c r="G58" s="23"/>
      <c r="H58" s="3"/>
      <c r="I58" s="3"/>
      <c r="J58" s="3"/>
      <c r="K58" s="3"/>
      <c r="L58" s="3"/>
      <c r="M58" s="3"/>
      <c r="N58" s="3"/>
      <c r="O58" s="3"/>
      <c r="P58" s="3"/>
      <c r="Q58" s="3"/>
      <c r="R58" s="3"/>
      <c r="S58" s="3"/>
      <c r="T58" s="3"/>
      <c r="U58" s="3">
        <v>-403277</v>
      </c>
      <c r="V58" s="3"/>
      <c r="W58" s="3">
        <v>0</v>
      </c>
      <c r="X58" s="23"/>
      <c r="Y58" s="3">
        <v>-2016.385</v>
      </c>
      <c r="Z58" s="3"/>
      <c r="AA58" s="23"/>
      <c r="AB58" s="3">
        <v>200</v>
      </c>
      <c r="AC58" s="3"/>
      <c r="AD58" s="3">
        <v>200</v>
      </c>
      <c r="AE58" s="23"/>
      <c r="AF58" s="3">
        <v>14272.045</v>
      </c>
      <c r="AG58" s="3"/>
      <c r="AH58" s="23"/>
      <c r="AI58" s="3">
        <v>1283.93</v>
      </c>
      <c r="AJ58" s="3"/>
      <c r="AK58" s="23"/>
      <c r="AL58" s="3">
        <v>266.27499999999998</v>
      </c>
      <c r="AM58" s="3"/>
      <c r="AN58" s="23"/>
      <c r="AO58" s="3">
        <v>1041.6149999999998</v>
      </c>
      <c r="AP58" s="3"/>
      <c r="AQ58" s="23"/>
      <c r="AR58" s="3">
        <v>903.51499999999999</v>
      </c>
      <c r="AS58" s="3"/>
      <c r="AT58" s="23"/>
      <c r="AU58" s="3">
        <v>2526.9450000000002</v>
      </c>
      <c r="AV58" s="3"/>
      <c r="AW58" s="23"/>
      <c r="AX58" s="3">
        <v>901</v>
      </c>
      <c r="AY58" s="3"/>
      <c r="AZ58" s="23"/>
      <c r="BA58" s="3">
        <v>833.83</v>
      </c>
      <c r="BB58" s="3"/>
      <c r="BC58" s="23"/>
      <c r="BD58" s="3">
        <v>0.01</v>
      </c>
      <c r="BE58" s="3"/>
      <c r="BF58" s="23"/>
      <c r="BG58" s="3">
        <v>763.57959288955215</v>
      </c>
      <c r="BH58" s="3"/>
      <c r="BI58" s="23"/>
      <c r="BJ58" s="8">
        <v>-0.1007548676395783</v>
      </c>
      <c r="BK58" s="8"/>
      <c r="BL58" s="23"/>
      <c r="BM58" s="3">
        <v>4002556</v>
      </c>
      <c r="BN58" s="3"/>
      <c r="BO58" s="23"/>
      <c r="BP58" s="3">
        <v>22029.165000000001</v>
      </c>
      <c r="BQ58" s="3"/>
    </row>
    <row r="59" spans="1:69">
      <c r="B59" t="s">
        <v>155</v>
      </c>
      <c r="C59" s="23"/>
      <c r="D59" s="3">
        <v>-18755553.193343632</v>
      </c>
      <c r="E59" s="3">
        <v>-11490000.222919554</v>
      </c>
      <c r="F59" s="3">
        <v>-7265552.9704240784</v>
      </c>
      <c r="G59" s="23"/>
      <c r="H59" s="3">
        <v>-18511667.025814835</v>
      </c>
      <c r="I59" s="3">
        <v>22341667.100121353</v>
      </c>
      <c r="J59" s="3">
        <v>-36940.122446012079</v>
      </c>
      <c r="K59" s="3">
        <v>-406770.07089762035</v>
      </c>
      <c r="L59" s="3">
        <v>-3152088.889213257</v>
      </c>
      <c r="M59" s="3">
        <v>-2526040</v>
      </c>
      <c r="N59" s="3">
        <v>-324762.27272727271</v>
      </c>
      <c r="O59" s="3">
        <v>-91500.210042675462</v>
      </c>
      <c r="P59" s="3">
        <v>-193520.51087577001</v>
      </c>
      <c r="Q59" s="3">
        <v>-3619789.5896231891</v>
      </c>
      <c r="R59" s="3">
        <v>-59727.780449625701</v>
      </c>
      <c r="S59" s="3">
        <v>-684043.59845517273</v>
      </c>
      <c r="T59" s="3">
        <v>-370</v>
      </c>
      <c r="U59" s="3"/>
      <c r="V59" s="3"/>
      <c r="W59" s="3">
        <v>-2.9103830456733704E-9</v>
      </c>
      <c r="X59" s="23"/>
      <c r="Y59" s="3">
        <v>-9377.7765966718162</v>
      </c>
      <c r="Z59" s="3">
        <v>-3830.0000743065179</v>
      </c>
      <c r="AA59" s="23"/>
      <c r="AB59" s="3">
        <v>2000</v>
      </c>
      <c r="AC59" s="3">
        <v>3000</v>
      </c>
      <c r="AD59" s="3">
        <v>-1000</v>
      </c>
      <c r="AE59" s="23"/>
      <c r="AF59" s="3">
        <v>18467.911499999998</v>
      </c>
      <c r="AG59" s="3">
        <v>16891.86705539337</v>
      </c>
      <c r="AH59" s="23"/>
      <c r="AI59" s="3">
        <v>1827.46</v>
      </c>
      <c r="AJ59" s="3">
        <v>564.44000000000005</v>
      </c>
      <c r="AK59" s="23"/>
      <c r="AL59" s="3">
        <v>400.41750000000002</v>
      </c>
      <c r="AM59" s="3">
        <v>238.03636363636366</v>
      </c>
      <c r="AN59" s="23"/>
      <c r="AO59" s="3">
        <v>915.40350000000001</v>
      </c>
      <c r="AP59" s="3">
        <v>869.65339497866228</v>
      </c>
      <c r="AQ59" s="23"/>
      <c r="AR59" s="3">
        <v>1160.0835</v>
      </c>
      <c r="AS59" s="3">
        <v>1063.323244562115</v>
      </c>
      <c r="AT59" s="23"/>
      <c r="AU59" s="3">
        <v>2917.2289999999998</v>
      </c>
      <c r="AV59" s="3">
        <v>1107.3342051884053</v>
      </c>
      <c r="AW59" s="23"/>
      <c r="AX59" s="3">
        <v>1060.807</v>
      </c>
      <c r="AY59" s="3">
        <v>1030.9431097751872</v>
      </c>
      <c r="AZ59" s="23"/>
      <c r="BA59" s="3">
        <v>956.42449999999997</v>
      </c>
      <c r="BB59" s="3">
        <v>614.4027007724136</v>
      </c>
      <c r="BC59" s="23"/>
      <c r="BD59" s="3">
        <v>0.185</v>
      </c>
      <c r="BE59" s="3">
        <v>0</v>
      </c>
      <c r="BF59" s="23"/>
      <c r="BG59" s="3">
        <v>699.30301655762241</v>
      </c>
      <c r="BH59" s="3">
        <v>700</v>
      </c>
      <c r="BI59" s="23"/>
      <c r="BJ59" s="8">
        <v>-0.51165988953791597</v>
      </c>
      <c r="BK59" s="8">
        <v>-0.20646900670116</v>
      </c>
      <c r="BL59" s="23"/>
      <c r="BM59" s="3">
        <v>36656289.806656368</v>
      </c>
      <c r="BN59" s="3">
        <v>55650000</v>
      </c>
      <c r="BO59" s="23"/>
      <c r="BP59" s="3">
        <v>27705.9215</v>
      </c>
      <c r="BQ59" s="3">
        <v>22380.000074306517</v>
      </c>
    </row>
    <row r="60" spans="1:69">
      <c r="B60" t="s">
        <v>161</v>
      </c>
      <c r="C60" s="23"/>
      <c r="D60" s="3">
        <v>-66455009.933436334</v>
      </c>
      <c r="E60" s="3">
        <v>-34084446.69814758</v>
      </c>
      <c r="F60" s="3">
        <v>-32370563.235288754</v>
      </c>
      <c r="G60" s="23"/>
      <c r="H60" s="3">
        <v>-54913830.791459985</v>
      </c>
      <c r="I60" s="3">
        <v>-33137656.51208793</v>
      </c>
      <c r="J60" s="3">
        <v>34060772.103605203</v>
      </c>
      <c r="K60" s="3">
        <v>-4125651.0370415756</v>
      </c>
      <c r="L60" s="3">
        <v>-35946223.086755395</v>
      </c>
      <c r="M60" s="3">
        <v>-520</v>
      </c>
      <c r="N60" s="3">
        <v>1526998.9999999998</v>
      </c>
      <c r="O60" s="3">
        <v>11505738.99204124</v>
      </c>
      <c r="P60" s="3">
        <v>12560050.758085473</v>
      </c>
      <c r="Q60" s="3">
        <v>11214425.411550716</v>
      </c>
      <c r="R60" s="3">
        <v>18514760.860166524</v>
      </c>
      <c r="S60" s="3">
        <v>6375922.0666068923</v>
      </c>
      <c r="T60" s="3">
        <v>-5351</v>
      </c>
      <c r="U60" s="3"/>
      <c r="V60" s="3"/>
      <c r="W60" s="3">
        <v>8.754432201385498E-8</v>
      </c>
      <c r="X60" s="23"/>
      <c r="Y60" s="3">
        <v>-3090.9306945784342</v>
      </c>
      <c r="Z60" s="3">
        <v>-5680.74111635793</v>
      </c>
      <c r="AA60" s="23"/>
      <c r="AB60" s="3">
        <v>21500</v>
      </c>
      <c r="AC60" s="3">
        <v>6000</v>
      </c>
      <c r="AD60" s="3">
        <v>15500</v>
      </c>
      <c r="AE60" s="23"/>
      <c r="AF60" s="3">
        <v>18367.001813953488</v>
      </c>
      <c r="AG60" s="3">
        <v>16695.084461081144</v>
      </c>
      <c r="AH60" s="23"/>
      <c r="AI60" s="3">
        <v>2.4186046511627906E-2</v>
      </c>
      <c r="AJ60" s="3">
        <v>0</v>
      </c>
      <c r="AK60" s="23"/>
      <c r="AL60" s="3">
        <v>128.97679069767443</v>
      </c>
      <c r="AM60" s="3">
        <v>200</v>
      </c>
      <c r="AN60" s="23"/>
      <c r="AO60" s="3">
        <v>334.50274418604653</v>
      </c>
      <c r="AP60" s="3">
        <v>869.65339497866228</v>
      </c>
      <c r="AQ60" s="23"/>
      <c r="AR60" s="3">
        <v>479.1348372093023</v>
      </c>
      <c r="AS60" s="3">
        <v>1063.323244562115</v>
      </c>
      <c r="AT60" s="23"/>
      <c r="AU60" s="3">
        <v>585.73302325581392</v>
      </c>
      <c r="AV60" s="3">
        <v>1107.3342051884053</v>
      </c>
      <c r="AW60" s="23"/>
      <c r="AX60" s="3">
        <v>169.79144186046511</v>
      </c>
      <c r="AY60" s="3">
        <v>1030.9431097751872</v>
      </c>
      <c r="AZ60" s="23"/>
      <c r="BA60" s="3">
        <v>317.84818604651161</v>
      </c>
      <c r="BB60" s="3">
        <v>614.4027007724136</v>
      </c>
      <c r="BC60" s="23"/>
      <c r="BD60" s="3">
        <v>0.24888372093023256</v>
      </c>
      <c r="BE60" s="3">
        <v>0</v>
      </c>
      <c r="BF60" s="23"/>
      <c r="BG60" s="3">
        <v>659.78196069083845</v>
      </c>
      <c r="BH60" s="3">
        <v>600</v>
      </c>
      <c r="BI60" s="23"/>
      <c r="BJ60" s="8">
        <v>-0.17874574900359813</v>
      </c>
      <c r="BK60" s="8">
        <v>-0.35727931549420944</v>
      </c>
      <c r="BL60" s="23"/>
      <c r="BM60" s="3">
        <v>371785121.06656367</v>
      </c>
      <c r="BN60" s="3">
        <v>95400000</v>
      </c>
      <c r="BO60" s="23"/>
      <c r="BP60" s="3">
        <v>20383.261906976742</v>
      </c>
      <c r="BQ60" s="3">
        <v>21580.741116357931</v>
      </c>
    </row>
    <row r="61" spans="1:69">
      <c r="A61" t="s">
        <v>16</v>
      </c>
      <c r="C61" s="23"/>
      <c r="D61" s="3">
        <v>-4252037111.544982</v>
      </c>
      <c r="E61" s="3">
        <v>-852464154.59205151</v>
      </c>
      <c r="F61" s="3">
        <v>-3399572956.9529305</v>
      </c>
      <c r="G61" s="23"/>
      <c r="H61" s="3">
        <v>-2519508880.0127764</v>
      </c>
      <c r="I61" s="3">
        <v>0</v>
      </c>
      <c r="J61" s="3">
        <v>92211315.790849254</v>
      </c>
      <c r="K61" s="3">
        <v>-62703088.169353828</v>
      </c>
      <c r="L61" s="3">
        <v>117390147.18341585</v>
      </c>
      <c r="M61" s="3">
        <v>-2143299</v>
      </c>
      <c r="N61" s="3">
        <v>-24397.000000005562</v>
      </c>
      <c r="O61" s="3">
        <v>-353694565.09100235</v>
      </c>
      <c r="P61" s="3">
        <v>-189753373.40869597</v>
      </c>
      <c r="Q61" s="3">
        <v>-430692742.09737343</v>
      </c>
      <c r="R61" s="3">
        <v>-141834998.31168729</v>
      </c>
      <c r="S61" s="3">
        <v>307805582.18731433</v>
      </c>
      <c r="T61" s="3">
        <v>-25589509.999999993</v>
      </c>
      <c r="U61" s="3">
        <v>-191035149.02362204</v>
      </c>
      <c r="V61" s="3"/>
      <c r="W61" s="3">
        <v>1.3709068298339844E-6</v>
      </c>
      <c r="X61" s="23"/>
      <c r="Y61" s="3">
        <v>-11697.488614979318</v>
      </c>
      <c r="Z61" s="3">
        <v>-9845.1767433717614</v>
      </c>
      <c r="AA61" s="23"/>
      <c r="AB61" s="3">
        <v>363500</v>
      </c>
      <c r="AC61" s="3">
        <v>86586.983333333323</v>
      </c>
      <c r="AD61" s="3">
        <v>276913.01666666666</v>
      </c>
      <c r="AE61" s="23"/>
      <c r="AF61" s="3">
        <v>17990.457755158186</v>
      </c>
      <c r="AG61" s="3">
        <v>18284.953469148662</v>
      </c>
      <c r="AH61" s="23"/>
      <c r="AI61" s="3">
        <v>72.821573590096293</v>
      </c>
      <c r="AJ61" s="3">
        <v>0</v>
      </c>
      <c r="AK61" s="23"/>
      <c r="AL61" s="3">
        <v>433.65333149931223</v>
      </c>
      <c r="AM61" s="3">
        <v>401.62520000000001</v>
      </c>
      <c r="AN61" s="23"/>
      <c r="AO61" s="3">
        <v>1820.8516423658866</v>
      </c>
      <c r="AP61" s="3">
        <v>857.44776031824063</v>
      </c>
      <c r="AQ61" s="23"/>
      <c r="AR61" s="3">
        <v>1868.6209656121048</v>
      </c>
      <c r="AS61" s="3">
        <v>1371.3539929673113</v>
      </c>
      <c r="AT61" s="23"/>
      <c r="AU61" s="3">
        <v>4125.5317991746888</v>
      </c>
      <c r="AV61" s="3">
        <v>3019.4221077448938</v>
      </c>
      <c r="AW61" s="23"/>
      <c r="AX61" s="3">
        <v>1537.5607565337002</v>
      </c>
      <c r="AY61" s="3">
        <v>1166.8151611337596</v>
      </c>
      <c r="AZ61" s="23"/>
      <c r="BA61" s="3">
        <v>300.64961760660253</v>
      </c>
      <c r="BB61" s="3">
        <v>1155.2733377731806</v>
      </c>
      <c r="BC61" s="23"/>
      <c r="BD61" s="3">
        <v>70.59072352132047</v>
      </c>
      <c r="BE61" s="3">
        <v>0</v>
      </c>
      <c r="BF61" s="23"/>
      <c r="BG61" s="3">
        <v>630.48668190682054</v>
      </c>
      <c r="BH61" s="3">
        <v>619.30997304582218</v>
      </c>
      <c r="BI61" s="23"/>
      <c r="BJ61" s="8">
        <v>-0.70794116977558186</v>
      </c>
      <c r="BK61" s="8">
        <v>-0.59988716425203537</v>
      </c>
      <c r="BL61" s="23"/>
      <c r="BM61" s="3">
        <v>6006201211.4550171</v>
      </c>
      <c r="BN61" s="3">
        <v>1421040831.3285713</v>
      </c>
      <c r="BO61" s="23"/>
      <c r="BP61" s="3">
        <v>28220.738165061903</v>
      </c>
      <c r="BQ61" s="3">
        <v>26256.891029086048</v>
      </c>
    </row>
    <row r="62" spans="1:69">
      <c r="B62" t="s">
        <v>154</v>
      </c>
      <c r="C62" s="23"/>
      <c r="D62" s="3">
        <v>-191035149.02362204</v>
      </c>
      <c r="E62" s="3"/>
      <c r="F62" s="3">
        <v>-191035149.02362204</v>
      </c>
      <c r="G62" s="23"/>
      <c r="H62" s="3"/>
      <c r="I62" s="3"/>
      <c r="J62" s="3"/>
      <c r="K62" s="3"/>
      <c r="L62" s="3"/>
      <c r="M62" s="3"/>
      <c r="N62" s="3"/>
      <c r="O62" s="3"/>
      <c r="P62" s="3"/>
      <c r="Q62" s="3"/>
      <c r="R62" s="3"/>
      <c r="S62" s="3"/>
      <c r="T62" s="3"/>
      <c r="U62" s="3">
        <v>-191035149.02362204</v>
      </c>
      <c r="V62" s="3"/>
      <c r="W62" s="3">
        <v>0</v>
      </c>
      <c r="X62" s="23"/>
      <c r="Y62" s="3">
        <v>-9096.9118582677165</v>
      </c>
      <c r="Z62" s="3"/>
      <c r="AA62" s="23"/>
      <c r="AB62" s="3">
        <v>21000</v>
      </c>
      <c r="AC62" s="3"/>
      <c r="AD62" s="3">
        <v>21000</v>
      </c>
      <c r="AE62" s="23"/>
      <c r="AF62" s="3">
        <v>18777.379904761903</v>
      </c>
      <c r="AG62" s="3"/>
      <c r="AH62" s="23"/>
      <c r="AI62" s="3">
        <v>1158.4449047619048</v>
      </c>
      <c r="AJ62" s="3"/>
      <c r="AK62" s="23"/>
      <c r="AL62" s="3">
        <v>954.85514285714282</v>
      </c>
      <c r="AM62" s="3"/>
      <c r="AN62" s="23"/>
      <c r="AO62" s="3">
        <v>690.91185714285712</v>
      </c>
      <c r="AP62" s="3"/>
      <c r="AQ62" s="23"/>
      <c r="AR62" s="3">
        <v>942.93357142857144</v>
      </c>
      <c r="AS62" s="3"/>
      <c r="AT62" s="23"/>
      <c r="AU62" s="3">
        <v>1656.4759523809523</v>
      </c>
      <c r="AV62" s="3"/>
      <c r="AW62" s="23"/>
      <c r="AX62" s="3">
        <v>830.19733333333329</v>
      </c>
      <c r="AY62" s="3"/>
      <c r="AZ62" s="23"/>
      <c r="BA62" s="3">
        <v>1019.552380952381</v>
      </c>
      <c r="BB62" s="3"/>
      <c r="BC62" s="23"/>
      <c r="BD62" s="3">
        <v>3.3437142857142859</v>
      </c>
      <c r="BE62" s="3"/>
      <c r="BF62" s="23"/>
      <c r="BG62" s="3">
        <v>647.07480052099504</v>
      </c>
      <c r="BH62" s="3"/>
      <c r="BI62" s="23"/>
      <c r="BJ62" s="8">
        <v>-0.53709710227633367</v>
      </c>
      <c r="BK62" s="8"/>
      <c r="BL62" s="23"/>
      <c r="BM62" s="3">
        <v>355680840.97637796</v>
      </c>
      <c r="BN62" s="3"/>
      <c r="BO62" s="23"/>
      <c r="BP62" s="3">
        <v>26034.094761904762</v>
      </c>
      <c r="BQ62" s="3"/>
    </row>
    <row r="63" spans="1:69">
      <c r="B63" t="s">
        <v>166</v>
      </c>
      <c r="C63" s="23"/>
      <c r="D63" s="3">
        <v>-4061001962.5213599</v>
      </c>
      <c r="E63" s="3">
        <v>-852464154.59205151</v>
      </c>
      <c r="F63" s="3">
        <v>-3208537807.9293084</v>
      </c>
      <c r="G63" s="23"/>
      <c r="H63" s="3">
        <v>-2519508880.0127764</v>
      </c>
      <c r="I63" s="3">
        <v>0</v>
      </c>
      <c r="J63" s="3">
        <v>92211315.790849254</v>
      </c>
      <c r="K63" s="3">
        <v>-62703088.169353828</v>
      </c>
      <c r="L63" s="3">
        <v>117390147.18341585</v>
      </c>
      <c r="M63" s="3">
        <v>-2143299</v>
      </c>
      <c r="N63" s="3">
        <v>-24397.000000005562</v>
      </c>
      <c r="O63" s="3">
        <v>-353694565.09100235</v>
      </c>
      <c r="P63" s="3">
        <v>-189753373.40869597</v>
      </c>
      <c r="Q63" s="3">
        <v>-430692742.09737343</v>
      </c>
      <c r="R63" s="3">
        <v>-141834998.31168729</v>
      </c>
      <c r="S63" s="3">
        <v>307805582.18731433</v>
      </c>
      <c r="T63" s="3">
        <v>-25589509.999999993</v>
      </c>
      <c r="U63" s="3"/>
      <c r="V63" s="3"/>
      <c r="W63" s="3">
        <v>1.3634562492370605E-6</v>
      </c>
      <c r="X63" s="23"/>
      <c r="Y63" s="3">
        <v>-11856.940036558715</v>
      </c>
      <c r="Z63" s="3">
        <v>-9845.1767433717614</v>
      </c>
      <c r="AA63" s="23"/>
      <c r="AB63" s="3">
        <v>342500</v>
      </c>
      <c r="AC63" s="3">
        <v>86586.983333333323</v>
      </c>
      <c r="AD63" s="3">
        <v>255913.01666666666</v>
      </c>
      <c r="AE63" s="23"/>
      <c r="AF63" s="3">
        <v>17942.208513868616</v>
      </c>
      <c r="AG63" s="3">
        <v>18284.953469148662</v>
      </c>
      <c r="AH63" s="23"/>
      <c r="AI63" s="3">
        <v>6.2578072992700733</v>
      </c>
      <c r="AJ63" s="3">
        <v>0</v>
      </c>
      <c r="AK63" s="23"/>
      <c r="AL63" s="3">
        <v>401.69643211678834</v>
      </c>
      <c r="AM63" s="3">
        <v>401.62520000000001</v>
      </c>
      <c r="AN63" s="23"/>
      <c r="AO63" s="3">
        <v>1890.1326218978095</v>
      </c>
      <c r="AP63" s="3">
        <v>857.44776031824063</v>
      </c>
      <c r="AQ63" s="23"/>
      <c r="AR63" s="3">
        <v>1925.3784408759127</v>
      </c>
      <c r="AS63" s="3">
        <v>1371.3539929673113</v>
      </c>
      <c r="AT63" s="23"/>
      <c r="AU63" s="3">
        <v>4276.9191649635022</v>
      </c>
      <c r="AV63" s="3">
        <v>3019.4221077448938</v>
      </c>
      <c r="AW63" s="23"/>
      <c r="AX63" s="3">
        <v>1580.9319445255474</v>
      </c>
      <c r="AY63" s="3">
        <v>1166.8151611337596</v>
      </c>
      <c r="AZ63" s="23"/>
      <c r="BA63" s="3">
        <v>256.57090802919714</v>
      </c>
      <c r="BB63" s="3">
        <v>1155.2733377731806</v>
      </c>
      <c r="BC63" s="23"/>
      <c r="BD63" s="3">
        <v>74.713897810218953</v>
      </c>
      <c r="BE63" s="3">
        <v>0</v>
      </c>
      <c r="BF63" s="23"/>
      <c r="BG63" s="3">
        <v>629.46960018157199</v>
      </c>
      <c r="BH63" s="3">
        <v>619.30997304582218</v>
      </c>
      <c r="BI63" s="23"/>
      <c r="BJ63" s="8">
        <v>-0.7186952167694538</v>
      </c>
      <c r="BK63" s="8">
        <v>-0.59988716425203537</v>
      </c>
      <c r="BL63" s="23"/>
      <c r="BM63" s="3">
        <v>5650520370.4786386</v>
      </c>
      <c r="BN63" s="3">
        <v>1421040831.3285713</v>
      </c>
      <c r="BO63" s="23"/>
      <c r="BP63" s="3">
        <v>28354.809731386867</v>
      </c>
      <c r="BQ63" s="3">
        <v>26256.891029086048</v>
      </c>
    </row>
    <row r="64" spans="1:69">
      <c r="A64" t="s">
        <v>10</v>
      </c>
      <c r="C64" s="23"/>
      <c r="D64" s="3">
        <v>-787956466</v>
      </c>
      <c r="E64" s="3"/>
      <c r="F64" s="3">
        <v>-787956466</v>
      </c>
      <c r="G64" s="23"/>
      <c r="H64" s="3"/>
      <c r="I64" s="3"/>
      <c r="J64" s="3"/>
      <c r="K64" s="3"/>
      <c r="L64" s="3"/>
      <c r="M64" s="3"/>
      <c r="N64" s="3"/>
      <c r="O64" s="3"/>
      <c r="P64" s="3"/>
      <c r="Q64" s="3"/>
      <c r="R64" s="3"/>
      <c r="S64" s="3"/>
      <c r="T64" s="3"/>
      <c r="U64" s="3">
        <v>-787956466</v>
      </c>
      <c r="V64" s="3"/>
      <c r="W64" s="3">
        <v>0</v>
      </c>
      <c r="X64" s="23"/>
      <c r="Y64" s="3">
        <v>-5080.3124822695036</v>
      </c>
      <c r="Z64" s="3"/>
      <c r="AA64" s="23"/>
      <c r="AB64" s="3">
        <v>155100</v>
      </c>
      <c r="AC64" s="3"/>
      <c r="AD64" s="3">
        <v>155100</v>
      </c>
      <c r="AE64" s="23"/>
      <c r="AF64" s="3">
        <v>14789.12477111541</v>
      </c>
      <c r="AG64" s="3"/>
      <c r="AH64" s="23"/>
      <c r="AI64" s="3">
        <v>1.2959381044487428E-3</v>
      </c>
      <c r="AJ64" s="3"/>
      <c r="AK64" s="23"/>
      <c r="AL64" s="3">
        <v>6.6344294003868459E-3</v>
      </c>
      <c r="AM64" s="3"/>
      <c r="AN64" s="23"/>
      <c r="AO64" s="3">
        <v>497.0894390715668</v>
      </c>
      <c r="AP64" s="3"/>
      <c r="AQ64" s="23"/>
      <c r="AR64" s="3">
        <v>379.93413926499034</v>
      </c>
      <c r="AS64" s="3"/>
      <c r="AT64" s="23"/>
      <c r="AU64" s="3">
        <v>285.45849774339143</v>
      </c>
      <c r="AV64" s="3"/>
      <c r="AW64" s="23"/>
      <c r="AX64" s="3">
        <v>208.50878143133463</v>
      </c>
      <c r="AY64" s="3"/>
      <c r="AZ64" s="23"/>
      <c r="BA64" s="3">
        <v>86.539503546099297</v>
      </c>
      <c r="BB64" s="3"/>
      <c r="BC64" s="23"/>
      <c r="BD64" s="3">
        <v>4999.9937137330753</v>
      </c>
      <c r="BE64" s="3"/>
      <c r="BF64" s="23"/>
      <c r="BG64" s="3">
        <v>616.8203815026103</v>
      </c>
      <c r="BH64" s="3"/>
      <c r="BI64" s="23"/>
      <c r="BJ64" s="8">
        <v>-0.31425239929807769</v>
      </c>
      <c r="BK64" s="8"/>
      <c r="BL64" s="23"/>
      <c r="BM64" s="3">
        <v>2507400000</v>
      </c>
      <c r="BN64" s="3"/>
      <c r="BO64" s="23"/>
      <c r="BP64" s="3">
        <v>21246.656776273372</v>
      </c>
      <c r="BQ64" s="3"/>
    </row>
    <row r="65" spans="1:69">
      <c r="B65" t="s">
        <v>164</v>
      </c>
      <c r="C65" s="23"/>
      <c r="D65" s="3">
        <v>-787956466</v>
      </c>
      <c r="E65" s="3"/>
      <c r="F65" s="3">
        <v>-787956466</v>
      </c>
      <c r="G65" s="23"/>
      <c r="H65" s="3"/>
      <c r="I65" s="3"/>
      <c r="J65" s="3"/>
      <c r="K65" s="3"/>
      <c r="L65" s="3"/>
      <c r="M65" s="3"/>
      <c r="N65" s="3"/>
      <c r="O65" s="3"/>
      <c r="P65" s="3"/>
      <c r="Q65" s="3"/>
      <c r="R65" s="3"/>
      <c r="S65" s="3"/>
      <c r="T65" s="3"/>
      <c r="U65" s="3">
        <v>-787956466</v>
      </c>
      <c r="V65" s="3"/>
      <c r="W65" s="3">
        <v>0</v>
      </c>
      <c r="X65" s="23"/>
      <c r="Y65" s="3">
        <v>-5080.3124822695036</v>
      </c>
      <c r="Z65" s="3"/>
      <c r="AA65" s="23"/>
      <c r="AB65" s="3">
        <v>155100</v>
      </c>
      <c r="AC65" s="3"/>
      <c r="AD65" s="3">
        <v>155100</v>
      </c>
      <c r="AE65" s="23"/>
      <c r="AF65" s="3">
        <v>14789.12477111541</v>
      </c>
      <c r="AG65" s="3"/>
      <c r="AH65" s="23"/>
      <c r="AI65" s="3">
        <v>1.2959381044487428E-3</v>
      </c>
      <c r="AJ65" s="3"/>
      <c r="AK65" s="23"/>
      <c r="AL65" s="3">
        <v>6.6344294003868459E-3</v>
      </c>
      <c r="AM65" s="3"/>
      <c r="AN65" s="23"/>
      <c r="AO65" s="3">
        <v>497.0894390715668</v>
      </c>
      <c r="AP65" s="3"/>
      <c r="AQ65" s="23"/>
      <c r="AR65" s="3">
        <v>379.93413926499034</v>
      </c>
      <c r="AS65" s="3"/>
      <c r="AT65" s="23"/>
      <c r="AU65" s="3">
        <v>285.45849774339143</v>
      </c>
      <c r="AV65" s="3"/>
      <c r="AW65" s="23"/>
      <c r="AX65" s="3">
        <v>208.50878143133463</v>
      </c>
      <c r="AY65" s="3"/>
      <c r="AZ65" s="23"/>
      <c r="BA65" s="3">
        <v>86.539503546099297</v>
      </c>
      <c r="BB65" s="3"/>
      <c r="BC65" s="23"/>
      <c r="BD65" s="3">
        <v>4999.9937137330753</v>
      </c>
      <c r="BE65" s="3"/>
      <c r="BF65" s="23"/>
      <c r="BG65" s="3">
        <v>616.8203815026103</v>
      </c>
      <c r="BH65" s="3"/>
      <c r="BI65" s="23"/>
      <c r="BJ65" s="8">
        <v>-0.31425239929807769</v>
      </c>
      <c r="BK65" s="8"/>
      <c r="BL65" s="23"/>
      <c r="BM65" s="3">
        <v>2507400000</v>
      </c>
      <c r="BN65" s="3"/>
      <c r="BO65" s="23"/>
      <c r="BP65" s="3">
        <v>21246.656776273372</v>
      </c>
      <c r="BQ65" s="3"/>
    </row>
    <row r="66" spans="1:69">
      <c r="A66" t="s">
        <v>43</v>
      </c>
      <c r="C66" s="23"/>
      <c r="D66" s="3">
        <v>-219627079.74506223</v>
      </c>
      <c r="E66" s="3">
        <v>101750000</v>
      </c>
      <c r="F66" s="3">
        <v>-321377079.74506223</v>
      </c>
      <c r="G66" s="23"/>
      <c r="H66" s="3"/>
      <c r="I66" s="3"/>
      <c r="J66" s="3"/>
      <c r="K66" s="3"/>
      <c r="L66" s="3"/>
      <c r="M66" s="3"/>
      <c r="N66" s="3"/>
      <c r="O66" s="3"/>
      <c r="P66" s="3"/>
      <c r="Q66" s="3"/>
      <c r="R66" s="3"/>
      <c r="S66" s="3"/>
      <c r="T66" s="3"/>
      <c r="U66" s="3"/>
      <c r="V66" s="3"/>
      <c r="W66" s="3">
        <v>-321377079.74506223</v>
      </c>
      <c r="X66" s="23"/>
      <c r="Y66" s="3">
        <v>-395.62182018550544</v>
      </c>
      <c r="Z66" s="3">
        <v>9250</v>
      </c>
      <c r="AA66" s="23"/>
      <c r="AB66" s="3">
        <v>555144</v>
      </c>
      <c r="AC66" s="3">
        <v>11000</v>
      </c>
      <c r="AD66" s="3">
        <v>544144</v>
      </c>
      <c r="AE66" s="23"/>
      <c r="AF66" s="3">
        <v>8754.7314192353715</v>
      </c>
      <c r="AG66" s="3">
        <v>4000</v>
      </c>
      <c r="AH66" s="23"/>
      <c r="AI66" s="3">
        <v>0</v>
      </c>
      <c r="AJ66" s="3">
        <v>0</v>
      </c>
      <c r="AK66" s="23"/>
      <c r="AL66" s="3">
        <v>5.7282434827720372E-4</v>
      </c>
      <c r="AM66" s="3">
        <v>0</v>
      </c>
      <c r="AN66" s="23"/>
      <c r="AO66" s="3">
        <v>212.30694378395518</v>
      </c>
      <c r="AP66" s="3">
        <v>0</v>
      </c>
      <c r="AQ66" s="23"/>
      <c r="AR66" s="3">
        <v>228.02484400443848</v>
      </c>
      <c r="AS66" s="3">
        <v>0</v>
      </c>
      <c r="AT66" s="23"/>
      <c r="AU66" s="3">
        <v>430.66056374562277</v>
      </c>
      <c r="AV66" s="3">
        <v>0</v>
      </c>
      <c r="AW66" s="23"/>
      <c r="AX66" s="3">
        <v>101.89349610191229</v>
      </c>
      <c r="AY66" s="3">
        <v>0</v>
      </c>
      <c r="AZ66" s="23"/>
      <c r="BA66" s="3">
        <v>22.068414681596128</v>
      </c>
      <c r="BB66" s="3">
        <v>0</v>
      </c>
      <c r="BC66" s="23"/>
      <c r="BD66" s="3">
        <v>1.801334428544666E-5</v>
      </c>
      <c r="BE66" s="3">
        <v>0</v>
      </c>
      <c r="BF66" s="23"/>
      <c r="BG66" s="3">
        <v>356.90057684526522</v>
      </c>
      <c r="BH66" s="3">
        <v>500</v>
      </c>
      <c r="BI66" s="23"/>
      <c r="BJ66" s="8">
        <v>-4.2294108855775898E-2</v>
      </c>
      <c r="BK66" s="8">
        <v>0.69811320754716977</v>
      </c>
      <c r="BL66" s="23"/>
      <c r="BM66" s="3">
        <v>5192852756.2549372</v>
      </c>
      <c r="BN66" s="3">
        <v>145750000</v>
      </c>
      <c r="BO66" s="23"/>
      <c r="BP66" s="3">
        <v>9749.686272390587</v>
      </c>
      <c r="BQ66" s="3">
        <v>4000</v>
      </c>
    </row>
    <row r="67" spans="1:69">
      <c r="B67" t="s">
        <v>180</v>
      </c>
      <c r="C67" s="23"/>
      <c r="D67" s="3">
        <v>540245038</v>
      </c>
      <c r="E67" s="3"/>
      <c r="F67" s="3">
        <v>540245038</v>
      </c>
      <c r="G67" s="23"/>
      <c r="H67" s="3"/>
      <c r="I67" s="3"/>
      <c r="J67" s="3"/>
      <c r="K67" s="3"/>
      <c r="L67" s="3"/>
      <c r="M67" s="3"/>
      <c r="N67" s="3"/>
      <c r="O67" s="3"/>
      <c r="P67" s="3"/>
      <c r="Q67" s="3"/>
      <c r="R67" s="3"/>
      <c r="S67" s="3"/>
      <c r="T67" s="3"/>
      <c r="U67" s="3"/>
      <c r="V67" s="3"/>
      <c r="W67" s="3">
        <v>540245038</v>
      </c>
      <c r="X67" s="23"/>
      <c r="Y67" s="3">
        <v>3482.4187836400556</v>
      </c>
      <c r="Z67" s="3"/>
      <c r="AA67" s="23"/>
      <c r="AB67" s="3">
        <v>155135</v>
      </c>
      <c r="AC67" s="3"/>
      <c r="AD67" s="3">
        <v>155135</v>
      </c>
      <c r="AE67" s="23"/>
      <c r="AF67" s="3">
        <v>7628.6923324846121</v>
      </c>
      <c r="AG67" s="3"/>
      <c r="AH67" s="23"/>
      <c r="AI67" s="3">
        <v>0</v>
      </c>
      <c r="AJ67" s="3"/>
      <c r="AK67" s="23"/>
      <c r="AL67" s="3">
        <v>0</v>
      </c>
      <c r="AM67" s="3"/>
      <c r="AN67" s="23"/>
      <c r="AO67" s="3">
        <v>0</v>
      </c>
      <c r="AP67" s="3"/>
      <c r="AQ67" s="23"/>
      <c r="AR67" s="3">
        <v>0</v>
      </c>
      <c r="AS67" s="3"/>
      <c r="AT67" s="23"/>
      <c r="AU67" s="3">
        <v>0</v>
      </c>
      <c r="AV67" s="3"/>
      <c r="AW67" s="23"/>
      <c r="AX67" s="3">
        <v>0</v>
      </c>
      <c r="AY67" s="3"/>
      <c r="AZ67" s="23"/>
      <c r="BA67" s="3">
        <v>0</v>
      </c>
      <c r="BB67" s="3"/>
      <c r="BC67" s="23"/>
      <c r="BD67" s="3">
        <v>0</v>
      </c>
      <c r="BE67" s="3"/>
      <c r="BF67" s="23"/>
      <c r="BG67" s="3">
        <v>423.93998747805404</v>
      </c>
      <c r="BH67" s="3"/>
      <c r="BI67" s="23"/>
      <c r="BJ67" s="8">
        <v>0.31341769038618467</v>
      </c>
      <c r="BK67" s="8"/>
      <c r="BL67" s="23"/>
      <c r="BM67" s="3">
        <v>1723722223</v>
      </c>
      <c r="BN67" s="3"/>
      <c r="BO67" s="23"/>
      <c r="BP67" s="3">
        <v>7628.6923324846121</v>
      </c>
      <c r="BQ67" s="3"/>
    </row>
    <row r="68" spans="1:69">
      <c r="B68" t="s">
        <v>174</v>
      </c>
      <c r="C68" s="23"/>
      <c r="D68" s="3">
        <v>270390700.48507118</v>
      </c>
      <c r="E68" s="3">
        <v>101750000</v>
      </c>
      <c r="F68" s="3">
        <v>168640700.48507118</v>
      </c>
      <c r="G68" s="23"/>
      <c r="H68" s="3"/>
      <c r="I68" s="3"/>
      <c r="J68" s="3"/>
      <c r="K68" s="3"/>
      <c r="L68" s="3"/>
      <c r="M68" s="3"/>
      <c r="N68" s="3"/>
      <c r="O68" s="3"/>
      <c r="P68" s="3"/>
      <c r="Q68" s="3"/>
      <c r="R68" s="3"/>
      <c r="S68" s="3"/>
      <c r="T68" s="3"/>
      <c r="U68" s="3"/>
      <c r="V68" s="3"/>
      <c r="W68" s="3">
        <v>168640700.48507118</v>
      </c>
      <c r="X68" s="23"/>
      <c r="Y68" s="3">
        <v>6252.6755268955503</v>
      </c>
      <c r="Z68" s="3">
        <v>9250</v>
      </c>
      <c r="AA68" s="23"/>
      <c r="AB68" s="3">
        <v>43244</v>
      </c>
      <c r="AC68" s="3">
        <v>11000</v>
      </c>
      <c r="AD68" s="3">
        <v>32244</v>
      </c>
      <c r="AE68" s="23"/>
      <c r="AF68" s="3">
        <v>5012.4035241883266</v>
      </c>
      <c r="AG68" s="3">
        <v>4000</v>
      </c>
      <c r="AH68" s="23"/>
      <c r="AI68" s="3">
        <v>0</v>
      </c>
      <c r="AJ68" s="3">
        <v>0</v>
      </c>
      <c r="AK68" s="23"/>
      <c r="AL68" s="3">
        <v>7.3536213116270465E-3</v>
      </c>
      <c r="AM68" s="3">
        <v>0</v>
      </c>
      <c r="AN68" s="23"/>
      <c r="AO68" s="3">
        <v>0.16848580149847378</v>
      </c>
      <c r="AP68" s="3">
        <v>0</v>
      </c>
      <c r="AQ68" s="23"/>
      <c r="AR68" s="3">
        <v>8.7364721117380431E-2</v>
      </c>
      <c r="AS68" s="3">
        <v>0</v>
      </c>
      <c r="AT68" s="23"/>
      <c r="AU68" s="3">
        <v>7.2264360373693451E-2</v>
      </c>
      <c r="AV68" s="3">
        <v>0</v>
      </c>
      <c r="AW68" s="23"/>
      <c r="AX68" s="3">
        <v>5.2515955970770509E-2</v>
      </c>
      <c r="AY68" s="3">
        <v>0</v>
      </c>
      <c r="AZ68" s="23"/>
      <c r="BA68" s="3">
        <v>0.11913791508648598</v>
      </c>
      <c r="BB68" s="3">
        <v>0</v>
      </c>
      <c r="BC68" s="23"/>
      <c r="BD68" s="3">
        <v>0</v>
      </c>
      <c r="BE68" s="3">
        <v>0</v>
      </c>
      <c r="BF68" s="23"/>
      <c r="BG68" s="3">
        <v>429.83392132388263</v>
      </c>
      <c r="BH68" s="3">
        <v>500</v>
      </c>
      <c r="BI68" s="23"/>
      <c r="BJ68" s="8">
        <v>0.55502442843376609</v>
      </c>
      <c r="BK68" s="8">
        <v>0.69811320754716977</v>
      </c>
      <c r="BL68" s="23"/>
      <c r="BM68" s="3">
        <v>487169008.48507118</v>
      </c>
      <c r="BN68" s="3">
        <v>145750000</v>
      </c>
      <c r="BO68" s="23"/>
      <c r="BP68" s="3">
        <v>5012.910646563686</v>
      </c>
      <c r="BQ68" s="3">
        <v>4000</v>
      </c>
    </row>
    <row r="69" spans="1:69">
      <c r="B69" t="s">
        <v>572</v>
      </c>
      <c r="C69" s="23"/>
      <c r="D69" s="3">
        <v>145217234.99999985</v>
      </c>
      <c r="E69" s="3"/>
      <c r="F69" s="3">
        <v>145217234.99999985</v>
      </c>
      <c r="G69" s="23"/>
      <c r="H69" s="3"/>
      <c r="I69" s="3"/>
      <c r="J69" s="3"/>
      <c r="K69" s="3"/>
      <c r="L69" s="3"/>
      <c r="M69" s="3"/>
      <c r="N69" s="3"/>
      <c r="O69" s="3"/>
      <c r="P69" s="3"/>
      <c r="Q69" s="3"/>
      <c r="R69" s="3"/>
      <c r="S69" s="3"/>
      <c r="T69" s="3"/>
      <c r="U69" s="3"/>
      <c r="V69" s="3"/>
      <c r="W69" s="3">
        <v>145217234.99999985</v>
      </c>
      <c r="X69" s="23"/>
      <c r="Y69" s="3">
        <v>883.48310812866077</v>
      </c>
      <c r="Z69" s="3"/>
      <c r="AA69" s="23"/>
      <c r="AB69" s="3">
        <v>164369</v>
      </c>
      <c r="AC69" s="3"/>
      <c r="AD69" s="3">
        <v>164369</v>
      </c>
      <c r="AE69" s="23"/>
      <c r="AF69" s="3">
        <v>8616.5168857874669</v>
      </c>
      <c r="AG69" s="3"/>
      <c r="AH69" s="23"/>
      <c r="AI69" s="3">
        <v>0</v>
      </c>
      <c r="AJ69" s="3"/>
      <c r="AK69" s="23"/>
      <c r="AL69" s="3">
        <v>0</v>
      </c>
      <c r="AM69" s="3"/>
      <c r="AN69" s="23"/>
      <c r="AO69" s="3">
        <v>0</v>
      </c>
      <c r="AP69" s="3"/>
      <c r="AQ69" s="23"/>
      <c r="AR69" s="3">
        <v>0</v>
      </c>
      <c r="AS69" s="3"/>
      <c r="AT69" s="23"/>
      <c r="AU69" s="3">
        <v>6.0838722630179657E-6</v>
      </c>
      <c r="AV69" s="3"/>
      <c r="AW69" s="23"/>
      <c r="AX69" s="3">
        <v>0</v>
      </c>
      <c r="AY69" s="3"/>
      <c r="AZ69" s="23"/>
      <c r="BA69" s="3">
        <v>0</v>
      </c>
      <c r="BB69" s="3"/>
      <c r="BC69" s="23"/>
      <c r="BD69" s="3">
        <v>0</v>
      </c>
      <c r="BE69" s="3"/>
      <c r="BF69" s="23"/>
      <c r="BG69" s="3">
        <v>362.46868913018307</v>
      </c>
      <c r="BH69" s="3"/>
      <c r="BI69" s="23"/>
      <c r="BJ69" s="8">
        <v>9.2998221908280082E-2</v>
      </c>
      <c r="BK69" s="8"/>
      <c r="BL69" s="23"/>
      <c r="BM69" s="3">
        <v>1561505500</v>
      </c>
      <c r="BN69" s="3"/>
      <c r="BO69" s="23"/>
      <c r="BP69" s="3">
        <v>8616.5168918713389</v>
      </c>
      <c r="BQ69" s="3"/>
    </row>
    <row r="70" spans="1:69">
      <c r="B70" t="s">
        <v>179</v>
      </c>
      <c r="C70" s="23"/>
      <c r="D70" s="3"/>
      <c r="E70" s="3">
        <v>0</v>
      </c>
      <c r="F70" s="3">
        <v>0</v>
      </c>
      <c r="G70" s="23"/>
      <c r="H70" s="3"/>
      <c r="I70" s="3"/>
      <c r="J70" s="3"/>
      <c r="K70" s="3"/>
      <c r="L70" s="3"/>
      <c r="M70" s="3"/>
      <c r="N70" s="3"/>
      <c r="O70" s="3"/>
      <c r="P70" s="3"/>
      <c r="Q70" s="3"/>
      <c r="R70" s="3"/>
      <c r="S70" s="3"/>
      <c r="T70" s="3"/>
      <c r="U70" s="3"/>
      <c r="V70" s="3"/>
      <c r="W70" s="3">
        <v>0</v>
      </c>
      <c r="X70" s="23"/>
      <c r="Y70" s="3"/>
      <c r="Z70" s="3"/>
      <c r="AA70" s="23"/>
      <c r="AB70" s="3"/>
      <c r="AC70" s="3">
        <v>0</v>
      </c>
      <c r="AD70" s="3">
        <v>0</v>
      </c>
      <c r="AE70" s="23"/>
      <c r="AF70" s="3"/>
      <c r="AG70" s="3"/>
      <c r="AH70" s="23"/>
      <c r="AI70" s="3"/>
      <c r="AJ70" s="3"/>
      <c r="AK70" s="23"/>
      <c r="AL70" s="3"/>
      <c r="AM70" s="3"/>
      <c r="AN70" s="23"/>
      <c r="AO70" s="3"/>
      <c r="AP70" s="3"/>
      <c r="AQ70" s="23"/>
      <c r="AR70" s="3"/>
      <c r="AS70" s="3"/>
      <c r="AT70" s="23"/>
      <c r="AU70" s="3"/>
      <c r="AV70" s="3"/>
      <c r="AW70" s="23"/>
      <c r="AX70" s="3"/>
      <c r="AY70" s="3"/>
      <c r="AZ70" s="23"/>
      <c r="BA70" s="3"/>
      <c r="BB70" s="3"/>
      <c r="BC70" s="23"/>
      <c r="BD70" s="3"/>
      <c r="BE70" s="3"/>
      <c r="BF70" s="23"/>
      <c r="BG70" s="3"/>
      <c r="BH70" s="3"/>
      <c r="BI70" s="23"/>
      <c r="BJ70" s="8"/>
      <c r="BK70" s="8"/>
      <c r="BL70" s="23"/>
      <c r="BM70" s="3"/>
      <c r="BN70" s="3">
        <v>0</v>
      </c>
      <c r="BO70" s="23"/>
      <c r="BP70" s="3"/>
      <c r="BQ70" s="3"/>
    </row>
    <row r="71" spans="1:69">
      <c r="B71" t="s">
        <v>176</v>
      </c>
      <c r="C71" s="23"/>
      <c r="D71" s="3">
        <v>-139648765.99999997</v>
      </c>
      <c r="E71" s="3"/>
      <c r="F71" s="3">
        <v>-139648765.99999997</v>
      </c>
      <c r="G71" s="23"/>
      <c r="H71" s="3"/>
      <c r="I71" s="3"/>
      <c r="J71" s="3"/>
      <c r="K71" s="3"/>
      <c r="L71" s="3"/>
      <c r="M71" s="3"/>
      <c r="N71" s="3"/>
      <c r="O71" s="3"/>
      <c r="P71" s="3"/>
      <c r="Q71" s="3"/>
      <c r="R71" s="3"/>
      <c r="S71" s="3"/>
      <c r="T71" s="3"/>
      <c r="U71" s="3"/>
      <c r="V71" s="3"/>
      <c r="W71" s="3">
        <v>-139648765.99999997</v>
      </c>
      <c r="X71" s="23"/>
      <c r="Y71" s="3">
        <v>-3721.9820362473338</v>
      </c>
      <c r="Z71" s="3"/>
      <c r="AA71" s="23"/>
      <c r="AB71" s="3">
        <v>37520</v>
      </c>
      <c r="AC71" s="3"/>
      <c r="AD71" s="3">
        <v>37520</v>
      </c>
      <c r="AE71" s="23"/>
      <c r="AF71" s="3">
        <v>8108.7041311300636</v>
      </c>
      <c r="AG71" s="3"/>
      <c r="AH71" s="23"/>
      <c r="AI71" s="3">
        <v>0</v>
      </c>
      <c r="AJ71" s="3"/>
      <c r="AK71" s="23"/>
      <c r="AL71" s="3">
        <v>0</v>
      </c>
      <c r="AM71" s="3"/>
      <c r="AN71" s="23"/>
      <c r="AO71" s="3">
        <v>15.374626865671646</v>
      </c>
      <c r="AP71" s="3"/>
      <c r="AQ71" s="23"/>
      <c r="AR71" s="3">
        <v>0</v>
      </c>
      <c r="AS71" s="3"/>
      <c r="AT71" s="23"/>
      <c r="AU71" s="3">
        <v>-2.6652452025586349E-5</v>
      </c>
      <c r="AV71" s="3"/>
      <c r="AW71" s="23"/>
      <c r="AX71" s="3">
        <v>0</v>
      </c>
      <c r="AY71" s="3"/>
      <c r="AZ71" s="23"/>
      <c r="BA71" s="3">
        <v>0</v>
      </c>
      <c r="BB71" s="3"/>
      <c r="BC71" s="23"/>
      <c r="BD71" s="3">
        <v>0</v>
      </c>
      <c r="BE71" s="3"/>
      <c r="BF71" s="23"/>
      <c r="BG71" s="3">
        <v>167.96023352586735</v>
      </c>
      <c r="BH71" s="3"/>
      <c r="BI71" s="23"/>
      <c r="BJ71" s="8">
        <v>-0.84550210820987182</v>
      </c>
      <c r="BK71" s="8"/>
      <c r="BL71" s="23"/>
      <c r="BM71" s="3">
        <v>165166668</v>
      </c>
      <c r="BN71" s="3"/>
      <c r="BO71" s="23"/>
      <c r="BP71" s="3">
        <v>8124.0787313432838</v>
      </c>
      <c r="BQ71" s="3"/>
    </row>
    <row r="72" spans="1:69">
      <c r="B72" t="s">
        <v>177</v>
      </c>
      <c r="C72" s="23"/>
      <c r="D72" s="3">
        <v>-224277050.99999997</v>
      </c>
      <c r="E72" s="3"/>
      <c r="F72" s="3">
        <v>-224277050.99999997</v>
      </c>
      <c r="G72" s="23"/>
      <c r="H72" s="3"/>
      <c r="I72" s="3"/>
      <c r="J72" s="3"/>
      <c r="K72" s="3"/>
      <c r="L72" s="3"/>
      <c r="M72" s="3"/>
      <c r="N72" s="3"/>
      <c r="O72" s="3"/>
      <c r="P72" s="3"/>
      <c r="Q72" s="3"/>
      <c r="R72" s="3"/>
      <c r="S72" s="3"/>
      <c r="T72" s="3"/>
      <c r="U72" s="3"/>
      <c r="V72" s="3"/>
      <c r="W72" s="3">
        <v>-224277050.99999997</v>
      </c>
      <c r="X72" s="23"/>
      <c r="Y72" s="3">
        <v>-5823.8652557777195</v>
      </c>
      <c r="Z72" s="3"/>
      <c r="AA72" s="23"/>
      <c r="AB72" s="3">
        <v>38510</v>
      </c>
      <c r="AC72" s="3"/>
      <c r="AD72" s="3">
        <v>38510</v>
      </c>
      <c r="AE72" s="23"/>
      <c r="AF72" s="3">
        <v>10225.319553362762</v>
      </c>
      <c r="AG72" s="3"/>
      <c r="AH72" s="23"/>
      <c r="AI72" s="3">
        <v>0</v>
      </c>
      <c r="AJ72" s="3"/>
      <c r="AK72" s="23"/>
      <c r="AL72" s="3">
        <v>0</v>
      </c>
      <c r="AM72" s="3"/>
      <c r="AN72" s="23"/>
      <c r="AO72" s="3">
        <v>7.5736951441184122</v>
      </c>
      <c r="AP72" s="3"/>
      <c r="AQ72" s="23"/>
      <c r="AR72" s="3">
        <v>0</v>
      </c>
      <c r="AS72" s="3"/>
      <c r="AT72" s="23"/>
      <c r="AU72" s="3">
        <v>-5.193456245131135E-5</v>
      </c>
      <c r="AV72" s="3"/>
      <c r="AW72" s="23"/>
      <c r="AX72" s="3">
        <v>0</v>
      </c>
      <c r="AY72" s="3"/>
      <c r="AZ72" s="23"/>
      <c r="BA72" s="3">
        <v>0</v>
      </c>
      <c r="BB72" s="3"/>
      <c r="BC72" s="23"/>
      <c r="BD72" s="3">
        <v>0</v>
      </c>
      <c r="BE72" s="3"/>
      <c r="BF72" s="23"/>
      <c r="BG72" s="3">
        <v>168.22469242507037</v>
      </c>
      <c r="BH72" s="3"/>
      <c r="BI72" s="23"/>
      <c r="BJ72" s="8">
        <v>-1.3208955202783625</v>
      </c>
      <c r="BK72" s="8"/>
      <c r="BL72" s="23"/>
      <c r="BM72" s="3">
        <v>169791666</v>
      </c>
      <c r="BN72" s="3"/>
      <c r="BO72" s="23"/>
      <c r="BP72" s="3">
        <v>10232.89319657232</v>
      </c>
      <c r="BQ72" s="3"/>
    </row>
    <row r="73" spans="1:69">
      <c r="B73" t="s">
        <v>175</v>
      </c>
      <c r="C73" s="23"/>
      <c r="D73" s="3">
        <v>-228368749.99999994</v>
      </c>
      <c r="E73" s="3"/>
      <c r="F73" s="3">
        <v>-228368749.99999994</v>
      </c>
      <c r="G73" s="23"/>
      <c r="H73" s="3"/>
      <c r="I73" s="3"/>
      <c r="J73" s="3"/>
      <c r="K73" s="3"/>
      <c r="L73" s="3"/>
      <c r="M73" s="3"/>
      <c r="N73" s="3"/>
      <c r="O73" s="3"/>
      <c r="P73" s="3"/>
      <c r="Q73" s="3"/>
      <c r="R73" s="3"/>
      <c r="S73" s="3"/>
      <c r="T73" s="3"/>
      <c r="U73" s="3"/>
      <c r="V73" s="3"/>
      <c r="W73" s="3">
        <v>-228368749.99999994</v>
      </c>
      <c r="X73" s="23"/>
      <c r="Y73" s="3">
        <v>-5940.9144120707579</v>
      </c>
      <c r="Z73" s="3"/>
      <c r="AA73" s="23"/>
      <c r="AB73" s="3">
        <v>38440</v>
      </c>
      <c r="AC73" s="3"/>
      <c r="AD73" s="3">
        <v>38440</v>
      </c>
      <c r="AE73" s="23"/>
      <c r="AF73" s="3">
        <v>10330.45140478668</v>
      </c>
      <c r="AG73" s="3"/>
      <c r="AH73" s="23"/>
      <c r="AI73" s="3">
        <v>0</v>
      </c>
      <c r="AJ73" s="3"/>
      <c r="AK73" s="23"/>
      <c r="AL73" s="3">
        <v>0</v>
      </c>
      <c r="AM73" s="3"/>
      <c r="AN73" s="23"/>
      <c r="AO73" s="3">
        <v>6.9249739854318415</v>
      </c>
      <c r="AP73" s="3"/>
      <c r="AQ73" s="23"/>
      <c r="AR73" s="3">
        <v>0</v>
      </c>
      <c r="AS73" s="3"/>
      <c r="AT73" s="23"/>
      <c r="AU73" s="3">
        <v>0</v>
      </c>
      <c r="AV73" s="3"/>
      <c r="AW73" s="23"/>
      <c r="AX73" s="3">
        <v>0</v>
      </c>
      <c r="AY73" s="3"/>
      <c r="AZ73" s="23"/>
      <c r="BA73" s="3">
        <v>0</v>
      </c>
      <c r="BB73" s="3"/>
      <c r="BC73" s="23"/>
      <c r="BD73" s="3">
        <v>0</v>
      </c>
      <c r="BE73" s="3"/>
      <c r="BF73" s="23"/>
      <c r="BG73" s="3">
        <v>167.74524272431012</v>
      </c>
      <c r="BH73" s="3"/>
      <c r="BI73" s="23"/>
      <c r="BJ73" s="8">
        <v>-1.3512943946898741</v>
      </c>
      <c r="BK73" s="8"/>
      <c r="BL73" s="23"/>
      <c r="BM73" s="3">
        <v>168999998</v>
      </c>
      <c r="BN73" s="3"/>
      <c r="BO73" s="23"/>
      <c r="BP73" s="3">
        <v>10337.376378772116</v>
      </c>
      <c r="BQ73" s="3"/>
    </row>
    <row r="74" spans="1:69">
      <c r="B74" t="s">
        <v>178</v>
      </c>
      <c r="C74" s="23"/>
      <c r="D74" s="3">
        <v>-583185486.2301333</v>
      </c>
      <c r="E74" s="3"/>
      <c r="F74" s="3">
        <v>-583185486.2301333</v>
      </c>
      <c r="G74" s="23"/>
      <c r="H74" s="3"/>
      <c r="I74" s="3"/>
      <c r="J74" s="3"/>
      <c r="K74" s="3"/>
      <c r="L74" s="3"/>
      <c r="M74" s="3"/>
      <c r="N74" s="3"/>
      <c r="O74" s="3"/>
      <c r="P74" s="3"/>
      <c r="Q74" s="3"/>
      <c r="R74" s="3"/>
      <c r="S74" s="3"/>
      <c r="T74" s="3"/>
      <c r="U74" s="3"/>
      <c r="V74" s="3"/>
      <c r="W74" s="3">
        <v>-583185486.2301333</v>
      </c>
      <c r="X74" s="23"/>
      <c r="Y74" s="3">
        <v>-7483.8370534883516</v>
      </c>
      <c r="Z74" s="3"/>
      <c r="AA74" s="23"/>
      <c r="AB74" s="3">
        <v>77926</v>
      </c>
      <c r="AC74" s="3"/>
      <c r="AD74" s="3">
        <v>77926</v>
      </c>
      <c r="AE74" s="23"/>
      <c r="AF74" s="3">
        <v>12171.760452223903</v>
      </c>
      <c r="AG74" s="3"/>
      <c r="AH74" s="23"/>
      <c r="AI74" s="3">
        <v>0</v>
      </c>
      <c r="AJ74" s="3"/>
      <c r="AK74" s="23"/>
      <c r="AL74" s="3">
        <v>0</v>
      </c>
      <c r="AM74" s="3"/>
      <c r="AN74" s="23"/>
      <c r="AO74" s="3">
        <v>1497.8174806868055</v>
      </c>
      <c r="AP74" s="3"/>
      <c r="AQ74" s="23"/>
      <c r="AR74" s="3">
        <v>1624.3980956291866</v>
      </c>
      <c r="AS74" s="3"/>
      <c r="AT74" s="23"/>
      <c r="AU74" s="3">
        <v>3067.9812257783024</v>
      </c>
      <c r="AV74" s="3"/>
      <c r="AW74" s="23"/>
      <c r="AX74" s="3">
        <v>725.85904576136329</v>
      </c>
      <c r="AY74" s="3"/>
      <c r="AZ74" s="23"/>
      <c r="BA74" s="3">
        <v>157.14903883171215</v>
      </c>
      <c r="BB74" s="3"/>
      <c r="BC74" s="23"/>
      <c r="BD74" s="3">
        <v>1.2832687421399791E-4</v>
      </c>
      <c r="BE74" s="3"/>
      <c r="BF74" s="23"/>
      <c r="BG74" s="3">
        <v>448.74113671827769</v>
      </c>
      <c r="BH74" s="3"/>
      <c r="BI74" s="23"/>
      <c r="BJ74" s="8">
        <v>-0.63631964469829994</v>
      </c>
      <c r="BK74" s="8"/>
      <c r="BL74" s="23"/>
      <c r="BM74" s="3">
        <v>916497692.76986682</v>
      </c>
      <c r="BN74" s="3"/>
      <c r="BO74" s="23"/>
      <c r="BP74" s="3">
        <v>19244.965467238151</v>
      </c>
      <c r="BQ74" s="3"/>
    </row>
    <row r="75" spans="1:69">
      <c r="A75" t="s">
        <v>11</v>
      </c>
      <c r="C75" s="23"/>
      <c r="D75" s="3">
        <v>-2067727709.4349999</v>
      </c>
      <c r="E75" s="3"/>
      <c r="F75" s="3">
        <v>-2067727709.4349999</v>
      </c>
      <c r="G75" s="23"/>
      <c r="H75" s="3"/>
      <c r="I75" s="3"/>
      <c r="J75" s="3"/>
      <c r="K75" s="3"/>
      <c r="L75" s="3"/>
      <c r="M75" s="3"/>
      <c r="N75" s="3"/>
      <c r="O75" s="3"/>
      <c r="P75" s="3"/>
      <c r="Q75" s="3"/>
      <c r="R75" s="3"/>
      <c r="S75" s="3"/>
      <c r="T75" s="3"/>
      <c r="U75" s="3"/>
      <c r="V75" s="3"/>
      <c r="W75" s="3">
        <v>-2067727709.4349999</v>
      </c>
      <c r="X75" s="23"/>
      <c r="Y75" s="3">
        <v>-1919895.7376369545</v>
      </c>
      <c r="Z75" s="3"/>
      <c r="AA75" s="23"/>
      <c r="AB75" s="3">
        <v>1077</v>
      </c>
      <c r="AC75" s="3"/>
      <c r="AD75" s="3">
        <v>1077</v>
      </c>
      <c r="AE75" s="23"/>
      <c r="AF75" s="3">
        <v>15296.842154131848</v>
      </c>
      <c r="AG75" s="3"/>
      <c r="AH75" s="23"/>
      <c r="AI75" s="3">
        <v>0</v>
      </c>
      <c r="AJ75" s="3"/>
      <c r="AK75" s="23"/>
      <c r="AL75" s="3">
        <v>0</v>
      </c>
      <c r="AM75" s="3"/>
      <c r="AN75" s="23"/>
      <c r="AO75" s="3">
        <v>0</v>
      </c>
      <c r="AP75" s="3"/>
      <c r="AQ75" s="23"/>
      <c r="AR75" s="3">
        <v>0</v>
      </c>
      <c r="AS75" s="3"/>
      <c r="AT75" s="23"/>
      <c r="AU75" s="3">
        <v>0</v>
      </c>
      <c r="AV75" s="3"/>
      <c r="AW75" s="23"/>
      <c r="AX75" s="3">
        <v>0</v>
      </c>
      <c r="AY75" s="3"/>
      <c r="AZ75" s="23"/>
      <c r="BA75" s="3">
        <v>0</v>
      </c>
      <c r="BB75" s="3"/>
      <c r="BC75" s="23"/>
      <c r="BD75" s="3">
        <v>0</v>
      </c>
      <c r="BE75" s="3"/>
      <c r="BF75" s="23"/>
      <c r="BG75" s="3">
        <v>-1424.9191489811349</v>
      </c>
      <c r="BH75" s="3"/>
      <c r="BI75" s="23"/>
      <c r="BJ75" s="8">
        <v>51.408426763647334</v>
      </c>
      <c r="BK75" s="8"/>
      <c r="BL75" s="23"/>
      <c r="BM75" s="3">
        <v>-40221571.434999861</v>
      </c>
      <c r="BN75" s="3"/>
      <c r="BO75" s="23"/>
      <c r="BP75" s="3">
        <v>1882549.8031569174</v>
      </c>
      <c r="BQ75" s="3"/>
    </row>
    <row r="76" spans="1:69">
      <c r="B76" t="s">
        <v>188</v>
      </c>
      <c r="C76" s="23"/>
      <c r="D76" s="3">
        <v>1080515000</v>
      </c>
      <c r="E76" s="3"/>
      <c r="F76" s="3">
        <v>1080515000</v>
      </c>
      <c r="G76" s="23"/>
      <c r="H76" s="3"/>
      <c r="I76" s="3"/>
      <c r="J76" s="3"/>
      <c r="K76" s="3"/>
      <c r="L76" s="3"/>
      <c r="M76" s="3"/>
      <c r="N76" s="3"/>
      <c r="O76" s="3"/>
      <c r="P76" s="3"/>
      <c r="Q76" s="3"/>
      <c r="R76" s="3"/>
      <c r="S76" s="3"/>
      <c r="T76" s="3"/>
      <c r="U76" s="3"/>
      <c r="V76" s="3"/>
      <c r="W76" s="3">
        <v>1080515000</v>
      </c>
      <c r="X76" s="23"/>
      <c r="Y76" s="3"/>
      <c r="Z76" s="3"/>
      <c r="AA76" s="23"/>
      <c r="AB76" s="3">
        <v>0</v>
      </c>
      <c r="AC76" s="3"/>
      <c r="AD76" s="3">
        <v>0</v>
      </c>
      <c r="AE76" s="23"/>
      <c r="AF76" s="3"/>
      <c r="AG76" s="3"/>
      <c r="AH76" s="23"/>
      <c r="AI76" s="3"/>
      <c r="AJ76" s="3"/>
      <c r="AK76" s="23"/>
      <c r="AL76" s="3"/>
      <c r="AM76" s="3"/>
      <c r="AN76" s="23"/>
      <c r="AO76" s="3"/>
      <c r="AP76" s="3"/>
      <c r="AQ76" s="23"/>
      <c r="AR76" s="3"/>
      <c r="AS76" s="3"/>
      <c r="AT76" s="23"/>
      <c r="AU76" s="3"/>
      <c r="AV76" s="3"/>
      <c r="AW76" s="23"/>
      <c r="AX76" s="3"/>
      <c r="AY76" s="3"/>
      <c r="AZ76" s="23"/>
      <c r="BA76" s="3"/>
      <c r="BB76" s="3"/>
      <c r="BC76" s="23"/>
      <c r="BD76" s="3"/>
      <c r="BE76" s="3"/>
      <c r="BF76" s="23"/>
      <c r="BG76" s="3"/>
      <c r="BH76" s="3"/>
      <c r="BI76" s="23"/>
      <c r="BJ76" s="8">
        <v>1</v>
      </c>
      <c r="BK76" s="8"/>
      <c r="BL76" s="23"/>
      <c r="BM76" s="3">
        <v>1080515000</v>
      </c>
      <c r="BN76" s="3"/>
      <c r="BO76" s="23"/>
      <c r="BP76" s="3"/>
      <c r="BQ76" s="3"/>
    </row>
    <row r="77" spans="1:69">
      <c r="B77" t="s">
        <v>453</v>
      </c>
      <c r="C77" s="23"/>
      <c r="D77" s="3">
        <v>221481</v>
      </c>
      <c r="E77" s="3"/>
      <c r="F77" s="3">
        <v>221481</v>
      </c>
      <c r="G77" s="23"/>
      <c r="H77" s="3"/>
      <c r="I77" s="3"/>
      <c r="J77" s="3"/>
      <c r="K77" s="3"/>
      <c r="L77" s="3"/>
      <c r="M77" s="3"/>
      <c r="N77" s="3"/>
      <c r="O77" s="3"/>
      <c r="P77" s="3"/>
      <c r="Q77" s="3"/>
      <c r="R77" s="3"/>
      <c r="S77" s="3"/>
      <c r="T77" s="3"/>
      <c r="U77" s="3"/>
      <c r="V77" s="3"/>
      <c r="W77" s="3">
        <v>221481</v>
      </c>
      <c r="X77" s="23"/>
      <c r="Y77" s="3"/>
      <c r="Z77" s="3"/>
      <c r="AA77" s="23"/>
      <c r="AB77" s="3">
        <v>0</v>
      </c>
      <c r="AC77" s="3"/>
      <c r="AD77" s="3">
        <v>0</v>
      </c>
      <c r="AE77" s="23"/>
      <c r="AF77" s="3"/>
      <c r="AG77" s="3"/>
      <c r="AH77" s="23"/>
      <c r="AI77" s="3"/>
      <c r="AJ77" s="3"/>
      <c r="AK77" s="23"/>
      <c r="AL77" s="3"/>
      <c r="AM77" s="3"/>
      <c r="AN77" s="23"/>
      <c r="AO77" s="3"/>
      <c r="AP77" s="3"/>
      <c r="AQ77" s="23"/>
      <c r="AR77" s="3"/>
      <c r="AS77" s="3"/>
      <c r="AT77" s="23"/>
      <c r="AU77" s="3"/>
      <c r="AV77" s="3"/>
      <c r="AW77" s="23"/>
      <c r="AX77" s="3"/>
      <c r="AY77" s="3"/>
      <c r="AZ77" s="23"/>
      <c r="BA77" s="3"/>
      <c r="BB77" s="3"/>
      <c r="BC77" s="23"/>
      <c r="BD77" s="3"/>
      <c r="BE77" s="3"/>
      <c r="BF77" s="23"/>
      <c r="BG77" s="3"/>
      <c r="BH77" s="3"/>
      <c r="BI77" s="23"/>
      <c r="BJ77" s="8">
        <v>1</v>
      </c>
      <c r="BK77" s="8"/>
      <c r="BL77" s="23"/>
      <c r="BM77" s="3">
        <v>221481</v>
      </c>
      <c r="BN77" s="3"/>
      <c r="BO77" s="23"/>
      <c r="BP77" s="3"/>
      <c r="BQ77" s="3"/>
    </row>
    <row r="78" spans="1:69">
      <c r="B78" t="s">
        <v>536</v>
      </c>
      <c r="C78" s="23"/>
      <c r="D78" s="3">
        <v>8</v>
      </c>
      <c r="E78" s="3"/>
      <c r="F78" s="3">
        <v>8</v>
      </c>
      <c r="G78" s="23"/>
      <c r="H78" s="3"/>
      <c r="I78" s="3"/>
      <c r="J78" s="3"/>
      <c r="K78" s="3"/>
      <c r="L78" s="3"/>
      <c r="M78" s="3"/>
      <c r="N78" s="3"/>
      <c r="O78" s="3"/>
      <c r="P78" s="3"/>
      <c r="Q78" s="3"/>
      <c r="R78" s="3"/>
      <c r="S78" s="3"/>
      <c r="T78" s="3"/>
      <c r="U78" s="3"/>
      <c r="V78" s="3"/>
      <c r="W78" s="3">
        <v>8</v>
      </c>
      <c r="X78" s="23"/>
      <c r="Y78" s="3"/>
      <c r="Z78" s="3"/>
      <c r="AA78" s="23"/>
      <c r="AB78" s="3">
        <v>0</v>
      </c>
      <c r="AC78" s="3"/>
      <c r="AD78" s="3">
        <v>0</v>
      </c>
      <c r="AE78" s="23"/>
      <c r="AF78" s="3"/>
      <c r="AG78" s="3"/>
      <c r="AH78" s="23"/>
      <c r="AI78" s="3"/>
      <c r="AJ78" s="3"/>
      <c r="AK78" s="23"/>
      <c r="AL78" s="3"/>
      <c r="AM78" s="3"/>
      <c r="AN78" s="23"/>
      <c r="AO78" s="3"/>
      <c r="AP78" s="3"/>
      <c r="AQ78" s="23"/>
      <c r="AR78" s="3"/>
      <c r="AS78" s="3"/>
      <c r="AT78" s="23"/>
      <c r="AU78" s="3"/>
      <c r="AV78" s="3"/>
      <c r="AW78" s="23"/>
      <c r="AX78" s="3"/>
      <c r="AY78" s="3"/>
      <c r="AZ78" s="23"/>
      <c r="BA78" s="3"/>
      <c r="BB78" s="3"/>
      <c r="BC78" s="23"/>
      <c r="BD78" s="3"/>
      <c r="BE78" s="3"/>
      <c r="BF78" s="23"/>
      <c r="BG78" s="3"/>
      <c r="BH78" s="3"/>
      <c r="BI78" s="23"/>
      <c r="BJ78" s="8"/>
      <c r="BK78" s="8"/>
      <c r="BL78" s="23"/>
      <c r="BM78" s="3">
        <v>0</v>
      </c>
      <c r="BN78" s="3"/>
      <c r="BO78" s="23"/>
      <c r="BP78" s="3"/>
      <c r="BQ78" s="3"/>
    </row>
    <row r="79" spans="1:69">
      <c r="B79" t="s">
        <v>573</v>
      </c>
      <c r="C79" s="23"/>
      <c r="D79" s="3">
        <v>-319699</v>
      </c>
      <c r="E79" s="3"/>
      <c r="F79" s="3">
        <v>-319699</v>
      </c>
      <c r="G79" s="23"/>
      <c r="H79" s="3"/>
      <c r="I79" s="3"/>
      <c r="J79" s="3"/>
      <c r="K79" s="3"/>
      <c r="L79" s="3"/>
      <c r="M79" s="3"/>
      <c r="N79" s="3"/>
      <c r="O79" s="3"/>
      <c r="P79" s="3"/>
      <c r="Q79" s="3"/>
      <c r="R79" s="3"/>
      <c r="S79" s="3"/>
      <c r="T79" s="3"/>
      <c r="U79" s="3"/>
      <c r="V79" s="3"/>
      <c r="W79" s="3">
        <v>-319699</v>
      </c>
      <c r="X79" s="23"/>
      <c r="Y79" s="3">
        <v>-296.84215413184774</v>
      </c>
      <c r="Z79" s="3"/>
      <c r="AA79" s="23"/>
      <c r="AB79" s="3">
        <v>1077</v>
      </c>
      <c r="AC79" s="3"/>
      <c r="AD79" s="3">
        <v>1077</v>
      </c>
      <c r="AE79" s="23"/>
      <c r="AF79" s="3">
        <v>15296.842154131848</v>
      </c>
      <c r="AG79" s="3"/>
      <c r="AH79" s="23"/>
      <c r="AI79" s="3">
        <v>0</v>
      </c>
      <c r="AJ79" s="3"/>
      <c r="AK79" s="23"/>
      <c r="AL79" s="3">
        <v>0</v>
      </c>
      <c r="AM79" s="3"/>
      <c r="AN79" s="23"/>
      <c r="AO79" s="3">
        <v>0</v>
      </c>
      <c r="AP79" s="3"/>
      <c r="AQ79" s="23"/>
      <c r="AR79" s="3">
        <v>0</v>
      </c>
      <c r="AS79" s="3"/>
      <c r="AT79" s="23"/>
      <c r="AU79" s="3">
        <v>0</v>
      </c>
      <c r="AV79" s="3"/>
      <c r="AW79" s="23"/>
      <c r="AX79" s="3">
        <v>0</v>
      </c>
      <c r="AY79" s="3"/>
      <c r="AZ79" s="23"/>
      <c r="BA79" s="3">
        <v>0</v>
      </c>
      <c r="BB79" s="3"/>
      <c r="BC79" s="23"/>
      <c r="BD79" s="3">
        <v>0</v>
      </c>
      <c r="BE79" s="3"/>
      <c r="BF79" s="23"/>
      <c r="BG79" s="3">
        <v>572.31898283713122</v>
      </c>
      <c r="BH79" s="3"/>
      <c r="BI79" s="23"/>
      <c r="BJ79" s="8">
        <v>-1.9789476942123182E-2</v>
      </c>
      <c r="BK79" s="8"/>
      <c r="BL79" s="23"/>
      <c r="BM79" s="3">
        <v>16155000</v>
      </c>
      <c r="BN79" s="3"/>
      <c r="BO79" s="23"/>
      <c r="BP79" s="3">
        <v>15296.842154131848</v>
      </c>
      <c r="BQ79" s="3"/>
    </row>
    <row r="80" spans="1:69">
      <c r="B80" t="s">
        <v>184</v>
      </c>
      <c r="C80" s="23"/>
      <c r="D80" s="3">
        <v>-5085313</v>
      </c>
      <c r="E80" s="3"/>
      <c r="F80" s="3">
        <v>-5085313</v>
      </c>
      <c r="G80" s="23"/>
      <c r="H80" s="3"/>
      <c r="I80" s="3"/>
      <c r="J80" s="3"/>
      <c r="K80" s="3"/>
      <c r="L80" s="3"/>
      <c r="M80" s="3"/>
      <c r="N80" s="3"/>
      <c r="O80" s="3"/>
      <c r="P80" s="3"/>
      <c r="Q80" s="3"/>
      <c r="R80" s="3"/>
      <c r="S80" s="3"/>
      <c r="T80" s="3"/>
      <c r="U80" s="3"/>
      <c r="V80" s="3"/>
      <c r="W80" s="3">
        <v>-5085313</v>
      </c>
      <c r="X80" s="23"/>
      <c r="Y80" s="3"/>
      <c r="Z80" s="3"/>
      <c r="AA80" s="23"/>
      <c r="AB80" s="3">
        <v>0</v>
      </c>
      <c r="AC80" s="3"/>
      <c r="AD80" s="3">
        <v>0</v>
      </c>
      <c r="AE80" s="23"/>
      <c r="AF80" s="3"/>
      <c r="AG80" s="3"/>
      <c r="AH80" s="23"/>
      <c r="AI80" s="3"/>
      <c r="AJ80" s="3"/>
      <c r="AK80" s="23"/>
      <c r="AL80" s="3"/>
      <c r="AM80" s="3"/>
      <c r="AN80" s="23"/>
      <c r="AO80" s="3"/>
      <c r="AP80" s="3"/>
      <c r="AQ80" s="23"/>
      <c r="AR80" s="3"/>
      <c r="AS80" s="3"/>
      <c r="AT80" s="23"/>
      <c r="AU80" s="3"/>
      <c r="AV80" s="3"/>
      <c r="AW80" s="23"/>
      <c r="AX80" s="3"/>
      <c r="AY80" s="3"/>
      <c r="AZ80" s="23"/>
      <c r="BA80" s="3"/>
      <c r="BB80" s="3"/>
      <c r="BC80" s="23"/>
      <c r="BD80" s="3"/>
      <c r="BE80" s="3"/>
      <c r="BF80" s="23"/>
      <c r="BG80" s="3"/>
      <c r="BH80" s="3"/>
      <c r="BI80" s="23"/>
      <c r="BJ80" s="8">
        <v>1</v>
      </c>
      <c r="BK80" s="8"/>
      <c r="BL80" s="23"/>
      <c r="BM80" s="3">
        <v>-5085313</v>
      </c>
      <c r="BN80" s="3"/>
      <c r="BO80" s="23"/>
      <c r="BP80" s="3"/>
      <c r="BQ80" s="3"/>
    </row>
    <row r="81" spans="1:69">
      <c r="B81" t="s">
        <v>187</v>
      </c>
      <c r="C81" s="23"/>
      <c r="D81" s="3">
        <v>-20860239.435000062</v>
      </c>
      <c r="E81" s="3"/>
      <c r="F81" s="3">
        <v>-20860239.435000062</v>
      </c>
      <c r="G81" s="23"/>
      <c r="H81" s="3"/>
      <c r="I81" s="3"/>
      <c r="J81" s="3"/>
      <c r="K81" s="3"/>
      <c r="L81" s="3"/>
      <c r="M81" s="3"/>
      <c r="N81" s="3"/>
      <c r="O81" s="3"/>
      <c r="P81" s="3"/>
      <c r="Q81" s="3"/>
      <c r="R81" s="3"/>
      <c r="S81" s="3"/>
      <c r="T81" s="3"/>
      <c r="U81" s="3"/>
      <c r="V81" s="3"/>
      <c r="W81" s="3">
        <v>-20860239.435000062</v>
      </c>
      <c r="X81" s="23"/>
      <c r="Y81" s="3"/>
      <c r="Z81" s="3"/>
      <c r="AA81" s="23"/>
      <c r="AB81" s="3">
        <v>0</v>
      </c>
      <c r="AC81" s="3"/>
      <c r="AD81" s="3">
        <v>0</v>
      </c>
      <c r="AE81" s="23"/>
      <c r="AF81" s="3"/>
      <c r="AG81" s="3"/>
      <c r="AH81" s="23"/>
      <c r="AI81" s="3"/>
      <c r="AJ81" s="3"/>
      <c r="AK81" s="23"/>
      <c r="AL81" s="3"/>
      <c r="AM81" s="3"/>
      <c r="AN81" s="23"/>
      <c r="AO81" s="3"/>
      <c r="AP81" s="3"/>
      <c r="AQ81" s="23"/>
      <c r="AR81" s="3"/>
      <c r="AS81" s="3"/>
      <c r="AT81" s="23"/>
      <c r="AU81" s="3"/>
      <c r="AV81" s="3"/>
      <c r="AW81" s="23"/>
      <c r="AX81" s="3"/>
      <c r="AY81" s="3"/>
      <c r="AZ81" s="23"/>
      <c r="BA81" s="3"/>
      <c r="BB81" s="3"/>
      <c r="BC81" s="23"/>
      <c r="BD81" s="3"/>
      <c r="BE81" s="3"/>
      <c r="BF81" s="23"/>
      <c r="BG81" s="3"/>
      <c r="BH81" s="3"/>
      <c r="BI81" s="23"/>
      <c r="BJ81" s="8">
        <v>1.1236075288291829</v>
      </c>
      <c r="BK81" s="8"/>
      <c r="BL81" s="23"/>
      <c r="BM81" s="3">
        <v>-18565414.435000062</v>
      </c>
      <c r="BN81" s="3"/>
      <c r="BO81" s="23"/>
      <c r="BP81" s="3"/>
      <c r="BQ81" s="3"/>
    </row>
    <row r="82" spans="1:69">
      <c r="B82" t="s">
        <v>190</v>
      </c>
      <c r="C82" s="23"/>
      <c r="D82" s="3">
        <v>-36700352</v>
      </c>
      <c r="E82" s="3"/>
      <c r="F82" s="3">
        <v>-36700352</v>
      </c>
      <c r="G82" s="23"/>
      <c r="H82" s="3"/>
      <c r="I82" s="3"/>
      <c r="J82" s="3"/>
      <c r="K82" s="3"/>
      <c r="L82" s="3"/>
      <c r="M82" s="3"/>
      <c r="N82" s="3"/>
      <c r="O82" s="3"/>
      <c r="P82" s="3"/>
      <c r="Q82" s="3"/>
      <c r="R82" s="3"/>
      <c r="S82" s="3"/>
      <c r="T82" s="3"/>
      <c r="U82" s="3"/>
      <c r="V82" s="3"/>
      <c r="W82" s="3">
        <v>-36700352</v>
      </c>
      <c r="X82" s="23"/>
      <c r="Y82" s="3"/>
      <c r="Z82" s="3"/>
      <c r="AA82" s="23"/>
      <c r="AB82" s="3">
        <v>0</v>
      </c>
      <c r="AC82" s="3"/>
      <c r="AD82" s="3">
        <v>0</v>
      </c>
      <c r="AE82" s="23"/>
      <c r="AF82" s="3"/>
      <c r="AG82" s="3"/>
      <c r="AH82" s="23"/>
      <c r="AI82" s="3"/>
      <c r="AJ82" s="3"/>
      <c r="AK82" s="23"/>
      <c r="AL82" s="3"/>
      <c r="AM82" s="3"/>
      <c r="AN82" s="23"/>
      <c r="AO82" s="3"/>
      <c r="AP82" s="3"/>
      <c r="AQ82" s="23"/>
      <c r="AR82" s="3"/>
      <c r="AS82" s="3"/>
      <c r="AT82" s="23"/>
      <c r="AU82" s="3"/>
      <c r="AV82" s="3"/>
      <c r="AW82" s="23"/>
      <c r="AX82" s="3"/>
      <c r="AY82" s="3"/>
      <c r="AZ82" s="23"/>
      <c r="BA82" s="3"/>
      <c r="BB82" s="3"/>
      <c r="BC82" s="23"/>
      <c r="BD82" s="3"/>
      <c r="BE82" s="3"/>
      <c r="BF82" s="23"/>
      <c r="BG82" s="3"/>
      <c r="BH82" s="3"/>
      <c r="BI82" s="23"/>
      <c r="BJ82" s="8"/>
      <c r="BK82" s="8"/>
      <c r="BL82" s="23"/>
      <c r="BM82" s="3">
        <v>0</v>
      </c>
      <c r="BN82" s="3"/>
      <c r="BO82" s="23"/>
      <c r="BP82" s="3"/>
      <c r="BQ82" s="3"/>
    </row>
    <row r="83" spans="1:69">
      <c r="B83" t="s">
        <v>186</v>
      </c>
      <c r="C83" s="23"/>
      <c r="D83" s="3">
        <v>-157328789</v>
      </c>
      <c r="E83" s="3"/>
      <c r="F83" s="3">
        <v>-157328789</v>
      </c>
      <c r="G83" s="23"/>
      <c r="H83" s="3"/>
      <c r="I83" s="3"/>
      <c r="J83" s="3"/>
      <c r="K83" s="3"/>
      <c r="L83" s="3"/>
      <c r="M83" s="3"/>
      <c r="N83" s="3"/>
      <c r="O83" s="3"/>
      <c r="P83" s="3"/>
      <c r="Q83" s="3"/>
      <c r="R83" s="3"/>
      <c r="S83" s="3"/>
      <c r="T83" s="3"/>
      <c r="U83" s="3"/>
      <c r="V83" s="3"/>
      <c r="W83" s="3">
        <v>-157328789</v>
      </c>
      <c r="X83" s="23"/>
      <c r="Y83" s="3"/>
      <c r="Z83" s="3"/>
      <c r="AA83" s="23"/>
      <c r="AB83" s="3">
        <v>0</v>
      </c>
      <c r="AC83" s="3"/>
      <c r="AD83" s="3">
        <v>0</v>
      </c>
      <c r="AE83" s="23"/>
      <c r="AF83" s="3"/>
      <c r="AG83" s="3"/>
      <c r="AH83" s="23"/>
      <c r="AI83" s="3"/>
      <c r="AJ83" s="3"/>
      <c r="AK83" s="23"/>
      <c r="AL83" s="3"/>
      <c r="AM83" s="3"/>
      <c r="AN83" s="23"/>
      <c r="AO83" s="3"/>
      <c r="AP83" s="3"/>
      <c r="AQ83" s="23"/>
      <c r="AR83" s="3"/>
      <c r="AS83" s="3"/>
      <c r="AT83" s="23"/>
      <c r="AU83" s="3"/>
      <c r="AV83" s="3"/>
      <c r="AW83" s="23"/>
      <c r="AX83" s="3"/>
      <c r="AY83" s="3"/>
      <c r="AZ83" s="23"/>
      <c r="BA83" s="3"/>
      <c r="BB83" s="3"/>
      <c r="BC83" s="23"/>
      <c r="BD83" s="3"/>
      <c r="BE83" s="3"/>
      <c r="BF83" s="23"/>
      <c r="BG83" s="3"/>
      <c r="BH83" s="3"/>
      <c r="BI83" s="23"/>
      <c r="BJ83" s="8"/>
      <c r="BK83" s="8"/>
      <c r="BL83" s="23"/>
      <c r="BM83" s="3">
        <v>0</v>
      </c>
      <c r="BN83" s="3"/>
      <c r="BO83" s="23"/>
      <c r="BP83" s="3"/>
      <c r="BQ83" s="3"/>
    </row>
    <row r="84" spans="1:69">
      <c r="B84" t="s">
        <v>185</v>
      </c>
      <c r="C84" s="23"/>
      <c r="D84" s="3">
        <v>-305772520</v>
      </c>
      <c r="E84" s="3"/>
      <c r="F84" s="3">
        <v>-305772520</v>
      </c>
      <c r="G84" s="23"/>
      <c r="H84" s="3"/>
      <c r="I84" s="3"/>
      <c r="J84" s="3"/>
      <c r="K84" s="3"/>
      <c r="L84" s="3"/>
      <c r="M84" s="3"/>
      <c r="N84" s="3"/>
      <c r="O84" s="3"/>
      <c r="P84" s="3"/>
      <c r="Q84" s="3"/>
      <c r="R84" s="3"/>
      <c r="S84" s="3"/>
      <c r="T84" s="3"/>
      <c r="U84" s="3"/>
      <c r="V84" s="3"/>
      <c r="W84" s="3">
        <v>-305772520</v>
      </c>
      <c r="X84" s="23"/>
      <c r="Y84" s="3"/>
      <c r="Z84" s="3"/>
      <c r="AA84" s="23"/>
      <c r="AB84" s="3">
        <v>0</v>
      </c>
      <c r="AC84" s="3"/>
      <c r="AD84" s="3">
        <v>0</v>
      </c>
      <c r="AE84" s="23"/>
      <c r="AF84" s="3"/>
      <c r="AG84" s="3"/>
      <c r="AH84" s="23"/>
      <c r="AI84" s="3"/>
      <c r="AJ84" s="3"/>
      <c r="AK84" s="23"/>
      <c r="AL84" s="3"/>
      <c r="AM84" s="3"/>
      <c r="AN84" s="23"/>
      <c r="AO84" s="3"/>
      <c r="AP84" s="3"/>
      <c r="AQ84" s="23"/>
      <c r="AR84" s="3"/>
      <c r="AS84" s="3"/>
      <c r="AT84" s="23"/>
      <c r="AU84" s="3"/>
      <c r="AV84" s="3"/>
      <c r="AW84" s="23"/>
      <c r="AX84" s="3"/>
      <c r="AY84" s="3"/>
      <c r="AZ84" s="23"/>
      <c r="BA84" s="3"/>
      <c r="BB84" s="3"/>
      <c r="BC84" s="23"/>
      <c r="BD84" s="3"/>
      <c r="BE84" s="3"/>
      <c r="BF84" s="23"/>
      <c r="BG84" s="3"/>
      <c r="BH84" s="3"/>
      <c r="BI84" s="23"/>
      <c r="BJ84" s="8"/>
      <c r="BK84" s="8"/>
      <c r="BL84" s="23"/>
      <c r="BM84" s="3">
        <v>0</v>
      </c>
      <c r="BN84" s="3"/>
      <c r="BO84" s="23"/>
      <c r="BP84" s="3"/>
      <c r="BQ84" s="3"/>
    </row>
    <row r="85" spans="1:69">
      <c r="B85" t="s">
        <v>191</v>
      </c>
      <c r="C85" s="23"/>
      <c r="D85" s="3">
        <v>-395487349</v>
      </c>
      <c r="E85" s="3"/>
      <c r="F85" s="3">
        <v>-395487349</v>
      </c>
      <c r="G85" s="23"/>
      <c r="H85" s="3"/>
      <c r="I85" s="3"/>
      <c r="J85" s="3"/>
      <c r="K85" s="3"/>
      <c r="L85" s="3"/>
      <c r="M85" s="3"/>
      <c r="N85" s="3"/>
      <c r="O85" s="3"/>
      <c r="P85" s="3"/>
      <c r="Q85" s="3"/>
      <c r="R85" s="3"/>
      <c r="S85" s="3"/>
      <c r="T85" s="3"/>
      <c r="U85" s="3"/>
      <c r="V85" s="3"/>
      <c r="W85" s="3">
        <v>-395487349</v>
      </c>
      <c r="X85" s="23"/>
      <c r="Y85" s="3"/>
      <c r="Z85" s="3"/>
      <c r="AA85" s="23"/>
      <c r="AB85" s="3">
        <v>0</v>
      </c>
      <c r="AC85" s="3"/>
      <c r="AD85" s="3">
        <v>0</v>
      </c>
      <c r="AE85" s="23"/>
      <c r="AF85" s="3"/>
      <c r="AG85" s="3"/>
      <c r="AH85" s="23"/>
      <c r="AI85" s="3"/>
      <c r="AJ85" s="3"/>
      <c r="AK85" s="23"/>
      <c r="AL85" s="3"/>
      <c r="AM85" s="3"/>
      <c r="AN85" s="23"/>
      <c r="AO85" s="3"/>
      <c r="AP85" s="3"/>
      <c r="AQ85" s="23"/>
      <c r="AR85" s="3"/>
      <c r="AS85" s="3"/>
      <c r="AT85" s="23"/>
      <c r="AU85" s="3"/>
      <c r="AV85" s="3"/>
      <c r="AW85" s="23"/>
      <c r="AX85" s="3"/>
      <c r="AY85" s="3"/>
      <c r="AZ85" s="23"/>
      <c r="BA85" s="3"/>
      <c r="BB85" s="3"/>
      <c r="BC85" s="23"/>
      <c r="BD85" s="3"/>
      <c r="BE85" s="3"/>
      <c r="BF85" s="23"/>
      <c r="BG85" s="3"/>
      <c r="BH85" s="3"/>
      <c r="BI85" s="23"/>
      <c r="BJ85" s="8"/>
      <c r="BK85" s="8"/>
      <c r="BL85" s="23"/>
      <c r="BM85" s="3">
        <v>0</v>
      </c>
      <c r="BN85" s="3"/>
      <c r="BO85" s="23"/>
      <c r="BP85" s="3"/>
      <c r="BQ85" s="3"/>
    </row>
    <row r="86" spans="1:69">
      <c r="B86" t="s">
        <v>189</v>
      </c>
      <c r="C86" s="23"/>
      <c r="D86" s="3">
        <v>-1113447612</v>
      </c>
      <c r="E86" s="3"/>
      <c r="F86" s="3">
        <v>-1113447612</v>
      </c>
      <c r="G86" s="23"/>
      <c r="H86" s="3"/>
      <c r="I86" s="3"/>
      <c r="J86" s="3"/>
      <c r="K86" s="3"/>
      <c r="L86" s="3"/>
      <c r="M86" s="3"/>
      <c r="N86" s="3"/>
      <c r="O86" s="3"/>
      <c r="P86" s="3"/>
      <c r="Q86" s="3"/>
      <c r="R86" s="3"/>
      <c r="S86" s="3"/>
      <c r="T86" s="3"/>
      <c r="U86" s="3"/>
      <c r="V86" s="3"/>
      <c r="W86" s="3">
        <v>-1113447612</v>
      </c>
      <c r="X86" s="23"/>
      <c r="Y86" s="3"/>
      <c r="Z86" s="3"/>
      <c r="AA86" s="23"/>
      <c r="AB86" s="3">
        <v>0</v>
      </c>
      <c r="AC86" s="3"/>
      <c r="AD86" s="3">
        <v>0</v>
      </c>
      <c r="AE86" s="23"/>
      <c r="AF86" s="3"/>
      <c r="AG86" s="3"/>
      <c r="AH86" s="23"/>
      <c r="AI86" s="3"/>
      <c r="AJ86" s="3"/>
      <c r="AK86" s="23"/>
      <c r="AL86" s="3"/>
      <c r="AM86" s="3"/>
      <c r="AN86" s="23"/>
      <c r="AO86" s="3"/>
      <c r="AP86" s="3"/>
      <c r="AQ86" s="23"/>
      <c r="AR86" s="3"/>
      <c r="AS86" s="3"/>
      <c r="AT86" s="23"/>
      <c r="AU86" s="3"/>
      <c r="AV86" s="3"/>
      <c r="AW86" s="23"/>
      <c r="AX86" s="3"/>
      <c r="AY86" s="3"/>
      <c r="AZ86" s="23"/>
      <c r="BA86" s="3"/>
      <c r="BB86" s="3"/>
      <c r="BC86" s="23"/>
      <c r="BD86" s="3"/>
      <c r="BE86" s="3"/>
      <c r="BF86" s="23"/>
      <c r="BG86" s="3"/>
      <c r="BH86" s="3"/>
      <c r="BI86" s="23"/>
      <c r="BJ86" s="8"/>
      <c r="BK86" s="8"/>
      <c r="BL86" s="23"/>
      <c r="BM86" s="3">
        <v>0</v>
      </c>
      <c r="BN86" s="3"/>
      <c r="BO86" s="23"/>
      <c r="BP86" s="3"/>
      <c r="BQ86" s="3"/>
    </row>
    <row r="87" spans="1:69">
      <c r="B87" t="s">
        <v>183</v>
      </c>
      <c r="C87" s="23"/>
      <c r="D87" s="3">
        <v>-1113462324.999999</v>
      </c>
      <c r="E87" s="3"/>
      <c r="F87" s="3">
        <v>-1113462324.999999</v>
      </c>
      <c r="G87" s="23"/>
      <c r="H87" s="3"/>
      <c r="I87" s="3"/>
      <c r="J87" s="3"/>
      <c r="K87" s="3"/>
      <c r="L87" s="3"/>
      <c r="M87" s="3"/>
      <c r="N87" s="3"/>
      <c r="O87" s="3"/>
      <c r="P87" s="3"/>
      <c r="Q87" s="3"/>
      <c r="R87" s="3"/>
      <c r="S87" s="3"/>
      <c r="T87" s="3"/>
      <c r="U87" s="3"/>
      <c r="V87" s="3"/>
      <c r="W87" s="3">
        <v>-1113462324.999999</v>
      </c>
      <c r="X87" s="23"/>
      <c r="Y87" s="3"/>
      <c r="Z87" s="3"/>
      <c r="AA87" s="23"/>
      <c r="AB87" s="3">
        <v>0</v>
      </c>
      <c r="AC87" s="3"/>
      <c r="AD87" s="3">
        <v>0</v>
      </c>
      <c r="AE87" s="23"/>
      <c r="AF87" s="3"/>
      <c r="AG87" s="3"/>
      <c r="AH87" s="23"/>
      <c r="AI87" s="3"/>
      <c r="AJ87" s="3"/>
      <c r="AK87" s="23"/>
      <c r="AL87" s="3"/>
      <c r="AM87" s="3"/>
      <c r="AN87" s="23"/>
      <c r="AO87" s="3"/>
      <c r="AP87" s="3"/>
      <c r="AQ87" s="23"/>
      <c r="AR87" s="3"/>
      <c r="AS87" s="3"/>
      <c r="AT87" s="23"/>
      <c r="AU87" s="3"/>
      <c r="AV87" s="3"/>
      <c r="AW87" s="23"/>
      <c r="AX87" s="3"/>
      <c r="AY87" s="3"/>
      <c r="AZ87" s="23"/>
      <c r="BA87" s="3"/>
      <c r="BB87" s="3"/>
      <c r="BC87" s="23"/>
      <c r="BD87" s="3"/>
      <c r="BE87" s="3"/>
      <c r="BF87" s="23"/>
      <c r="BG87" s="3"/>
      <c r="BH87" s="3"/>
      <c r="BI87" s="23"/>
      <c r="BJ87" s="8">
        <v>1</v>
      </c>
      <c r="BK87" s="8"/>
      <c r="BL87" s="23"/>
      <c r="BM87" s="3">
        <v>-1113462324.999999</v>
      </c>
      <c r="BN87" s="3"/>
      <c r="BO87" s="23"/>
      <c r="BP87" s="3"/>
      <c r="BQ87" s="3"/>
    </row>
    <row r="88" spans="1:69">
      <c r="A88" t="s">
        <v>1</v>
      </c>
      <c r="C88" s="23"/>
      <c r="D88" s="3">
        <v>2878088827.9999809</v>
      </c>
      <c r="E88" s="3">
        <v>17728411699.570045</v>
      </c>
      <c r="F88" s="3">
        <v>-14850322871.570065</v>
      </c>
      <c r="G88" s="23"/>
      <c r="H88" s="3">
        <v>2661348901.1654682</v>
      </c>
      <c r="I88" s="3">
        <v>-1485862553.3687756</v>
      </c>
      <c r="J88" s="3">
        <v>1253821794.9998548</v>
      </c>
      <c r="K88" s="3">
        <v>-1731413367.8560359</v>
      </c>
      <c r="L88" s="3">
        <v>-6153308455.5786295</v>
      </c>
      <c r="M88" s="3">
        <v>-333491365</v>
      </c>
      <c r="N88" s="3">
        <v>-661377580.4257282</v>
      </c>
      <c r="O88" s="3">
        <v>-474277848.7301966</v>
      </c>
      <c r="P88" s="3">
        <v>411884256.66313028</v>
      </c>
      <c r="Q88" s="3">
        <v>-2588501830.2222943</v>
      </c>
      <c r="R88" s="3">
        <v>-507829712.35953343</v>
      </c>
      <c r="S88" s="3">
        <v>4134804246.0605226</v>
      </c>
      <c r="T88" s="3">
        <v>-346082659.99999994</v>
      </c>
      <c r="U88" s="3">
        <v>-4265601808.3304667</v>
      </c>
      <c r="V88" s="3">
        <v>-2375330099.4073615</v>
      </c>
      <c r="W88" s="3">
        <v>-2389104789.1800179</v>
      </c>
      <c r="X88" s="23"/>
      <c r="Y88" s="3">
        <v>446.53059353844247</v>
      </c>
      <c r="Z88" s="3">
        <v>3789.2901958196471</v>
      </c>
      <c r="AA88" s="23"/>
      <c r="AB88" s="3">
        <v>6445446</v>
      </c>
      <c r="AC88" s="3">
        <v>4678557.4034757409</v>
      </c>
      <c r="AD88" s="3">
        <v>1766888.5965242591</v>
      </c>
      <c r="AE88" s="23"/>
      <c r="AF88" s="3">
        <v>17768.350927926476</v>
      </c>
      <c r="AG88" s="3">
        <v>17856.741527233797</v>
      </c>
      <c r="AH88" s="23"/>
      <c r="AI88" s="3">
        <v>83.676285240773097</v>
      </c>
      <c r="AJ88" s="3">
        <v>17.517861368786981</v>
      </c>
      <c r="AK88" s="23"/>
      <c r="AL88" s="3">
        <v>609.67595493003898</v>
      </c>
      <c r="AM88" s="3">
        <v>603.85532830290833</v>
      </c>
      <c r="AN88" s="23"/>
      <c r="AO88" s="3">
        <v>964.51047763025247</v>
      </c>
      <c r="AP88" s="3">
        <v>857.27883302810289</v>
      </c>
      <c r="AQ88" s="23"/>
      <c r="AR88" s="3">
        <v>1226.9959065672097</v>
      </c>
      <c r="AS88" s="3">
        <v>1321.5158390910117</v>
      </c>
      <c r="AT88" s="23"/>
      <c r="AU88" s="3">
        <v>2992.6228323067166</v>
      </c>
      <c r="AV88" s="3">
        <v>2722.9692145593167</v>
      </c>
      <c r="AW88" s="23"/>
      <c r="AX88" s="3">
        <v>1147.9627519957501</v>
      </c>
      <c r="AY88" s="3">
        <v>1143.5104606178836</v>
      </c>
      <c r="AZ88" s="23"/>
      <c r="BA88" s="3">
        <v>363.34183856322744</v>
      </c>
      <c r="BB88" s="3">
        <v>1070.7078652157381</v>
      </c>
      <c r="BC88" s="23"/>
      <c r="BD88" s="3">
        <v>176.63879086102023</v>
      </c>
      <c r="BE88" s="3">
        <v>0</v>
      </c>
      <c r="BF88" s="23"/>
      <c r="BG88" s="3">
        <v>995.54172041042114</v>
      </c>
      <c r="BH88" s="3">
        <v>1108.8070613297061</v>
      </c>
      <c r="BI88" s="23"/>
      <c r="BJ88" s="8">
        <v>1.7113491178448632E-2</v>
      </c>
      <c r="BK88" s="8">
        <v>0.12896029241520116</v>
      </c>
      <c r="BL88" s="23"/>
      <c r="BM88" s="3">
        <v>168176603943.00006</v>
      </c>
      <c r="BN88" s="3">
        <v>137471863373.97226</v>
      </c>
      <c r="BO88" s="23"/>
      <c r="BP88" s="3">
        <v>25645.783878260707</v>
      </c>
      <c r="BQ88" s="3">
        <v>25594.096929417548</v>
      </c>
    </row>
  </sheetData>
  <mergeCells count="19">
    <mergeCell ref="BD20:BE20"/>
    <mergeCell ref="BG20:BH20"/>
    <mergeCell ref="BJ20:BK20"/>
    <mergeCell ref="BP20:BQ20"/>
    <mergeCell ref="AB20:AD20"/>
    <mergeCell ref="BM20:BN20"/>
    <mergeCell ref="AF20:AG20"/>
    <mergeCell ref="AI20:AJ20"/>
    <mergeCell ref="AL20:AM20"/>
    <mergeCell ref="AO20:AP20"/>
    <mergeCell ref="AR20:AS20"/>
    <mergeCell ref="AU20:AV20"/>
    <mergeCell ref="AX20:AY20"/>
    <mergeCell ref="BA20:BB20"/>
    <mergeCell ref="A20:A21"/>
    <mergeCell ref="B20:B21"/>
    <mergeCell ref="D20:F20"/>
    <mergeCell ref="H20:W20"/>
    <mergeCell ref="Y20:Z20"/>
  </mergeCells>
  <conditionalFormatting pivot="1" sqref="F25:F88 H25:W88">
    <cfRule type="dataBar" priority="1">
      <dataBar>
        <cfvo type="min"/>
        <cfvo type="max"/>
        <color rgb="FF63C384"/>
      </dataBar>
      <extLst>
        <ext xmlns:x14="http://schemas.microsoft.com/office/spreadsheetml/2009/9/main" uri="{B025F937-C7B1-47D3-B67F-A62EFF666E3E}">
          <x14:id>{E070D185-AE31-4464-B58B-9C858ED79228}</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E070D185-AE31-4464-B58B-9C858ED79228}">
            <x14:dataBar minLength="0" maxLength="100" border="1" negativeBarBorderColorSameAsPositive="0">
              <x14:cfvo type="autoMin"/>
              <x14:cfvo type="autoMax"/>
              <x14:borderColor rgb="FF63C384"/>
              <x14:negativeFillColor rgb="FFFF0000"/>
              <x14:negativeBorderColor rgb="FFFF0000"/>
              <x14:axisColor rgb="FF000000"/>
            </x14:dataBar>
          </x14:cfRule>
          <xm:sqref>F25:F88 H25:W88</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C8496-075C-42FC-97DB-7E7861904B12}">
  <sheetPr codeName="Sheet33"/>
  <dimension ref="A1"/>
  <sheetViews>
    <sheetView showGridLines="0" workbookViewId="0"/>
  </sheetViews>
  <sheetFormatPr defaultColWidth="9.1796875" defaultRowHeight="14.5"/>
  <cols>
    <col min="1" max="16384" width="9.1796875" style="5"/>
  </cols>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_rels/item76.xml.rels><?xml version="1.0" encoding="UTF-8" standalone="yes"?>
<Relationships xmlns="http://schemas.openxmlformats.org/package/2006/relationships"><Relationship Id="rId1" Type="http://schemas.openxmlformats.org/officeDocument/2006/relationships/customXmlProps" Target="itemProps76.xml"/></Relationships>
</file>

<file path=customXml/_rels/item77.xml.rels><?xml version="1.0" encoding="UTF-8" standalone="yes"?>
<Relationships xmlns="http://schemas.openxmlformats.org/package/2006/relationships"><Relationship Id="rId1" Type="http://schemas.openxmlformats.org/officeDocument/2006/relationships/customXmlProps" Target="itemProps77.xml"/></Relationships>
</file>

<file path=customXml/_rels/item78.xml.rels><?xml version="1.0" encoding="UTF-8" standalone="yes"?>
<Relationships xmlns="http://schemas.openxmlformats.org/package/2006/relationships"><Relationship Id="rId1" Type="http://schemas.openxmlformats.org/officeDocument/2006/relationships/customXmlProps" Target="itemProps78.xml"/></Relationships>
</file>

<file path=customXml/_rels/item79.xml.rels><?xml version="1.0" encoding="UTF-8" standalone="yes"?>
<Relationships xmlns="http://schemas.openxmlformats.org/package/2006/relationships"><Relationship Id="rId1" Type="http://schemas.openxmlformats.org/officeDocument/2006/relationships/customXmlProps" Target="itemProps79.xml"/></Relationships>
</file>

<file path=customXml/_rels/item80.xml.rels><?xml version="1.0" encoding="UTF-8" standalone="yes"?>
<Relationships xmlns="http://schemas.openxmlformats.org/package/2006/relationships"><Relationship Id="rId1" Type="http://schemas.openxmlformats.org/officeDocument/2006/relationships/customXmlProps" Target="itemProps80.xml"/></Relationships>
</file>

<file path=customXml/_rels/item81.xml.rels><?xml version="1.0" encoding="UTF-8" standalone="yes"?>
<Relationships xmlns="http://schemas.openxmlformats.org/package/2006/relationships"><Relationship Id="rId1" Type="http://schemas.openxmlformats.org/officeDocument/2006/relationships/customXmlProps" Target="itemProps81.xml"/></Relationships>
</file>

<file path=customXml/_rels/item82.xml.rels><?xml version="1.0" encoding="UTF-8" standalone="yes"?>
<Relationships xmlns="http://schemas.openxmlformats.org/package/2006/relationships"><Relationship Id="rId1" Type="http://schemas.openxmlformats.org/officeDocument/2006/relationships/customXmlProps" Target="itemProps82.xml"/></Relationships>
</file>

<file path=customXml/_rels/item83.xml.rels><?xml version="1.0" encoding="UTF-8" standalone="yes"?>
<Relationships xmlns="http://schemas.openxmlformats.org/package/2006/relationships"><Relationship Id="rId1" Type="http://schemas.openxmlformats.org/officeDocument/2006/relationships/customXmlProps" Target="itemProps83.xml"/></Relationships>
</file>

<file path=customXml/_rels/item84.xml.rels><?xml version="1.0" encoding="UTF-8" standalone="yes"?>
<Relationships xmlns="http://schemas.openxmlformats.org/package/2006/relationships"><Relationship Id="rId1" Type="http://schemas.openxmlformats.org/officeDocument/2006/relationships/customXmlProps" Target="itemProps84.xml"/></Relationships>
</file>

<file path=customXml/_rels/item85.xml.rels><?xml version="1.0" encoding="UTF-8" standalone="yes"?>
<Relationships xmlns="http://schemas.openxmlformats.org/package/2006/relationships"><Relationship Id="rId1" Type="http://schemas.openxmlformats.org/officeDocument/2006/relationships/customXmlProps" Target="itemProps85.xml"/></Relationships>
</file>

<file path=customXml/_rels/item86.xml.rels><?xml version="1.0" encoding="UTF-8" standalone="yes"?>
<Relationships xmlns="http://schemas.openxmlformats.org/package/2006/relationships"><Relationship Id="rId1" Type="http://schemas.openxmlformats.org/officeDocument/2006/relationships/customXmlProps" Target="itemProps86.xml"/></Relationships>
</file>

<file path=customXml/_rels/item87.xml.rels><?xml version="1.0" encoding="UTF-8" standalone="yes"?>
<Relationships xmlns="http://schemas.openxmlformats.org/package/2006/relationships"><Relationship Id="rId1" Type="http://schemas.openxmlformats.org/officeDocument/2006/relationships/customXmlProps" Target="itemProps87.xml"/></Relationships>
</file>

<file path=customXml/_rels/item88.xml.rels><?xml version="1.0" encoding="UTF-8" standalone="yes"?>
<Relationships xmlns="http://schemas.openxmlformats.org/package/2006/relationships"><Relationship Id="rId1" Type="http://schemas.openxmlformats.org/officeDocument/2006/relationships/customXmlProps" Target="itemProps88.xml"/></Relationships>
</file>

<file path=customXml/_rels/item89.xml.rels><?xml version="1.0" encoding="UTF-8" standalone="yes"?>
<Relationships xmlns="http://schemas.openxmlformats.org/package/2006/relationships"><Relationship Id="rId1" Type="http://schemas.openxmlformats.org/officeDocument/2006/relationships/customXmlProps" Target="itemProps89.xml"/></Relationships>
</file>

<file path=customXml/_rels/item90.xml.rels><?xml version="1.0" encoding="UTF-8" standalone="yes"?>
<Relationships xmlns="http://schemas.openxmlformats.org/package/2006/relationships"><Relationship Id="rId1" Type="http://schemas.openxmlformats.org/officeDocument/2006/relationships/customXmlProps" Target="itemProps90.xml"/></Relationships>
</file>

<file path=customXml/_rels/item91.xml.rels><?xml version="1.0" encoding="UTF-8" standalone="yes"?>
<Relationships xmlns="http://schemas.openxmlformats.org/package/2006/relationships"><Relationship Id="rId1" Type="http://schemas.openxmlformats.org/officeDocument/2006/relationships/customXmlProps" Target="itemProps91.xml"/></Relationships>
</file>

<file path=customXml/_rels/item92.xml.rels><?xml version="1.0" encoding="UTF-8" standalone="yes"?>
<Relationships xmlns="http://schemas.openxmlformats.org/package/2006/relationships"><Relationship Id="rId1" Type="http://schemas.openxmlformats.org/officeDocument/2006/relationships/customXmlProps" Target="itemProps92.xml"/></Relationships>
</file>

<file path=customXml/_rels/item93.xml.rels><?xml version="1.0" encoding="UTF-8" standalone="yes"?>
<Relationships xmlns="http://schemas.openxmlformats.org/package/2006/relationships"><Relationship Id="rId1" Type="http://schemas.openxmlformats.org/officeDocument/2006/relationships/customXmlProps" Target="itemProps93.xml"/></Relationships>
</file>

<file path=customXml/_rels/item94.xml.rels><?xml version="1.0" encoding="UTF-8" standalone="yes"?>
<Relationships xmlns="http://schemas.openxmlformats.org/package/2006/relationships"><Relationship Id="rId1" Type="http://schemas.openxmlformats.org/officeDocument/2006/relationships/customXmlProps" Target="itemProps94.xml"/></Relationships>
</file>

<file path=customXml/_rels/item95.xml.rels><?xml version="1.0" encoding="UTF-8" standalone="yes"?>
<Relationships xmlns="http://schemas.openxmlformats.org/package/2006/relationships"><Relationship Id="rId1" Type="http://schemas.openxmlformats.org/officeDocument/2006/relationships/customXmlProps" Target="itemProps95.xml"/></Relationships>
</file>

<file path=customXml/_rels/item96.xml.rels><?xml version="1.0" encoding="UTF-8" standalone="yes"?>
<Relationships xmlns="http://schemas.openxmlformats.org/package/2006/relationships"><Relationship Id="rId1" Type="http://schemas.openxmlformats.org/officeDocument/2006/relationships/customXmlProps" Target="itemProps96.xml"/></Relationships>
</file>

<file path=customXml/_rels/item97.xml.rels><?xml version="1.0" encoding="UTF-8" standalone="yes"?>
<Relationships xmlns="http://schemas.openxmlformats.org/package/2006/relationships"><Relationship Id="rId1" Type="http://schemas.openxmlformats.org/officeDocument/2006/relationships/customXmlProps" Target="itemProps97.xml"/></Relationships>
</file>

<file path=customXml/_rels/item98.xml.rels><?xml version="1.0" encoding="UTF-8" standalone="yes"?>
<Relationships xmlns="http://schemas.openxmlformats.org/package/2006/relationships"><Relationship Id="rId1" Type="http://schemas.openxmlformats.org/officeDocument/2006/relationships/customXmlProps" Target="itemProps98.xml"/></Relationships>
</file>

<file path=customXml/_rels/item99.xml.rels><?xml version="1.0" encoding="UTF-8" standalone="yes"?>
<Relationships xmlns="http://schemas.openxmlformats.org/package/2006/relationships"><Relationship Id="rId1" Type="http://schemas.openxmlformats.org/officeDocument/2006/relationships/customXmlProps" Target="itemProps99.xml"/></Relationships>
</file>

<file path=customXml/_rels/item100.xml.rels><?xml version="1.0" encoding="UTF-8" standalone="yes"?>
<Relationships xmlns="http://schemas.openxmlformats.org/package/2006/relationships"><Relationship Id="rId1" Type="http://schemas.openxmlformats.org/officeDocument/2006/relationships/customXmlProps" Target="itemProps100.xml"/></Relationships>
</file>

<file path=customXml/_rels/item101.xml.rels><?xml version="1.0" encoding="UTF-8" standalone="yes"?>
<Relationships xmlns="http://schemas.openxmlformats.org/package/2006/relationships"><Relationship Id="rId1" Type="http://schemas.openxmlformats.org/officeDocument/2006/relationships/customXmlProps" Target="itemProps101.xml"/></Relationships>
</file>

<file path=customXml/_rels/item102.xml.rels><?xml version="1.0" encoding="UTF-8" standalone="yes"?>
<Relationships xmlns="http://schemas.openxmlformats.org/package/2006/relationships"><Relationship Id="rId1" Type="http://schemas.openxmlformats.org/officeDocument/2006/relationships/customXmlProps" Target="itemProps102.xml"/></Relationships>
</file>

<file path=customXml/_rels/item103.xml.rels><?xml version="1.0" encoding="UTF-8" standalone="yes"?>
<Relationships xmlns="http://schemas.openxmlformats.org/package/2006/relationships"><Relationship Id="rId1" Type="http://schemas.openxmlformats.org/officeDocument/2006/relationships/customXmlProps" Target="itemProps103.xml"/></Relationships>
</file>

<file path=customXml/_rels/item104.xml.rels><?xml version="1.0" encoding="UTF-8" standalone="yes"?>
<Relationships xmlns="http://schemas.openxmlformats.org/package/2006/relationships"><Relationship Id="rId1" Type="http://schemas.openxmlformats.org/officeDocument/2006/relationships/customXmlProps" Target="itemProps104.xml"/></Relationships>
</file>

<file path=customXml/_rels/item105.xml.rels><?xml version="1.0" encoding="UTF-8" standalone="yes"?>
<Relationships xmlns="http://schemas.openxmlformats.org/package/2006/relationships"><Relationship Id="rId1" Type="http://schemas.openxmlformats.org/officeDocument/2006/relationships/customXmlProps" Target="itemProps105.xml"/></Relationships>
</file>

<file path=customXml/_rels/item106.xml.rels><?xml version="1.0" encoding="UTF-8" standalone="yes"?>
<Relationships xmlns="http://schemas.openxmlformats.org/package/2006/relationships"><Relationship Id="rId1" Type="http://schemas.openxmlformats.org/officeDocument/2006/relationships/customXmlProps" Target="itemProps106.xml"/></Relationships>
</file>

<file path=customXml/_rels/item107.xml.rels><?xml version="1.0" encoding="UTF-8" standalone="yes"?>
<Relationships xmlns="http://schemas.openxmlformats.org/package/2006/relationships"><Relationship Id="rId1" Type="http://schemas.openxmlformats.org/officeDocument/2006/relationships/customXmlProps" Target="itemProps107.xml"/></Relationships>
</file>

<file path=customXml/_rels/item108.xml.rels><?xml version="1.0" encoding="UTF-8" standalone="yes"?>
<Relationships xmlns="http://schemas.openxmlformats.org/package/2006/relationships"><Relationship Id="rId1" Type="http://schemas.openxmlformats.org/officeDocument/2006/relationships/customXmlProps" Target="itemProps108.xml"/></Relationships>
</file>

<file path=customXml/_rels/item109.xml.rels><?xml version="1.0" encoding="UTF-8" standalone="yes"?>
<Relationships xmlns="http://schemas.openxmlformats.org/package/2006/relationships"><Relationship Id="rId1" Type="http://schemas.openxmlformats.org/officeDocument/2006/relationships/customXmlProps" Target="itemProps109.xml"/></Relationships>
</file>

<file path=customXml/_rels/item110.xml.rels><?xml version="1.0" encoding="UTF-8" standalone="yes"?>
<Relationships xmlns="http://schemas.openxmlformats.org/package/2006/relationships"><Relationship Id="rId1" Type="http://schemas.openxmlformats.org/officeDocument/2006/relationships/customXmlProps" Target="itemProps110.xml"/></Relationships>
</file>

<file path=customXml/_rels/item111.xml.rels><?xml version="1.0" encoding="UTF-8" standalone="yes"?>
<Relationships xmlns="http://schemas.openxmlformats.org/package/2006/relationships"><Relationship Id="rId1" Type="http://schemas.openxmlformats.org/officeDocument/2006/relationships/customXmlProps" Target="itemProps111.xml"/></Relationships>
</file>

<file path=customXml/_rels/item112.xml.rels><?xml version="1.0" encoding="UTF-8" standalone="yes"?>
<Relationships xmlns="http://schemas.openxmlformats.org/package/2006/relationships"><Relationship Id="rId1" Type="http://schemas.openxmlformats.org/officeDocument/2006/relationships/customXmlProps" Target="itemProps112.xml"/></Relationships>
</file>

<file path=customXml/_rels/item113.xml.rels><?xml version="1.0" encoding="UTF-8" standalone="yes"?>
<Relationships xmlns="http://schemas.openxmlformats.org/package/2006/relationships"><Relationship Id="rId1" Type="http://schemas.openxmlformats.org/officeDocument/2006/relationships/customXmlProps" Target="itemProps113.xml"/></Relationships>
</file>

<file path=customXml/_rels/item114.xml.rels><?xml version="1.0" encoding="UTF-8" standalone="yes"?>
<Relationships xmlns="http://schemas.openxmlformats.org/package/2006/relationships"><Relationship Id="rId1" Type="http://schemas.openxmlformats.org/officeDocument/2006/relationships/customXmlProps" Target="itemProps114.xml"/></Relationships>
</file>

<file path=customXml/_rels/item115.xml.rels><?xml version="1.0" encoding="UTF-8" standalone="yes"?>
<Relationships xmlns="http://schemas.openxmlformats.org/package/2006/relationships"><Relationship Id="rId1" Type="http://schemas.openxmlformats.org/officeDocument/2006/relationships/customXmlProps" Target="itemProps115.xml"/></Relationships>
</file>

<file path=customXml/_rels/item116.xml.rels><?xml version="1.0" encoding="UTF-8" standalone="yes"?>
<Relationships xmlns="http://schemas.openxmlformats.org/package/2006/relationships"><Relationship Id="rId1" Type="http://schemas.openxmlformats.org/officeDocument/2006/relationships/customXmlProps" Target="itemProps116.xml"/></Relationships>
</file>

<file path=customXml/_rels/item117.xml.rels><?xml version="1.0" encoding="UTF-8" standalone="yes"?>
<Relationships xmlns="http://schemas.openxmlformats.org/package/2006/relationships"><Relationship Id="rId1" Type="http://schemas.openxmlformats.org/officeDocument/2006/relationships/customXmlProps" Target="itemProps117.xml"/></Relationships>
</file>

<file path=customXml/_rels/item118.xml.rels><?xml version="1.0" encoding="UTF-8" standalone="yes"?>
<Relationships xmlns="http://schemas.openxmlformats.org/package/2006/relationships"><Relationship Id="rId1" Type="http://schemas.openxmlformats.org/officeDocument/2006/relationships/customXmlProps" Target="itemProps118.xml"/></Relationships>
</file>

<file path=customXml/_rels/item119.xml.rels><?xml version="1.0" encoding="UTF-8" standalone="yes"?>
<Relationships xmlns="http://schemas.openxmlformats.org/package/2006/relationships"><Relationship Id="rId1" Type="http://schemas.openxmlformats.org/officeDocument/2006/relationships/customXmlProps" Target="itemProps119.xml"/></Relationships>
</file>

<file path=customXml/_rels/item120.xml.rels><?xml version="1.0" encoding="UTF-8" standalone="yes"?>
<Relationships xmlns="http://schemas.openxmlformats.org/package/2006/relationships"><Relationship Id="rId1" Type="http://schemas.openxmlformats.org/officeDocument/2006/relationships/customXmlProps" Target="itemProps120.xml"/></Relationships>
</file>

<file path=customXml/_rels/item121.xml.rels><?xml version="1.0" encoding="UTF-8" standalone="yes"?>
<Relationships xmlns="http://schemas.openxmlformats.org/package/2006/relationships"><Relationship Id="rId1" Type="http://schemas.openxmlformats.org/officeDocument/2006/relationships/customXmlProps" Target="itemProps121.xml"/></Relationships>
</file>

<file path=customXml/_rels/item122.xml.rels><?xml version="1.0" encoding="UTF-8" standalone="yes"?>
<Relationships xmlns="http://schemas.openxmlformats.org/package/2006/relationships"><Relationship Id="rId1" Type="http://schemas.openxmlformats.org/officeDocument/2006/relationships/customXmlProps" Target="itemProps122.xml"/></Relationships>
</file>

<file path=customXml/_rels/item123.xml.rels><?xml version="1.0" encoding="UTF-8" standalone="yes"?>
<Relationships xmlns="http://schemas.openxmlformats.org/package/2006/relationships"><Relationship Id="rId1" Type="http://schemas.openxmlformats.org/officeDocument/2006/relationships/customXmlProps" Target="itemProps123.xml"/></Relationships>
</file>

<file path=customXml/_rels/item124.xml.rels><?xml version="1.0" encoding="UTF-8" standalone="yes"?>
<Relationships xmlns="http://schemas.openxmlformats.org/package/2006/relationships"><Relationship Id="rId1" Type="http://schemas.openxmlformats.org/officeDocument/2006/relationships/customXmlProps" Target="itemProps124.xml"/></Relationships>
</file>

<file path=customXml/_rels/item125.xml.rels><?xml version="1.0" encoding="UTF-8" standalone="yes"?>
<Relationships xmlns="http://schemas.openxmlformats.org/package/2006/relationships"><Relationship Id="rId1" Type="http://schemas.openxmlformats.org/officeDocument/2006/relationships/customXmlProps" Target="itemProps125.xml"/></Relationships>
</file>

<file path=customXml/_rels/item126.xml.rels><?xml version="1.0" encoding="UTF-8" standalone="yes"?>
<Relationships xmlns="http://schemas.openxmlformats.org/package/2006/relationships"><Relationship Id="rId1" Type="http://schemas.openxmlformats.org/officeDocument/2006/relationships/customXmlProps" Target="itemProps126.xml"/></Relationships>
</file>

<file path=customXml/_rels/item127.xml.rels><?xml version="1.0" encoding="UTF-8" standalone="yes"?>
<Relationships xmlns="http://schemas.openxmlformats.org/package/2006/relationships"><Relationship Id="rId1" Type="http://schemas.openxmlformats.org/officeDocument/2006/relationships/customXmlProps" Target="itemProps127.xml"/></Relationships>
</file>

<file path=customXml/_rels/item128.xml.rels><?xml version="1.0" encoding="UTF-8" standalone="yes"?>
<Relationships xmlns="http://schemas.openxmlformats.org/package/2006/relationships"><Relationship Id="rId1" Type="http://schemas.openxmlformats.org/officeDocument/2006/relationships/customXmlProps" Target="itemProps128.xml"/></Relationships>
</file>

<file path=customXml/_rels/item129.xml.rels><?xml version="1.0" encoding="UTF-8" standalone="yes"?>
<Relationships xmlns="http://schemas.openxmlformats.org/package/2006/relationships"><Relationship Id="rId1" Type="http://schemas.openxmlformats.org/officeDocument/2006/relationships/customXmlProps" Target="itemProps129.xml"/></Relationships>
</file>

<file path=customXml/_rels/item130.xml.rels><?xml version="1.0" encoding="UTF-8" standalone="yes"?>
<Relationships xmlns="http://schemas.openxmlformats.org/package/2006/relationships"><Relationship Id="rId1" Type="http://schemas.openxmlformats.org/officeDocument/2006/relationships/customXmlProps" Target="itemProps130.xml"/></Relationships>
</file>

<file path=customXml/_rels/item131.xml.rels><?xml version="1.0" encoding="UTF-8" standalone="yes"?>
<Relationships xmlns="http://schemas.openxmlformats.org/package/2006/relationships"><Relationship Id="rId1" Type="http://schemas.openxmlformats.org/officeDocument/2006/relationships/customXmlProps" Target="itemProps131.xml"/></Relationships>
</file>

<file path=customXml/_rels/item132.xml.rels><?xml version="1.0" encoding="UTF-8" standalone="yes"?>
<Relationships xmlns="http://schemas.openxmlformats.org/package/2006/relationships"><Relationship Id="rId1" Type="http://schemas.openxmlformats.org/officeDocument/2006/relationships/customXmlProps" Target="itemProps132.xml"/></Relationships>
</file>

<file path=customXml/_rels/item133.xml.rels><?xml version="1.0" encoding="UTF-8" standalone="yes"?>
<Relationships xmlns="http://schemas.openxmlformats.org/package/2006/relationships"><Relationship Id="rId1" Type="http://schemas.openxmlformats.org/officeDocument/2006/relationships/customXmlProps" Target="itemProps133.xml"/></Relationships>
</file>

<file path=customXml/_rels/item134.xml.rels><?xml version="1.0" encoding="UTF-8" standalone="yes"?>
<Relationships xmlns="http://schemas.openxmlformats.org/package/2006/relationships"><Relationship Id="rId1" Type="http://schemas.openxmlformats.org/officeDocument/2006/relationships/customXmlProps" Target="itemProps134.xml"/></Relationships>
</file>

<file path=customXml/_rels/item135.xml.rels><?xml version="1.0" encoding="UTF-8" standalone="yes"?>
<Relationships xmlns="http://schemas.openxmlformats.org/package/2006/relationships"><Relationship Id="rId1" Type="http://schemas.openxmlformats.org/officeDocument/2006/relationships/customXmlProps" Target="itemProps135.xml"/></Relationships>
</file>

<file path=customXml/_rels/item136.xml.rels><?xml version="1.0" encoding="UTF-8" standalone="yes"?>
<Relationships xmlns="http://schemas.openxmlformats.org/package/2006/relationships"><Relationship Id="rId1" Type="http://schemas.openxmlformats.org/officeDocument/2006/relationships/customXmlProps" Target="itemProps136.xml"/></Relationships>
</file>

<file path=customXml/_rels/item137.xml.rels><?xml version="1.0" encoding="UTF-8" standalone="yes"?>
<Relationships xmlns="http://schemas.openxmlformats.org/package/2006/relationships"><Relationship Id="rId1" Type="http://schemas.openxmlformats.org/officeDocument/2006/relationships/customXmlProps" Target="itemProps137.xml"/></Relationships>
</file>

<file path=customXml/_rels/item138.xml.rels><?xml version="1.0" encoding="UTF-8" standalone="yes"?>
<Relationships xmlns="http://schemas.openxmlformats.org/package/2006/relationships"><Relationship Id="rId1" Type="http://schemas.openxmlformats.org/officeDocument/2006/relationships/customXmlProps" Target="itemProps138.xml"/></Relationships>
</file>

<file path=customXml/_rels/item139.xml.rels><?xml version="1.0" encoding="UTF-8" standalone="yes"?>
<Relationships xmlns="http://schemas.openxmlformats.org/package/2006/relationships"><Relationship Id="rId1" Type="http://schemas.openxmlformats.org/officeDocument/2006/relationships/customXmlProps" Target="itemProps139.xml"/></Relationships>
</file>

<file path=customXml/_rels/item140.xml.rels><?xml version="1.0" encoding="UTF-8" standalone="yes"?>
<Relationships xmlns="http://schemas.openxmlformats.org/package/2006/relationships"><Relationship Id="rId1" Type="http://schemas.openxmlformats.org/officeDocument/2006/relationships/customXmlProps" Target="itemProps140.xml"/></Relationships>
</file>

<file path=customXml/_rels/item141.xml.rels><?xml version="1.0" encoding="UTF-8" standalone="yes"?>
<Relationships xmlns="http://schemas.openxmlformats.org/package/2006/relationships"><Relationship Id="rId1" Type="http://schemas.openxmlformats.org/officeDocument/2006/relationships/customXmlProps" Target="itemProps141.xml"/></Relationships>
</file>

<file path=customXml/_rels/item142.xml.rels><?xml version="1.0" encoding="UTF-8" standalone="yes"?>
<Relationships xmlns="http://schemas.openxmlformats.org/package/2006/relationships"><Relationship Id="rId1" Type="http://schemas.openxmlformats.org/officeDocument/2006/relationships/customXmlProps" Target="itemProps142.xml"/></Relationships>
</file>

<file path=customXml/_rels/item143.xml.rels><?xml version="1.0" encoding="UTF-8" standalone="yes"?>
<Relationships xmlns="http://schemas.openxmlformats.org/package/2006/relationships"><Relationship Id="rId1" Type="http://schemas.openxmlformats.org/officeDocument/2006/relationships/customXmlProps" Target="itemProps143.xml"/></Relationships>
</file>

<file path=customXml/_rels/item144.xml.rels><?xml version="1.0" encoding="UTF-8" standalone="yes"?>
<Relationships xmlns="http://schemas.openxmlformats.org/package/2006/relationships"><Relationship Id="rId1" Type="http://schemas.openxmlformats.org/officeDocument/2006/relationships/customXmlProps" Target="itemProps144.xml"/></Relationships>
</file>

<file path=customXml/_rels/item145.xml.rels><?xml version="1.0" encoding="UTF-8" standalone="yes"?>
<Relationships xmlns="http://schemas.openxmlformats.org/package/2006/relationships"><Relationship Id="rId1" Type="http://schemas.openxmlformats.org/officeDocument/2006/relationships/customXmlProps" Target="itemProps145.xml"/></Relationships>
</file>

<file path=customXml/_rels/item146.xml.rels><?xml version="1.0" encoding="UTF-8" standalone="yes"?>
<Relationships xmlns="http://schemas.openxmlformats.org/package/2006/relationships"><Relationship Id="rId1" Type="http://schemas.openxmlformats.org/officeDocument/2006/relationships/customXmlProps" Target="itemProps146.xml"/></Relationships>
</file>

<file path=customXml/_rels/item147.xml.rels><?xml version="1.0" encoding="UTF-8" standalone="yes"?>
<Relationships xmlns="http://schemas.openxmlformats.org/package/2006/relationships"><Relationship Id="rId1" Type="http://schemas.openxmlformats.org/officeDocument/2006/relationships/customXmlProps" Target="itemProps147.xml"/></Relationships>
</file>

<file path=customXml/_rels/item148.xml.rels><?xml version="1.0" encoding="UTF-8" standalone="yes"?>
<Relationships xmlns="http://schemas.openxmlformats.org/package/2006/relationships"><Relationship Id="rId1" Type="http://schemas.openxmlformats.org/officeDocument/2006/relationships/customXmlProps" Target="itemProps148.xml"/></Relationships>
</file>

<file path=customXml/_rels/item149.xml.rels><?xml version="1.0" encoding="UTF-8" standalone="yes"?>
<Relationships xmlns="http://schemas.openxmlformats.org/package/2006/relationships"><Relationship Id="rId1" Type="http://schemas.openxmlformats.org/officeDocument/2006/relationships/customXmlProps" Target="itemProps149.xml"/></Relationships>
</file>

<file path=customXml/_rels/item150.xml.rels><?xml version="1.0" encoding="UTF-8" standalone="yes"?>
<Relationships xmlns="http://schemas.openxmlformats.org/package/2006/relationships"><Relationship Id="rId1" Type="http://schemas.openxmlformats.org/officeDocument/2006/relationships/customXmlProps" Target="itemProps150.xml"/></Relationships>
</file>

<file path=customXml/_rels/item151.xml.rels><?xml version="1.0" encoding="UTF-8" standalone="yes"?>
<Relationships xmlns="http://schemas.openxmlformats.org/package/2006/relationships"><Relationship Id="rId1" Type="http://schemas.openxmlformats.org/officeDocument/2006/relationships/customXmlProps" Target="itemProps151.xml"/></Relationships>
</file>

<file path=customXml/_rels/item152.xml.rels><?xml version="1.0" encoding="UTF-8" standalone="yes"?>
<Relationships xmlns="http://schemas.openxmlformats.org/package/2006/relationships"><Relationship Id="rId1" Type="http://schemas.openxmlformats.org/officeDocument/2006/relationships/customXmlProps" Target="itemProps152.xml"/></Relationships>
</file>

<file path=customXml/_rels/item153.xml.rels><?xml version="1.0" encoding="UTF-8" standalone="yes"?>
<Relationships xmlns="http://schemas.openxmlformats.org/package/2006/relationships"><Relationship Id="rId1" Type="http://schemas.openxmlformats.org/officeDocument/2006/relationships/customXmlProps" Target="itemProps153.xml"/></Relationships>
</file>

<file path=customXml/_rels/item154.xml.rels><?xml version="1.0" encoding="UTF-8" standalone="yes"?>
<Relationships xmlns="http://schemas.openxmlformats.org/package/2006/relationships"><Relationship Id="rId1" Type="http://schemas.openxmlformats.org/officeDocument/2006/relationships/customXmlProps" Target="itemProps154.xml"/></Relationships>
</file>

<file path=customXml/_rels/item155.xml.rels><?xml version="1.0" encoding="UTF-8" standalone="yes"?>
<Relationships xmlns="http://schemas.openxmlformats.org/package/2006/relationships"><Relationship Id="rId1" Type="http://schemas.openxmlformats.org/officeDocument/2006/relationships/customXmlProps" Target="itemProps155.xml"/></Relationships>
</file>

<file path=customXml/_rels/item156.xml.rels><?xml version="1.0" encoding="UTF-8" standalone="yes"?>
<Relationships xmlns="http://schemas.openxmlformats.org/package/2006/relationships"><Relationship Id="rId1" Type="http://schemas.openxmlformats.org/officeDocument/2006/relationships/customXmlProps" Target="itemProps156.xml"/></Relationships>
</file>

<file path=customXml/_rels/item157.xml.rels><?xml version="1.0" encoding="UTF-8" standalone="yes"?>
<Relationships xmlns="http://schemas.openxmlformats.org/package/2006/relationships"><Relationship Id="rId1" Type="http://schemas.openxmlformats.org/officeDocument/2006/relationships/customXmlProps" Target="itemProps157.xml"/></Relationships>
</file>

<file path=customXml/_rels/item158.xml.rels><?xml version="1.0" encoding="UTF-8" standalone="yes"?>
<Relationships xmlns="http://schemas.openxmlformats.org/package/2006/relationships"><Relationship Id="rId1" Type="http://schemas.openxmlformats.org/officeDocument/2006/relationships/customXmlProps" Target="itemProps158.xml"/></Relationships>
</file>

<file path=customXml/_rels/item159.xml.rels><?xml version="1.0" encoding="UTF-8" standalone="yes"?>
<Relationships xmlns="http://schemas.openxmlformats.org/package/2006/relationships"><Relationship Id="rId1" Type="http://schemas.openxmlformats.org/officeDocument/2006/relationships/customXmlProps" Target="itemProps159.xml"/></Relationships>
</file>

<file path=customXml/_rels/item160.xml.rels><?xml version="1.0" encoding="UTF-8" standalone="yes"?>
<Relationships xmlns="http://schemas.openxmlformats.org/package/2006/relationships"><Relationship Id="rId1" Type="http://schemas.openxmlformats.org/officeDocument/2006/relationships/customXmlProps" Target="itemProps160.xml"/></Relationships>
</file>

<file path=customXml/_rels/item161.xml.rels><?xml version="1.0" encoding="UTF-8" standalone="yes"?>
<Relationships xmlns="http://schemas.openxmlformats.org/package/2006/relationships"><Relationship Id="rId1" Type="http://schemas.openxmlformats.org/officeDocument/2006/relationships/customXmlProps" Target="itemProps161.xml"/></Relationships>
</file>

<file path=customXml/_rels/item162.xml.rels><?xml version="1.0" encoding="UTF-8" standalone="yes"?>
<Relationships xmlns="http://schemas.openxmlformats.org/package/2006/relationships"><Relationship Id="rId1" Type="http://schemas.openxmlformats.org/officeDocument/2006/relationships/customXmlProps" Target="itemProps162.xml"/></Relationships>
</file>

<file path=customXml/_rels/item163.xml.rels><?xml version="1.0" encoding="UTF-8" standalone="yes"?>
<Relationships xmlns="http://schemas.openxmlformats.org/package/2006/relationships"><Relationship Id="rId1" Type="http://schemas.openxmlformats.org/officeDocument/2006/relationships/customXmlProps" Target="itemProps163.xml"/></Relationships>
</file>

<file path=customXml/_rels/item164.xml.rels><?xml version="1.0" encoding="UTF-8" standalone="yes"?>
<Relationships xmlns="http://schemas.openxmlformats.org/package/2006/relationships"><Relationship Id="rId1" Type="http://schemas.openxmlformats.org/officeDocument/2006/relationships/customXmlProps" Target="itemProps164.xml"/></Relationships>
</file>

<file path=customXml/_rels/item165.xml.rels><?xml version="1.0" encoding="UTF-8" standalone="yes"?>
<Relationships xmlns="http://schemas.openxmlformats.org/package/2006/relationships"><Relationship Id="rId1" Type="http://schemas.openxmlformats.org/officeDocument/2006/relationships/customXmlProps" Target="itemProps165.xml"/></Relationships>
</file>

<file path=customXml/_rels/item166.xml.rels><?xml version="1.0" encoding="UTF-8" standalone="yes"?>
<Relationships xmlns="http://schemas.openxmlformats.org/package/2006/relationships"><Relationship Id="rId1" Type="http://schemas.openxmlformats.org/officeDocument/2006/relationships/customXmlProps" Target="itemProps166.xml"/></Relationships>
</file>

<file path=customXml/_rels/item167.xml.rels><?xml version="1.0" encoding="UTF-8" standalone="yes"?>
<Relationships xmlns="http://schemas.openxmlformats.org/package/2006/relationships"><Relationship Id="rId1" Type="http://schemas.openxmlformats.org/officeDocument/2006/relationships/customXmlProps" Target="itemProps167.xml"/></Relationships>
</file>

<file path=customXml/_rels/item168.xml.rels><?xml version="1.0" encoding="UTF-8" standalone="yes"?>
<Relationships xmlns="http://schemas.openxmlformats.org/package/2006/relationships"><Relationship Id="rId1" Type="http://schemas.openxmlformats.org/officeDocument/2006/relationships/customXmlProps" Target="itemProps168.xml"/></Relationships>
</file>

<file path=customXml/_rels/item169.xml.rels><?xml version="1.0" encoding="UTF-8" standalone="yes"?>
<Relationships xmlns="http://schemas.openxmlformats.org/package/2006/relationships"><Relationship Id="rId1" Type="http://schemas.openxmlformats.org/officeDocument/2006/relationships/customXmlProps" Target="itemProps169.xml"/></Relationships>
</file>

<file path=customXml/_rels/item170.xml.rels><?xml version="1.0" encoding="UTF-8" standalone="yes"?>
<Relationships xmlns="http://schemas.openxmlformats.org/package/2006/relationships"><Relationship Id="rId1" Type="http://schemas.openxmlformats.org/officeDocument/2006/relationships/customXmlProps" Target="itemProps170.xml"/></Relationships>
</file>

<file path=customXml/_rels/item171.xml.rels><?xml version="1.0" encoding="UTF-8" standalone="yes"?>
<Relationships xmlns="http://schemas.openxmlformats.org/package/2006/relationships"><Relationship Id="rId1" Type="http://schemas.openxmlformats.org/officeDocument/2006/relationships/customXmlProps" Target="itemProps171.xml"/></Relationships>
</file>

<file path=customXml/_rels/item172.xml.rels><?xml version="1.0" encoding="UTF-8" standalone="yes"?>
<Relationships xmlns="http://schemas.openxmlformats.org/package/2006/relationships"><Relationship Id="rId1" Type="http://schemas.openxmlformats.org/officeDocument/2006/relationships/customXmlProps" Target="itemProps172.xml"/></Relationships>
</file>

<file path=customXml/_rels/item173.xml.rels><?xml version="1.0" encoding="UTF-8" standalone="yes"?>
<Relationships xmlns="http://schemas.openxmlformats.org/package/2006/relationships"><Relationship Id="rId1" Type="http://schemas.openxmlformats.org/officeDocument/2006/relationships/customXmlProps" Target="itemProps173.xml"/></Relationships>
</file>

<file path=customXml/_rels/item174.xml.rels><?xml version="1.0" encoding="UTF-8" standalone="yes"?>
<Relationships xmlns="http://schemas.openxmlformats.org/package/2006/relationships"><Relationship Id="rId1" Type="http://schemas.openxmlformats.org/officeDocument/2006/relationships/customXmlProps" Target="itemProps174.xml"/></Relationships>
</file>

<file path=customXml/_rels/item175.xml.rels><?xml version="1.0" encoding="UTF-8" standalone="yes"?>
<Relationships xmlns="http://schemas.openxmlformats.org/package/2006/relationships"><Relationship Id="rId1" Type="http://schemas.openxmlformats.org/officeDocument/2006/relationships/customXmlProps" Target="itemProps175.xml"/></Relationships>
</file>

<file path=customXml/_rels/item176.xml.rels><?xml version="1.0" encoding="UTF-8" standalone="yes"?>
<Relationships xmlns="http://schemas.openxmlformats.org/package/2006/relationships"><Relationship Id="rId1" Type="http://schemas.openxmlformats.org/officeDocument/2006/relationships/customXmlProps" Target="itemProps176.xml"/></Relationships>
</file>

<file path=customXml/_rels/item177.xml.rels><?xml version="1.0" encoding="UTF-8" standalone="yes"?>
<Relationships xmlns="http://schemas.openxmlformats.org/package/2006/relationships"><Relationship Id="rId1" Type="http://schemas.openxmlformats.org/officeDocument/2006/relationships/customXmlProps" Target="itemProps177.xml"/></Relationships>
</file>

<file path=customXml/_rels/item178.xml.rels><?xml version="1.0" encoding="UTF-8" standalone="yes"?>
<Relationships xmlns="http://schemas.openxmlformats.org/package/2006/relationships"><Relationship Id="rId1" Type="http://schemas.openxmlformats.org/officeDocument/2006/relationships/customXmlProps" Target="itemProps178.xml"/></Relationships>
</file>

<file path=customXml/_rels/item179.xml.rels><?xml version="1.0" encoding="UTF-8" standalone="yes"?>
<Relationships xmlns="http://schemas.openxmlformats.org/package/2006/relationships"><Relationship Id="rId1" Type="http://schemas.openxmlformats.org/officeDocument/2006/relationships/customXmlProps" Target="itemProps179.xml"/></Relationships>
</file>

<file path=customXml/_rels/item180.xml.rels><?xml version="1.0" encoding="UTF-8" standalone="yes"?>
<Relationships xmlns="http://schemas.openxmlformats.org/package/2006/relationships"><Relationship Id="rId1" Type="http://schemas.openxmlformats.org/officeDocument/2006/relationships/customXmlProps" Target="itemProps180.xml"/></Relationships>
</file>

<file path=customXml/_rels/item181.xml.rels><?xml version="1.0" encoding="UTF-8" standalone="yes"?>
<Relationships xmlns="http://schemas.openxmlformats.org/package/2006/relationships"><Relationship Id="rId1" Type="http://schemas.openxmlformats.org/officeDocument/2006/relationships/customXmlProps" Target="itemProps181.xml"/></Relationships>
</file>

<file path=customXml/_rels/item182.xml.rels><?xml version="1.0" encoding="UTF-8" standalone="yes"?>
<Relationships xmlns="http://schemas.openxmlformats.org/package/2006/relationships"><Relationship Id="rId1" Type="http://schemas.openxmlformats.org/officeDocument/2006/relationships/customXmlProps" Target="itemProps182.xml"/></Relationships>
</file>

<file path=customXml/_rels/item183.xml.rels><?xml version="1.0" encoding="UTF-8" standalone="yes"?>
<Relationships xmlns="http://schemas.openxmlformats.org/package/2006/relationships"><Relationship Id="rId1" Type="http://schemas.openxmlformats.org/officeDocument/2006/relationships/customXmlProps" Target="itemProps183.xml"/></Relationships>
</file>

<file path=customXml/_rels/item184.xml.rels><?xml version="1.0" encoding="UTF-8" standalone="yes"?>
<Relationships xmlns="http://schemas.openxmlformats.org/package/2006/relationships"><Relationship Id="rId1" Type="http://schemas.openxmlformats.org/officeDocument/2006/relationships/customXmlProps" Target="itemProps184.xml"/></Relationships>
</file>

<file path=customXml/_rels/item185.xml.rels><?xml version="1.0" encoding="UTF-8" standalone="yes"?>
<Relationships xmlns="http://schemas.openxmlformats.org/package/2006/relationships"><Relationship Id="rId1" Type="http://schemas.openxmlformats.org/officeDocument/2006/relationships/customXmlProps" Target="itemProps185.xml"/></Relationships>
</file>

<file path=customXml/_rels/item186.xml.rels><?xml version="1.0" encoding="UTF-8" standalone="yes"?>
<Relationships xmlns="http://schemas.openxmlformats.org/package/2006/relationships"><Relationship Id="rId1" Type="http://schemas.openxmlformats.org/officeDocument/2006/relationships/customXmlProps" Target="itemProps186.xml"/></Relationships>
</file>

<file path=customXml/_rels/item187.xml.rels><?xml version="1.0" encoding="UTF-8" standalone="yes"?>
<Relationships xmlns="http://schemas.openxmlformats.org/package/2006/relationships"><Relationship Id="rId1" Type="http://schemas.openxmlformats.org/officeDocument/2006/relationships/customXmlProps" Target="itemProps187.xml"/></Relationships>
</file>

<file path=customXml/_rels/item188.xml.rels><?xml version="1.0" encoding="UTF-8" standalone="yes"?>
<Relationships xmlns="http://schemas.openxmlformats.org/package/2006/relationships"><Relationship Id="rId1" Type="http://schemas.openxmlformats.org/officeDocument/2006/relationships/customXmlProps" Target="itemProps188.xml"/></Relationships>
</file>

<file path=customXml/_rels/item189.xml.rels><?xml version="1.0" encoding="UTF-8" standalone="yes"?>
<Relationships xmlns="http://schemas.openxmlformats.org/package/2006/relationships"><Relationship Id="rId1" Type="http://schemas.openxmlformats.org/officeDocument/2006/relationships/customXmlProps" Target="itemProps189.xml"/></Relationships>
</file>

<file path=customXml/_rels/item190.xml.rels><?xml version="1.0" encoding="UTF-8" standalone="yes"?>
<Relationships xmlns="http://schemas.openxmlformats.org/package/2006/relationships"><Relationship Id="rId1" Type="http://schemas.openxmlformats.org/officeDocument/2006/relationships/customXmlProps" Target="itemProps190.xml"/></Relationships>
</file>

<file path=customXml/_rels/item191.xml.rels><?xml version="1.0" encoding="UTF-8" standalone="yes"?>
<Relationships xmlns="http://schemas.openxmlformats.org/package/2006/relationships"><Relationship Id="rId1" Type="http://schemas.openxmlformats.org/officeDocument/2006/relationships/customXmlProps" Target="itemProps191.xml"/></Relationships>
</file>

<file path=customXml/_rels/item192.xml.rels><?xml version="1.0" encoding="UTF-8" standalone="yes"?>
<Relationships xmlns="http://schemas.openxmlformats.org/package/2006/relationships"><Relationship Id="rId1" Type="http://schemas.openxmlformats.org/officeDocument/2006/relationships/customXmlProps" Target="itemProps192.xml"/></Relationships>
</file>

<file path=customXml/_rels/item193.xml.rels><?xml version="1.0" encoding="UTF-8" standalone="yes"?>
<Relationships xmlns="http://schemas.openxmlformats.org/package/2006/relationships"><Relationship Id="rId1" Type="http://schemas.openxmlformats.org/officeDocument/2006/relationships/customXmlProps" Target="itemProps193.xml"/></Relationships>
</file>

<file path=customXml/_rels/item194.xml.rels><?xml version="1.0" encoding="UTF-8" standalone="yes"?>
<Relationships xmlns="http://schemas.openxmlformats.org/package/2006/relationships"><Relationship Id="rId1" Type="http://schemas.openxmlformats.org/officeDocument/2006/relationships/customXmlProps" Target="itemProps194.xml"/></Relationships>
</file>

<file path=customXml/_rels/item195.xml.rels><?xml version="1.0" encoding="UTF-8" standalone="yes"?>
<Relationships xmlns="http://schemas.openxmlformats.org/package/2006/relationships"><Relationship Id="rId1" Type="http://schemas.openxmlformats.org/officeDocument/2006/relationships/customXmlProps" Target="itemProps195.xml"/></Relationships>
</file>

<file path=customXml/_rels/item196.xml.rels><?xml version="1.0" encoding="UTF-8" standalone="yes"?>
<Relationships xmlns="http://schemas.openxmlformats.org/package/2006/relationships"><Relationship Id="rId1" Type="http://schemas.openxmlformats.org/officeDocument/2006/relationships/customXmlProps" Target="itemProps196.xml"/></Relationships>
</file>

<file path=customXml/_rels/item197.xml.rels><?xml version="1.0" encoding="UTF-8" standalone="yes"?>
<Relationships xmlns="http://schemas.openxmlformats.org/package/2006/relationships"><Relationship Id="rId1" Type="http://schemas.openxmlformats.org/officeDocument/2006/relationships/customXmlProps" Target="itemProps197.xml"/></Relationships>
</file>

<file path=customXml/_rels/item198.xml.rels><?xml version="1.0" encoding="UTF-8" standalone="yes"?>
<Relationships xmlns="http://schemas.openxmlformats.org/package/2006/relationships"><Relationship Id="rId1" Type="http://schemas.openxmlformats.org/officeDocument/2006/relationships/customXmlProps" Target="itemProps198.xml"/></Relationships>
</file>

<file path=customXml/_rels/item199.xml.rels><?xml version="1.0" encoding="UTF-8" standalone="yes"?>
<Relationships xmlns="http://schemas.openxmlformats.org/package/2006/relationships"><Relationship Id="rId1" Type="http://schemas.openxmlformats.org/officeDocument/2006/relationships/customXmlProps" Target="itemProps199.xml"/></Relationships>
</file>

<file path=customXml/_rels/item200.xml.rels><?xml version="1.0" encoding="UTF-8" standalone="yes"?>
<Relationships xmlns="http://schemas.openxmlformats.org/package/2006/relationships"><Relationship Id="rId1" Type="http://schemas.openxmlformats.org/officeDocument/2006/relationships/customXmlProps" Target="itemProps200.xml"/></Relationships>
</file>

<file path=customXml/_rels/item201.xml.rels><?xml version="1.0" encoding="UTF-8" standalone="yes"?>
<Relationships xmlns="http://schemas.openxmlformats.org/package/2006/relationships"><Relationship Id="rId1" Type="http://schemas.openxmlformats.org/officeDocument/2006/relationships/customXmlProps" Target="itemProps201.xml"/></Relationships>
</file>

<file path=customXml/_rels/item202.xml.rels><?xml version="1.0" encoding="UTF-8" standalone="yes"?>
<Relationships xmlns="http://schemas.openxmlformats.org/package/2006/relationships"><Relationship Id="rId1" Type="http://schemas.openxmlformats.org/officeDocument/2006/relationships/customXmlProps" Target="itemProps202.xml"/></Relationships>
</file>

<file path=customXml/_rels/item203.xml.rels><?xml version="1.0" encoding="UTF-8" standalone="yes"?>
<Relationships xmlns="http://schemas.openxmlformats.org/package/2006/relationships"><Relationship Id="rId1" Type="http://schemas.openxmlformats.org/officeDocument/2006/relationships/customXmlProps" Target="itemProps203.xml"/></Relationships>
</file>

<file path=customXml/_rels/item204.xml.rels><?xml version="1.0" encoding="UTF-8" standalone="yes"?>
<Relationships xmlns="http://schemas.openxmlformats.org/package/2006/relationships"><Relationship Id="rId1" Type="http://schemas.openxmlformats.org/officeDocument/2006/relationships/customXmlProps" Target="itemProps204.xml"/></Relationships>
</file>

<file path=customXml/_rels/item205.xml.rels><?xml version="1.0" encoding="UTF-8" standalone="yes"?>
<Relationships xmlns="http://schemas.openxmlformats.org/package/2006/relationships"><Relationship Id="rId1" Type="http://schemas.openxmlformats.org/officeDocument/2006/relationships/customXmlProps" Target="itemProps205.xml"/></Relationships>
</file>

<file path=customXml/_rels/item206.xml.rels><?xml version="1.0" encoding="UTF-8" standalone="yes"?>
<Relationships xmlns="http://schemas.openxmlformats.org/package/2006/relationships"><Relationship Id="rId1" Type="http://schemas.openxmlformats.org/officeDocument/2006/relationships/customXmlProps" Target="itemProps206.xml"/></Relationships>
</file>

<file path=customXml/_rels/item207.xml.rels><?xml version="1.0" encoding="UTF-8" standalone="yes"?>
<Relationships xmlns="http://schemas.openxmlformats.org/package/2006/relationships"><Relationship Id="rId1" Type="http://schemas.openxmlformats.org/officeDocument/2006/relationships/customXmlProps" Target="itemProps207.xml"/></Relationships>
</file>

<file path=customXml/_rels/item208.xml.rels><?xml version="1.0" encoding="UTF-8" standalone="yes"?>
<Relationships xmlns="http://schemas.openxmlformats.org/package/2006/relationships"><Relationship Id="rId1" Type="http://schemas.openxmlformats.org/officeDocument/2006/relationships/customXmlProps" Target="itemProps208.xml"/></Relationships>
</file>

<file path=customXml/_rels/item209.xml.rels><?xml version="1.0" encoding="UTF-8" standalone="yes"?>
<Relationships xmlns="http://schemas.openxmlformats.org/package/2006/relationships"><Relationship Id="rId1" Type="http://schemas.openxmlformats.org/officeDocument/2006/relationships/customXmlProps" Target="itemProps209.xml"/></Relationships>
</file>

<file path=customXml/_rels/item210.xml.rels><?xml version="1.0" encoding="UTF-8" standalone="yes"?>
<Relationships xmlns="http://schemas.openxmlformats.org/package/2006/relationships"><Relationship Id="rId1" Type="http://schemas.openxmlformats.org/officeDocument/2006/relationships/customXmlProps" Target="itemProps210.xml"/></Relationships>
</file>

<file path=customXml/_rels/item211.xml.rels><?xml version="1.0" encoding="UTF-8" standalone="yes"?>
<Relationships xmlns="http://schemas.openxmlformats.org/package/2006/relationships"><Relationship Id="rId1" Type="http://schemas.openxmlformats.org/officeDocument/2006/relationships/customXmlProps" Target="itemProps211.xml"/></Relationships>
</file>

<file path=customXml/_rels/item212.xml.rels><?xml version="1.0" encoding="UTF-8" standalone="yes"?>
<Relationships xmlns="http://schemas.openxmlformats.org/package/2006/relationships"><Relationship Id="rId1" Type="http://schemas.openxmlformats.org/officeDocument/2006/relationships/customXmlProps" Target="itemProps212.xml"/></Relationships>
</file>

<file path=customXml/_rels/item213.xml.rels><?xml version="1.0" encoding="UTF-8" standalone="yes"?>
<Relationships xmlns="http://schemas.openxmlformats.org/package/2006/relationships"><Relationship Id="rId1" Type="http://schemas.openxmlformats.org/officeDocument/2006/relationships/customXmlProps" Target="itemProps213.xml"/></Relationships>
</file>

<file path=customXml/_rels/item214.xml.rels><?xml version="1.0" encoding="UTF-8" standalone="yes"?>
<Relationships xmlns="http://schemas.openxmlformats.org/package/2006/relationships"><Relationship Id="rId1" Type="http://schemas.openxmlformats.org/officeDocument/2006/relationships/customXmlProps" Target="itemProps214.xml"/></Relationships>
</file>

<file path=customXml/_rels/item215.xml.rels><?xml version="1.0" encoding="UTF-8" standalone="yes"?>
<Relationships xmlns="http://schemas.openxmlformats.org/package/2006/relationships"><Relationship Id="rId1" Type="http://schemas.openxmlformats.org/officeDocument/2006/relationships/customXmlProps" Target="itemProps215.xml"/></Relationships>
</file>

<file path=customXml/_rels/item216.xml.rels><?xml version="1.0" encoding="UTF-8" standalone="yes"?>
<Relationships xmlns="http://schemas.openxmlformats.org/package/2006/relationships"><Relationship Id="rId1" Type="http://schemas.openxmlformats.org/officeDocument/2006/relationships/customXmlProps" Target="itemProps216.xml"/></Relationships>
</file>

<file path=customXml/_rels/item217.xml.rels><?xml version="1.0" encoding="UTF-8" standalone="yes"?>
<Relationships xmlns="http://schemas.openxmlformats.org/package/2006/relationships"><Relationship Id="rId1" Type="http://schemas.openxmlformats.org/officeDocument/2006/relationships/customXmlProps" Target="itemProps217.xml"/></Relationships>
</file>

<file path=customXml/_rels/item218.xml.rels><?xml version="1.0" encoding="UTF-8" standalone="yes"?>
<Relationships xmlns="http://schemas.openxmlformats.org/package/2006/relationships"><Relationship Id="rId1" Type="http://schemas.openxmlformats.org/officeDocument/2006/relationships/customXmlProps" Target="itemProps218.xml"/></Relationships>
</file>

<file path=customXml/_rels/item219.xml.rels><?xml version="1.0" encoding="UTF-8" standalone="yes"?>
<Relationships xmlns="http://schemas.openxmlformats.org/package/2006/relationships"><Relationship Id="rId1" Type="http://schemas.openxmlformats.org/officeDocument/2006/relationships/customXmlProps" Target="itemProps219.xml"/></Relationships>
</file>

<file path=customXml/_rels/item220.xml.rels><?xml version="1.0" encoding="UTF-8" standalone="yes"?>
<Relationships xmlns="http://schemas.openxmlformats.org/package/2006/relationships"><Relationship Id="rId1" Type="http://schemas.openxmlformats.org/officeDocument/2006/relationships/customXmlProps" Target="itemProps220.xml"/></Relationships>
</file>

<file path=customXml/_rels/item221.xml.rels><?xml version="1.0" encoding="UTF-8" standalone="yes"?>
<Relationships xmlns="http://schemas.openxmlformats.org/package/2006/relationships"><Relationship Id="rId1" Type="http://schemas.openxmlformats.org/officeDocument/2006/relationships/customXmlProps" Target="itemProps221.xml"/></Relationships>
</file>

<file path=customXml/_rels/item222.xml.rels><?xml version="1.0" encoding="UTF-8" standalone="yes"?>
<Relationships xmlns="http://schemas.openxmlformats.org/package/2006/relationships"><Relationship Id="rId1" Type="http://schemas.openxmlformats.org/officeDocument/2006/relationships/customXmlProps" Target="itemProps222.xml"/></Relationships>
</file>

<file path=customXml/_rels/item223.xml.rels><?xml version="1.0" encoding="UTF-8" standalone="yes"?>
<Relationships xmlns="http://schemas.openxmlformats.org/package/2006/relationships"><Relationship Id="rId1" Type="http://schemas.openxmlformats.org/officeDocument/2006/relationships/customXmlProps" Target="itemProps223.xml"/></Relationships>
</file>

<file path=customXml/_rels/item224.xml.rels><?xml version="1.0" encoding="UTF-8" standalone="yes"?>
<Relationships xmlns="http://schemas.openxmlformats.org/package/2006/relationships"><Relationship Id="rId1" Type="http://schemas.openxmlformats.org/officeDocument/2006/relationships/customXmlProps" Target="itemProps224.xml"/></Relationships>
</file>

<file path=customXml/_rels/item225.xml.rels><?xml version="1.0" encoding="UTF-8" standalone="yes"?>
<Relationships xmlns="http://schemas.openxmlformats.org/package/2006/relationships"><Relationship Id="rId1" Type="http://schemas.openxmlformats.org/officeDocument/2006/relationships/customXmlProps" Target="itemProps225.xml"/></Relationships>
</file>

<file path=customXml/_rels/item226.xml.rels><?xml version="1.0" encoding="UTF-8" standalone="yes"?>
<Relationships xmlns="http://schemas.openxmlformats.org/package/2006/relationships"><Relationship Id="rId1" Type="http://schemas.openxmlformats.org/officeDocument/2006/relationships/customXmlProps" Target="itemProps226.xml"/></Relationships>
</file>

<file path=customXml/_rels/item227.xml.rels><?xml version="1.0" encoding="UTF-8" standalone="yes"?>
<Relationships xmlns="http://schemas.openxmlformats.org/package/2006/relationships"><Relationship Id="rId1" Type="http://schemas.openxmlformats.org/officeDocument/2006/relationships/customXmlProps" Target="itemProps227.xml"/></Relationships>
</file>

<file path=customXml/_rels/item228.xml.rels><?xml version="1.0" encoding="UTF-8" standalone="yes"?>
<Relationships xmlns="http://schemas.openxmlformats.org/package/2006/relationships"><Relationship Id="rId1" Type="http://schemas.openxmlformats.org/officeDocument/2006/relationships/customXmlProps" Target="itemProps228.xml"/></Relationships>
</file>

<file path=customXml/_rels/item229.xml.rels><?xml version="1.0" encoding="UTF-8" standalone="yes"?>
<Relationships xmlns="http://schemas.openxmlformats.org/package/2006/relationships"><Relationship Id="rId1" Type="http://schemas.openxmlformats.org/officeDocument/2006/relationships/customXmlProps" Target="itemProps229.xml"/></Relationships>
</file>

<file path=customXml/_rels/item230.xml.rels><?xml version="1.0" encoding="UTF-8" standalone="yes"?>
<Relationships xmlns="http://schemas.openxmlformats.org/package/2006/relationships"><Relationship Id="rId1" Type="http://schemas.openxmlformats.org/officeDocument/2006/relationships/customXmlProps" Target="itemProps230.xml"/></Relationships>
</file>

<file path=customXml/_rels/item231.xml.rels><?xml version="1.0" encoding="UTF-8" standalone="yes"?>
<Relationships xmlns="http://schemas.openxmlformats.org/package/2006/relationships"><Relationship Id="rId1" Type="http://schemas.openxmlformats.org/officeDocument/2006/relationships/customXmlProps" Target="itemProps231.xml"/></Relationships>
</file>

<file path=customXml/item1.xml>��
</file>

<file path=customXml/item2.xml>����������������������i�i�� l�� l�������������i�i���������i�i���������������������i�i�� l�� l�������������i�i���������i�i�""""""����""""""""""
</file>

<file path=customXml/item3.xml>��
</file>

<file path=customXml/item4.xml>����������������������i�i�� l�� l�������������i�i���������i�i���������������������i�i�� l�� l�������������i�i���������i�i�""""""��""""""""""""""""""""""��������""""""""""
</file>

<file path=customXml/item5.xml>����������������������i�i�� l�� l�������������i�i���������i�i���������������������i�i�� l�� l�������������i�i���������i�i�""""""��""""""""""""""""""""""��������""""""""""��������������������""� tr�� tr�� tr�� tr�
</file>

<file path=customXml/item6.xml>����������������������i�i�� l�� l�������������i�i���������i�i���������������������i�i�� l�� l�������������i�i���������i�i�""""""��""""""""""""""""""""""��������""""""""""��������������������""� tr�� tr�� tr�� tr�""""""� tr�� tr�� tr�� tr���������
</file>

<file path=customXml/item7.xml>����������������������i�i�� l�� l�������������i�i���������i�i���������������������i�i�� l�� l�������������i�i���������i�i�""""""��""""""""""""""""""""""��������""""
</file>

<file path=customXml/item8.xml>����������������������i�i�� l�� l�������������i�i���������i�i���������������������i�i�� l�� l�������������i�i���������i�i�""""""��""""""""""""""""""""""��������""""""""""��������������������""� tr�� tr�� tr�� tr�
</file>

<file path=customXml/item9.xml>�����
</file>

<file path=customXml/item10.xml>��
</file>

<file path=customXml/item11.xml>��� l�� l����������i�i�i����������i�i�i����������������������� l��� l��� l��������������������� tr� l���� l���i ���ng ��������� s� h� t��������������������i�� l�������������������� l��� l��� l��� l��� l��� l������������������������������������������ l��� l��� l��������������������� tr� l���� l���i ���ng ��������� s� h� t��������������������i�� l�������������������� l��� l��� l��� l��� l��� l�����������������������������������������������i�i�i�������������������i�i�i������������������������ l��� l��� l��������������� s� h� t�� s� h� t�� s� h� t��������������������ng ��ng ��ng �� tr�� tr�� tr��� ph����� tr� l���� l���i ���ng �������������i �� s� h� t����������� tr�����������i�� l�������������������� l��� l��� l��� l��� l��� l��������������������������� s� h� t�� s� h� t�� s� h� t�� s� h� t�� s� h� t�� s� h� t��������������������������������������ng ��ng ��ng ��ng ��ng ��ng ����������� l��� l��� l��������������� s� h� t�� s� h� t�� s� h� t��������������������ng ��ng ��ng �� tr�� tr�� tr��� ph����� tr� l���� l���i ���ng �������������i �� s� h� t����������� tr�����������i�� l�������������������� l��� l��� l��� l��� l��� l��������������������������� s� h� t�� s� h� t�� s� h� t�� s� h� t�� s� h� t�� s� h� t��������������������������������������ng ��ng ��ng ��ng ��ng ��ng ���������� ph����� tr� l���� l���i ���ng �������������i �� s� h� t����������� tr�����������i�� l�������� l��� l����������� s� h� t�� s� h� t��������������ng ��ng �� tr�������������������������������������������������� ph����� tr� l���� l���i ���ng �������������i �� s� h� t����������� tr�����������i�� l�������� l��� l�����������������������i����������� tr����i������������i�� l����� l������i���������i������������i�� l��""""""""""""�"""""""""""��ng ��� ph���������������������� tr� l�� l�� tr� l�� l�� tr� l�� l�� tr� l�� l����������ng ��ng ��ng ��ng ��ng ��ng ��ng ��ng �� ph�� ph�� ph�� ph�� ph�� ph�� ph�� ph���������������������� tr� l�� l�� tr� l�� l�� tr� l�� l�� tr� l�� l���������� ph�� ph�� ph�� ph�� ph�� ph�� ph�� ph��ng ��ng ��ng ��ng ��ng ��ng ��ng ��ng ������ ph����� tr� l���� l���i ���ng �������������i �� s� h� t����������� tr�����������i�� l�������� l��� l����������� s� h� t�� s� h� t��������������ng ��ng �� tr�������������������������������������������������� ph����� tr� l���� l���i ���ng �������������i �� s� h� t����������� tr�����������i�� l�������� l��� l�����������������������i����������� tr����i������������i�� l����� l������i���������i������������i�� l��""""""""""""�"""""""""""��ng ��� ph���������������������� tr� l�� l�� tr� l�� l�� tr� l�� l�� tr� l�� l����������ng ��ng ��ng ��ng ��ng ��ng ��ng ��ng �� ph�� ph�� ph�� ph�� ph�� ph�� ph�� ph���������������������� tr� l�� l�� tr� l�� l�� tr� l�� l�� tr� l�� l���������� ph�� ph�� ph�� ph�� ph�� ph�� ph�� ph��ng ��ng ��ng ��ng ��ng ��ng ��ng ��ng �
</file>

<file path=customXml/item12.xml>��
</file>

<file path=customXml/item13.xml>����������������������i�i�� l�� l�������������i�i���������i�i���������������������i�i�� l�� l�������������i�i���������i�i�""""""��""""""""""""""""""""""��������""""""""""��������������������""� tr�� tr�� tr�� tr�""""""� tr�� tr�� tr�� tr���������
</file>

<file path=customXml/item14.xml>����������������������i�i�� l�� l�������������i�i���������i�i���������������������i�i�� l�� l�������������i�i���������i�i�""""""��""""""""""""""""""""""��������""""""""""��������������������""� tr�� tr�� tr�� tr�""""""� tr�� tr�� tr�� tr���������
</file>

<file path=customXml/item15.xml>����������������������i�i�� l�� l�������������i�i�
</file>

<file path=customXml/item16.xml>����������������������i�i�� l�� l�������������i�i�������i�i���������������������i�i�� l�� l�������������i�i���������i�i�""""""��""""""""""��""""
</file>

<file path=customXml/item17.xml>��
</file>

<file path=customXml/item18.xml>��
</file>

<file path=customXml/item19.xml>����������������������i�i�� l�� l�������������i�i���������i�i���������������������i�i�� l�� l�������������i�i���������i�i�""""""��""""""""""""""""""""""��������""""""""""��������������������""� tr�� tr�� tr�� tr�
</file>

<file path=customXml/item20.xml>����������������������i�i�� l�� l�������������i�i���������i�i���������������������i�i�� l�� l�������������i�i���������i�i�""""""��""""""""""""""""""""""��������""""""""""��������������������
</file>

<file path=customXml/item21.xml>����������������������i�i�� l�� l�������������i�i���������i�i���������������������i�i�� l�� l�������������i�i���������i�i�""""""��""""""""""""""""""""""��������""""""""""������
</file>

<file path=customXml/item22.xml>����������������������i�i�� l�� l�������������i�i���������i�i���������������������i�i�� l�� l�������������i�i���������i�i�""""""��""""""""""""""""""""""��������""""""""""��������������������""� tr�� tr�� tr�� tr�
</file>

<file path=customXml/item23.xml>����������������������i�i�� l�� l�������������i�i���������i�i���������������������i�i�� l�� l�������������i�i���������i�i�""""""��""""""""""""""""""""""��������""""""""""��������������������""� tr�� tr�� tr�� tr�
</file>

<file path=customXml/item24.xml>����������������������i�i�� l�� l�������������i�i���������i�i���������������������i�i�� l�� l�������������i�i���������i�i�""""""����
</file>

<file path=customXml/item25.xml>����������������������i�i�� l�� l�������������i�i�
</file>

<file path=customXml/item26.xml>����������������������i�i�� l�� l�������������i�i���������i�i���������������������i�i�� l�� l�������������i�i���������i�i�""""""��""""""""""""""""""""""��������""""""""""��������������������""� tr�� tr�� tr�� tr�
</file>

<file path=customXml/item27.xml>����������������������i�i�� l�� l�������������i�i���������i�i���������������������i�i�� l�� l�������������i�i���������i�i�""""""��""""""""""""""""""""""��������""""""""""��������������������
</file>

<file path=customXml/item28.xml>����������������������i�i�� l�� l�������������i�i���������i�i���������������������i�i�� l�� l�������������i�i���������i�i�""""""��""""""""""""""""""""""��������""""""""""��������������������""� tr�� tr�� tr�� tr�""""""
</file>

<file path=customXml/item29.xml>����������������������i�i�� l�� l�������������i�i���������i�i���������������������i�i�� l�� l�������������i�i���������i�i�""""""��""""""""""""""""""""""��������""""""""""��������������������""� tr�� tr�� tr�� tr�""""""
</file>

<file path=customXml/item30.xml>����������������������i�i�� l�� l�������������i�i���������i�i���������������������i�i�� l�� l�������������i�i���������i�i�""""""��""""""""""""""""""""""��������""""""""""��������������
</file>

<file path=customXml/item31.xml>����������������������i�i�� l�� l�������������i�i���������i�i���������������������i�i�� l�� l�������������i�i���������i�i�""""""��""""""""""""""""""""""��������""""""""""��������������������""� tr�� tr�� tr�� tr�""""""� tr�� tr�� tr�� tr���������
</file>

<file path=customXml/item32.xml>����������������������i�i�� l�� l�������������i�i���������i�i���������������������i�i�� l�� l�������������i�i���������i�i�""""""��""""""""""""""""""""""��������""""""""""
</file>

<file path=customXml/item33.xml>����������������������i�i�� l�� l�������������i�i���������i�i���������������������i�i�� l�� l�������������i�i���������i�i�""""""����""""""
</file>

<file path=customXml/item34.xml>����������������������i�i�� l�� l�������������i�i���������i�i���������������������i�i�� l�� l�������������i�i���������i�i�""""""��""""""""""""""""""""""��������""""""""""��������������������""� tr�� tr�� tr�� tr�
</file>

<file path=customXml/item35.xml>����������������������i�i�� l�� l�������������i�i���������i�i���������������������i�i�� l�� l�������������i�i���������i�i�""""""��""""""""""""""""""""""��������""""""""""��������������������""� tr�� tr�� tr�� tr�
</file>

<file path=customXml/item36.xml>��
</file>

<file path=customXml/item37.xml>��
</file>

<file path=customXml/item38.xml>����������������������i�i�� l�� l�������������i�i���������i�i���������������������i�i�� l�� l�������������i�i���������i�i�""""""����
</file>

<file path=customXml/item39.xml>����������������������i�i�� l�� l�������������i�i���������i�i���������������������i�i�� l�� l�������������i�i���������i�i�""""""��""""""""""""""
</file>

<file path=customXml/item40.xml>��
</file>

<file path=customXml/item41.xml>����������������������i�i�� l�� l�������������i�i���������i�i���������������������i�i�� l�� l�������������i�i���������i�i�""""""��""""""""""""""""""""""��������""""""
</file>

<file path=customXml/item42.xml>����������������������i�i�� l�� l�������������i�i���������i�i���������������������i�i�� l�� l�������������i�i���������i�i�""""""��""""""""""""""""""""""��������""""""""""��������������������""� tr�� tr�� tr�� tr�
</file>

<file path=customXml/item43.xml>��
</file>

<file path=customXml/item44.xml>����������������������i�i�� l�� l�������������i�i���������i�i���������������������i�i�� l�� l�������������i�i���������i�i�""""""��""""""""""""""""""""""��������""""""""""��������������������""
</file>

<file path=customXml/item45.xml>����������������������i�i�� l�� l�������������i�i���������i�i���������������������i�i�� l�� l�������������i�i���������i�i�""""""��""""""""""""""""""""""��������""""""""""��������������������""� tr�� tr�� tr�� tr�
</file>

<file path=customXml/item46.xml>����������������������i�i�� l�� l�������������i�i���������i�i���������������������i�i�� l�� l�������������i�i���������i�i�""""""��""""""""""""""""""""""��������""""""""""��������������������""� tr�� tr�� tr�� tr�
</file>

<file path=customXml/item47.xml>����������������������i�i�� l�� l�������������i�i���������i�i���������������������i�i�� l�� l�������������i�i���������i�i�""""""��""""""""""""""""""""""��������""""""""""��������������������""� tr�� tr�� tr�� tr�""""""� tr�� tr�� tr�� tr���������
</file>

<file path=customXml/item48.xml>����������������������i�i�� l�� l�������������i�i���������i�i���������������������i�i�� l�� l�������������i�i���������i�i�""""""
</file>

<file path=customXml/item49.xml>����������������������i�i�� l�� l�������������i�i���������i�i���������������������i�i�� l�� l�������������i�i���������i�i�""""""��""""""""""""""""""""""��������""""""""""��������������������""� tr�� tr�� tr�� tr�
</file>

<file path=customXml/item50.xml>����������������������i�i�� l�� l�������������i�i���������i�i���������������������i�i�� l�� l�������������i�i���������i�i�""""����""""""""""""
</file>

<file path=customXml/item51.xml>����������������������i�i�� l�� l�������������i�i���
</file>

<file path=customXml/item52.xml>����������������������i�i�� l�� l�������������i�i�������i�i���������������������i�i�� l�� l�������������i�i���������i�i�""""��""""""""""""��""""""""""""��������""""""""""��������������������""� tr�� tr�� tr�� tr�
</file>

<file path=customXml/item53.xml>����������������������i�i�� l�� l�������������i�i���������i�i���������������������i�i�� l�� l�������������i�i���������i�i�""""""��""""""""""""""""""""""��������""""""""""��������������������
</file>

<file path=customXml/item54.xml>����������������������i�i�� l�� l�������������i�i���
</file>

<file path=customXml/item55.xml>����������������������i�i�� l�� l�������������i�i�
</file>

<file path=customXml/item56.xml>����������������������i�i�� l�� l�������������i�i���������i�i���������������������i�i�� l�� l�������������i�i���������i�i�""""""��""""""""""""""""""""""��������""""""""""��������������������""� tr�� tr�
</file>

<file path=customXml/item57.xml>����������������������i�i�� l�� l�������������i�i���������i�i���������������������i�i�� l�� l�������������i�i���������i�i�""""""��""""""""""""""""""""""��������""""""""""������
</file>

<file path=customXml/item58.xml>��� l�� l�
</file>

<file path=customXml/item59.xml>����������������������i�i�� l�� l�������������i�i���������i�i���������������������i�i�� l�� l�������������i�i���������i�i�""""""��""""""""""""""""""""""��������""""""""""��������������������""� tr�� tr�� tr�� tr�
</file>

<file path=customXml/item60.xml>����������������������i�i�� l�� l�������������i�i���������i�i���������������������i�i�� l�� l�������������i�i���������i�i�""""""��""""""""""""""""""""""��������""""""""""��������������������""� tr�� tr�� tr�� tr�
</file>

<file path=customXml/item61.xml>����������������������i�i�� l�� l�������������i�i���������i�i���������������������i�i�� l�� l�������������i�i���������i�i�""""""��""""""""""""""""""""""��������
</file>

<file path=customXml/item62.xml>��
</file>

<file path=customXml/item63.xml>����������������������i�i�� l�� l�������������i�i�
</file>

<file path=customXml/item64.xml>����������������������i�i�� l�� l�������������i�i���������i�i���������������������i�i�� l�� l�������������i�i���������i�i�""""""��""""""""""""""""""""""��������""""""""""��������������������""� tr�� tr�� tr�� tr�""""""� tr�� tr�� tr�� tr���������
</file>

<file path=customXml/item65.xml>�����������
</file>

<file path=customXml/item66.xml>����������������������i�i�� l�� l�������������i�i���������i�i���������������������i�i�� l�� l�������������i�i���������i�i�""""""��""""""""""""""""""""""��������""""""""""������
</file>

<file path=customXml/item67.xml>����������������������i�i�� l�� l�������������i�i���������i�i���������������������i�i�� l�� l�������������i�i���������i�i�""""""��""""""""""""""""""""""��������""""""""""��������������������""� tr�� tr�� tr�� tr�
</file>

<file path=customXml/item68.xml>����������������������i�i�� l�� l�������������i�i���������i�i���������������������i�i�� l�� l�������������i�i���������i�i�""""""��""""""""""""""""""""""��������""""""""""��������������������""� tr�� tr�� tr�� tr�
</file>

<file path=customXml/item69.xml>������
</file>

<file path=customXml/item70.xml>��
</file>

<file path=customXml/item71.xml>����������������������i�i�� l�� l�������������i�i���������i�i���������������������i�i�� l�� l�������������i�i���������i�i�""""""��""""""""""""""""""""""��������""""""""""��������������������""� tr�� tr�� tr�� tr�""""""� tr�� tr�� tr�� tr���������
</file>

<file path=customXml/item72.xml>����������������������i�i�� l�� l�������������i�i���������i�i���������������������i�i�� l�� l�������������i�i���������i�i�""""""��""""""""""""""""""""""��������""""""""""��������������������""� tr�� tr�� tr�� tr�
</file>

<file path=customXml/item73.xml>��
</file>

<file path=customXml/item74.xml>����������������������i�i�� l�� l�������������i�i���������i�i���������������������i�i�� l�� l�������������i�i���������i�i�""""""����""""""""""""""
</file>

<file path=customXml/item75.xml>����������������������i�i�� l�� l�������������i�i���������i�i���������������������i�i�� l�� l�������������i�i���������i�i�""""""��""""""""""""""""""""""��������""""""""""��������������������""� tr�� tr�� tr�� tr�
</file>

<file path=customXml/item76.xml>����������������������i�i�� l�� l�������������i�i�������i�i���������������������i�i�� l�� l�������������i�i���������i�i�""""��""""""""""""��""""""""""""��������""""""""""��������������������""� tr�� tr�� tr�� tr�
</file>

<file path=customXml/item77.xml>����������������������i�i�� l�� l�������������i�i���������i�i�
</file>

<file path=customXml/item78.xml>����������������������i�i�� l�� l�������������i�i�
</file>

<file path=customXml/item79.xml>����������������������i�i�� l�� l�������������i�i���������i�i���������������������i�i�� l�� l�������������i�i���������i�i�""""""��""""""""""""""""""""""��������""""""""""��������������������""� tr�� tr�� tr�� tr�
</file>

<file path=customXml/item80.xml>����������������������i�i�� l�� l�������������i�i���������i�i���������������������i�i�� l�� l�������������i�i���������i�i�""""""��""""""""""""""""""""""��������""""""""""��������������������""� tr�� tr�� tr�� tr�
</file>

<file path=customXml/item81.xml>��������
</file>

<file path=customXml/item82.xml>����������������������i�i�� l�� l�������������i�i���������i�i���������������������i�i�� l�� l�������������i�i���������i�i�""""""��""""""""""""""""""""""��������""""""""""��������������������""� tr�� tr�� tr�� tr�""""""
</file>

<file path=customXml/item83.xml>����������������������i�i�� l�� l�������������i�i�
</file>

<file path=customXml/item84.xml>����������������������i�i�� l�� l�������������i�i���������i�i���������������������i�i�� l�� l�������������i�i���������i�i�""""""��""""""""""""""""""""""��������""""""""""��������������������""� tr�� tr�� tr�� tr�
</file>

<file path=customXml/item85.xml>����������������������i�i�� l�� l�������������i�i���������i�i���������������������i�i�� l�� l�������������i�i���������i�i�""""""
</file>

<file path=customXml/item86.xml>����������������������i�i�� l�� l�������������i�i���������i�i���������������������i�i�� l�� l�������������i�i���������i�i�""""""��""""""""""""""""""""""��������""""""""""��������������������""� tr�� tr�� tr�� tr�
</file>

<file path=customXml/item87.xml>��
</file>

<file path=customXml/item88.xml>����������������������i�i�� l�� l�������������i�i�
</file>

<file path=customXml/item89.xml>����������������������i�i�� l�� l�������������i�i���������i�i���������������������i�i�� l�� l�������������i�i���������i�i�""""""��""""""""""""""""""""""��������""""""""""��������������������""� tr�� tr�� tr�� tr�""""""
</file>

<file path=customXml/item90.xml>������
</file>

<file path=customXml/item91.xml>����������������������i�i�� l�� l�������������i�i���������i�i���������������������i�i�� l�� l�������������i�i���������i�i�""""""��""""""""""""""""""""""��������""""""""""��������������������""� tr�� tr�� tr�� tr�""""""
</file>

<file path=customXml/item92.xml>��
</file>

<file path=customXml/item93.xml>����������������������i�i�� l�� l�������������i�i���������i�i���������������������i�i�� l�� l�������������i�i���������i�i�""""""��""""""""""""""""""""""��������""""""""""��������������������""� tr�� tr�� tr�� tr�
</file>

<file path=customXml/item94.xml>��
</file>

<file path=customXml/item95.xml>����������������������i�i�� l�� l�������������i�i�
</file>

<file path=customXml/item96.xml>����������������������i�i�� l�� l�������������i�i���������i�i���������������������i�i�� l�� l�������������i�i���������i�i�""""""��""""""""""""""""""""""��������""""""""""��������������������""� tr�� tr�� tr�� tr�
</file>

<file path=customXml/item97.xml>����������������������i�i�� l�� l�������������i�i���������i�i���������������������i�i�� l�� l�������������i�i���������i�i�""""""��""""""""""""""""""""""��������""""""""""
</file>

<file path=customXml/item98.xml>��
</file>

<file path=customXml/item99.xml>����������������������i�i�� l�� l�������������i�i���������i�i���������������������i�i�� l�� l�������������i�i���������i�i�""""""��""""""""""""""""""""""
</file>

<file path=customXml/item100.xml>����������������������i�i�� l�� l�������������i�i���������i�i���������������������i�i�� l�� l�������������i�i���������i�i�""""""��""""""""""""""""""""""��������""""""""""��������������������""� tr�� tr�� tr�� tr�
</file>

<file path=customXml/item101.xml>����������������������i�i�� l�� l�������������i�i���������i�i���������������������i�i�� l�� l�������������i�i���������i�i�""""""����
</file>

<file path=customXml/item102.xml>����������������������i�i�� l�� l�������������i�i���������i�i���������������������i�i�� l�� l�������������i�i���������i�i�""""""��""""""""""""""""""""""��������""""""""""��������������������""� tr�� tr�� tr�� tr�""""""
</file>

<file path=customXml/item103.xml>����������������������i�i�� l�� l�������������i�i���������i�i���������������������i�i�� l�� l�������������i�i���������i�i�""""""��""""""""""""""
</file>

<file path=customXml/item104.xml>������ tr� l���� l���i ���ng ��������� s� h� t��������������������i�� l��� tr������i �� ph����� tr� l���� l���i ���ng ��������� s� h� t��������������������i�� l��� tr������i �� ph�
</file>

<file path=customXml/item105.xml>����������������������i�i�� l�� l�������������i�i�������i�i���������������������i�i�� l�� l�������������i�i���������i�i�""""��""""""""""""��""""""""""""��������""""""""""��������������������""� tr�� tr�� tr�� tr�
</file>

<file path=customXml/item106.xml>��
</file>

<file path=customXml/item107.xml>����������������������i�i�� l�� l�������������i�i�
</file>

<file path=customXml/item108.xml>����������������������i�i�� l�� l�������������i�i���������i�i���������������������i�i�� l�� l�������������i�i���������i�i�""""""��""""""""""""""""""""""
</file>

<file path=customXml/item109.xml>����������������������i�i�� l�� l�������������i�i�
</file>

<file path=customXml/item110.xml>����������������������i�i�� l�� l�������������i�i���������i�i���������������������i�i�� l�� l�������������i�i���������i�i�""""""��""""""""""""""""""""""��������""""""""""��������������������""� tr�� tr�� tr�� tr�
</file>

<file path=customXml/item111.xml>����������������������i�i�� l�� l�������������i�i���������i�i���������������������i�i�� l�� l�������������i�i���������i�i�""""""
</file>

<file path=customXml/item112.xml>����������������������i�i�� l�� l�������������i�i���������i�i���������������������i�i�� l�� l�������������i�i���������i�i�""""""��""""""""""""""""""""""��������""""""""""��������������������""� tr�� tr�� tr�� tr�""""""� tr�� tr�� tr�� tr���������
</file>

<file path=customXml/item113.xml>����������������������i�i�� l�� l�������������i�i���������i�i���������������������i�i�� l�� l�������������i�i���������i�i�""""""��""""""""""""""""""""""��������""""""""""��������������������""� tr�� tr�� tr�� tr�
</file>

<file path=customXml/item114.xml>��
</file>

<file path=customXml/item115.xml>����������������������i�i�� l�� l�������������i�i���������i�i���������������������i�i�� l�� l�������������i�i���������i�i�""""""��""""""""""""""""""""""
</file>

<file path=customXml/item116.xml>��
</file>

<file path=customXml/item117.xml>����������������������i�i�� l�� l�������������i�i���������i�i���������������������i�i�� l�� l�������������i�i���������i�i�""""""��""""""""""""""
</file>

<file path=customXml/item118.xml>����������������������i�i�� l�� l�������������i�i���������i�i���������������������i�i�� l�� l�������������i�i���������i�i�""""""��""""""""""""""""""""""��������""""""""""��������������������""� tr�� tr�� tr�� tr�""""""
</file>

<file path=customXml/item119.xml>����������������������i�i�� l�� l�������������i�i���������i�i���������������������i�i�� l�� l�������������i�i���������i�i�""""""��""""""""""""""
</file>

<file path=customXml/item120.xml>����������������������i�i�� l�� l�������������i�i�
</file>

<file path=customXml/item121.xml>����������������������i�i�� l�� l�������������i�i���������i�i���������������������i�i�� l�� l�������������i�i���������i�i�""""""��""""""""""""""""""""""��������""""""""""��������������������""� tr�� tr�� tr�� tr�
</file>

<file path=customXml/item122.xml>������ tr� l���� l���i ���ng ��������� s� h� t��������������������i�� l�������i �� tr����� tr� l���� l���i ���ng ��������� s� h� t��������������������i�� l�������i �� tr�
</file>

<file path=customXml/item123.xml>��
</file>

<file path=customXml/item124.xml>����������������������i�i�� l�� l�������������i�i���������i�i���������������������i�i�� l�� l�������������i�i���������i�i�""""""��""""""""""""""""""""""��������""""""""""��������������������""� tr�� tr�� tr�� tr�""""""
</file>

<file path=customXml/item125.xml>����������������������i�i�� l�� l�������������i�i���������i�i���������������������i�i�� l�� l�������������i�i���������i�i�""""""��""""""""""""""""""""""��������""""""""""��������������������""� tr�� tr�� tr�� tr�""""""
</file>

<file path=customXml/item126.xml>����������������������i�i�� l�� l�������������i�i���������i�i���������������������i�i�� l�� l�������������i�i���������i�i�""""""��""""""""""""""""""""""��������""""""""""��������������������""� tr�� tr�� tr�� tr�""""""
</file>

<file path=customXml/item127.xml>����������������������i�i�� l�� l�������������i�i���������i�i���������������������i�i�� l�� l�������������i�i���������i�i�""""""��""""""""""""""""""""""��������""""""""""��������������������""� tr�� tr�� tr�� tr�
</file>

<file path=customXml/item128.xml>����������������������i�i�� l�� l�������������i�i���������i�i���������������������i�i�� l�� l�������������i�i���������i�i�""""""��""""""""""""""""""""""��������""""""""""��������������������""� tr�� tr�� tr�� tr�
</file>

<file path=customXml/item129.xml>����������������������i�i�� l�� l�������������i�i���������i�i���������������������i�i�� l�� l�������������i�i���������i�i�""""""��""""""""""""""""""""""��������""""""""""��������������������""� tr�� tr�� tr�� tr�""""""� tr�� tr�� tr�� tr���������
</file>

<file path=customXml/item130.xml>��
</file>

<file path=customXml/item131.xml>����������������������i�i�� l�� l�������������i�i�������i�i���������������������i�i�� l�� l�������������i�i���������i�i�""""��""""""""""""��""""""""""""
</file>

<file path=customXml/item132.xml>��
</file>

<file path=customXml/item133.xml>����������������������i�i�� l�� l�������������i�i���������i�i���������������������i�i�� l�� l�������������i�i���������i�i�""""""��""""""""""""""""""""""��������""""""""""������
</file>

<file path=customXml/item134.xml>����
</file>

<file path=customXml/item135.xml>��
</file>

<file path=customXml/item136.xml>����������������������i�i�� l�� l�������������i�i�������i�i���������������������i�i�� l�� l�������������i�i���������i�i�""""��""""""""""""��""""""""""""��������""""""""""��������������������""� tr�� tr�� tr�� tr�
</file>

<file path=customXml/item137.xml>����������������������i�i�� l�� l�������������i�i���������i�i���������������������i�i�� l�� l�������������i�i���������i�i�""""""��""""""""""""""""""""""��������""""""
</file>

<file path=customXml/item138.xml>����������������������i�i�� l�� l�������������i�i�������i�i���������������������i�i�� l�� l�������������i�i���������i�i�""""����""""""""""""""""""""""""��������
</file>

<file path=customXml/item139.xml>��
</file>

<file path=customXml/item140.xml>����������������������i�i�� l�� l�������������i�i���������i�i���������������������i�i�� l�� l�������������i�i���������i�i�""""""��""""""""""""""""""""""��������""""""""""��������������������""� tr�� tr�� tr�� tr�
</file>

<file path=customXml/item141.xml>����������������������i�i�� l�� l�������������i�i���������i�i���������������������i�i�� l�� l�������������i�i���������i�i�""""""��""""""""""""""""""""""��������""""""""""��������������������""
</file>

<file path=customXml/item142.xml>����������������������i�i�� l�� l�������������i�i���������i�i���������������������i�i�� l�� l�������������i�i���������i�i�""""""��""""""""""""""""""""""��������""""""""""��������������������""� tr�� tr�� tr�� tr�
</file>

<file path=customXml/item143.xml>��
</file>

<file path=customXml/item144.xml>����������������������i�i�� l�� l�������������i�i�
</file>

<file path=customXml/item145.xml>����������������������i�i�� l�� l�������������i�i���������i�i���������������������i�i�� l�� l�������������i�i���������i�i�""""""��""""""""""""""""""""""��������""""""""""��������������������""� tr�� tr�� tr�� tr�
</file>

<file path=customXml/item146.xml>�����
</file>

<file path=customXml/item147.xml>����������������������i�i�� l�� l�������������i�i���������i�i���������������������i�i�� l�� l�������������i�i���������i�i�""""""��""""""""""""""""""""""��������""""""""""������
</file>

<file path=customXml/item148.xml>��
</file>

<file path=customXml/item149.xml>����������������������i�i�� l�� l�������������i�i���������i�i���������������������i�i�� l�� l�������������i�i���������i�i�""""""��""""""""""""""""""""""��������""""""""""��������������
</file>

<file path=customXml/item150.xml>����������������������i�i�� l�� l�������������i�i���������i�i���������������������i�i�� l�� l�������������i�i���������i�i�""""""��""""""""""""""""""""""��������""""""""""��������������������""� tr�� tr�� tr�� tr�
</file>

<file path=customXml/item151.xml>����������������������i�i�� l�� l�������������i�i���������i�i���������������������i�i�� l�� l�������������i�i���������i�i�""""""��""""""""""""""""""""""��������""""""
</file>

<file path=customXml/item152.xml>����������������������i�i�� l�� l�������������i�i���������i�i���������������������i�i�� l�� l�������������i�i���������i�i�""""""��""""""""""""""""""""""��������""""""""""��������������������""� tr�� tr�� tr�� tr�
</file>

<file path=customXml/item153.xml>����������������������i�i�� l�� l�������������i�i���������i�i���������������������i�i�� l�� l�������������i�i���������i�i�""""""��""""""""""""""""""""""��������""""""""""��������������������""� tr�� tr�� tr�� tr�
</file>

<file path=customXml/item154.xml>����������������������i�i�� l�� l�������������i�i�
</file>

<file path=customXml/item155.xml>��
</file>

<file path=customXml/item156.xml>��� ph�� ph�
</file>

<file path=customXml/item157.xml>���� ph����� tr� l���� l���i ���ng �������������i �� s� h� t����������� tr�����������i�� l�������� l��������������� tr� l���� l���i ���ng �������������i �� s� h� t����������� tr�����������i�� l�� ph��ng ����
</file>

<file path=customXml/item158.xml>����������������������i�i�� l�� l�������������i�i���������i�i���������������������i�i�� l�� l�������������i�i���������i�i�""""""��""""""""""""""""""""""��������""""""""""��������������������""� tr�� tr�� tr�� tr�
</file>

<file path=customXml/item159.xml>����������������������i�i�� l�� l�������������i�i���������i�i���������������������i�i�� l�� l�������������i�i���������i�i�""""""
</file>

<file path=customXml/item160.xml>����������������������i�i�� l�� l�������������i�i���������i�i���������������������i�i�� l�� l�������������i�i���������i�i�""""""��""""""""""""""""""""""��������""""""""""��������������������""� tr�� tr�� tr�� tr�
</file>

<file path=customXml/item161.xml>����������������������i�i�� l�� l�������������i�i���������������������������i�i�� l�� l�������������i�i���������i�i�i�i�""""��""""""""""""��""""""""""""��������""""""""""������
</file>

<file path=customXml/item162.xml>��
</file>

<file path=customXml/item163.xml>��
</file>

<file path=customXml/item164.xml>��
</file>

<file path=customXml/item165.xml>����������������������i�i�� l�� l�������������i�i�
</file>

<file path=customXml/item166.xml>��
</file>

<file path=customXml/item167.xml>����������������������i�i�� l�� l�������������i�i���������i�i���������������������i�i�� l�� l�������������i�i���������i�i�""""""��""""""""""""""""""""""��������""""""""""��������������������""� tr�� tr�� tr�� tr�""""""� tr�� tr�� tr�� tr���������
</file>

<file path=customXml/item168.xml>����������������������i�i�� l�� l�������������i�i���������i�i���������������������i�i�� l�� l�������������i�i���������i�i�""""""��""""""""""""""""""""""��������""""""""""������
</file>

<file path=customXml/item169.xml>��
</file>

<file path=customXml/item170.xml>����������������������i�i�� l�� l�������������i�i���������i�i���������������������i�i�� l�� l�������������i�i���������i�i�""""""��""""""""""""""""""""""��������""""""""""��������������������""� tr�� tr�� tr�� tr�
</file>

<file path=customXml/item171.xml>��
</file>

<file path=customXml/item172.xml>����������������������i�i�� l�� l�������������i�i���������i�i���������������������i�i�� l�� l�������������i�i���������i�i�""""""��""""""""""""""""""""""��������""""""""""��������������������""� tr�� tr�� tr�� tr�
</file>

<file path=customXml/item173.xml>����������������������i�i�� l�� l�������������i�i���������i�i���������������������i�i�� l�� l�������������i�i���������i�i�""""""��""""""""""""""""""""""��������""""""""""��������������������""� tr�� tr�� tr�� tr�
</file>

<file path=customXml/item174.xml>��
</file>

<file path=customXml/item175.xml>����������������������i�i�� l�� l�������������i�i���������i�i���������������������i�i�� l�� l�������������i�i���������i�i�""""""��""""""""""""""""""""""��������""""""""""��������������������""� tr�� tr�� tr�� tr�
</file>

<file path=customXml/item176.xml>����������������������i�i�� l�� l�������������i�i���������������������������i�i�� l�� l�������������i�i���������i�i�i�i�""""����""""""""""""��
</file>

<file path=customXml/item177.xml>��
</file>

<file path=customXml/item178.xml>����������������������i�i�� l�� l�������������i�i���������i�i���������������������i�i�� l�� l�������������i�i���������i�i�""""""��""""""""""""""""""""""��������""""""""""��������������������""� tr�� tr�� tr�� tr�
</file>

<file path=customXml/item179.xml>��
</file>

<file path=customXml/item180.xml>����������������������i�i�� l�� l�������������i�i���������i�i���������������������i�i�� l�� l�������������i�i���������i�i�""""""��""""""""""""""""""""""��������""""""
</file>

<file path=customXml/item181.xml>����������������������i�i�� l�� l�������������i�i���������i�i���������������������i�i�� l�� l�������������i�i���������i�i�""""""��""""""""""""""""""""""��������""""""""""��������������������""� tr�� tr�� tr�� tr�
</file>

<file path=customXml/item182.xml>����������������������i�i�� l�� l�������������i�i�������i�i���������������������i�i�� l�� l�������������i�i���������i�i�""""����""""""""""""""""""""""""��������""""""""""��������������������""� tr�� tr�� tr�� tr�
</file>

<file path=customXml/item183.xml>����������������������i�i�� l�� l�������������i�i���������i�i���������������������i�i�� l�� l�������������i�i���������i�i�""""""����""""""""""
</file>

<file path=customXml/item184.xml>����������������������i�i�� l�� l�������������i�i���������i�i���������������������i�i�� l�� l�������������i�i���������i�i�""""""��""""""""""""""""""""""��������""""""""""��������������������""� tr�� tr�� tr�� tr�""""""� tr�� tr�� tr�� tr���������
</file>

<file path=customXml/item185.xml>����������������������i�i�� l�� l�������������i�i�����������������������������i�i�� l�� l�������������i�i���������i�i�i�i�""""""����
</file>

<file path=customXml/item186.xml>����������������������i�i�� l�� l�������������i�i���������i�i���������������������i�i�� l�� l�������������i�i���������i�i�""""""��""""""""""""""""""""""��������""""""""""��������������������""� tr�� tr�� tr�� tr�""""""
</file>

<file path=customXml/item187.xml>����������������������i�i�� l�� l�������������i�i���������i�i���������������������i�i�� l�� l�������������i�i���������i�i�""""""��""""""""""""""""""""""��������""""""""""��������������������""� tr�� tr�� tr�� tr�
</file>

<file path=customXml/item188.xml>��
</file>

<file path=customXml/item189.xml>����������������������i�i�� l�� l�������������i�i���������i�i���������������������i�i�� l�� l�������������i�i���������i�i�""""""��""""""""""""""""""""""��������""""
</file>

<file path=customXml/item190.xml>����������������������i�i�� l�� l�������������i�i���������i�i���������������������i�i�� l�� l�������������i�i���������i�i�""""""����
</file>

<file path=customXml/item191.xml>��
</file>

<file path=customXml/item192.xml>��
</file>

<file path=customXml/item193.xml>����������������������i�i�� l�� l�������������i�i���������i�i���������������������i�i�� l�� l�������������i�i���������i�i�""""""��""""""""""""""""""""""��������""""""""""��������������������""� tr�� tr�� tr�� tr�""""""� tr�� tr�� tr�� tr���������
</file>

<file path=customXml/item194.xml>����������������������i�i�� l�� l�������������i�i���������i�i���������������������i�i�� l�� l�������������i�i���������i�i�""""""��""""""""""""""""""""""��������""""""""""��������������������""� tr�� tr�� tr�� tr�""""""
</file>

<file path=customXml/item195.xml>����������������������i�i�� l�� l�������������i�i���
</file>

<file path=customXml/item196.xml>����������������������i�i�� l�� l�������������i�i���������i�i���������������������i�i�� l�� l�������������i�i���������i�i�""""""��""""""""""""""""""""""��������""""""""""��������������������""� tr�� tr�� tr�� tr�
</file>

<file path=customXml/item197.xml>����������������������i�i�� l�� l�������������i�i���������i�i���������������������i�i�� l�� l�������������i�i���������i�i�""""""��""""""""""""""""""""""��������""""""""""��������������������""� tr�� tr�� tr�� tr�
</file>

<file path=customXml/item198.xml>��
</file>

<file path=customXml/item199.xml>����������������������i�i�� l�� l�������������i�i���������i�i���������������������i�i�� l�� l�������������i�i���������i�i�""""""��""""""""""""""
</file>

<file path=customXml/item200.xml>��
</file>

<file path=customXml/item201.xml>���ng ���ng ��
</file>

<file path=customXml/item202.xml>����������������������i�i�� l�� l�������������i�i���������i�i���������������������i�i�� l�� l�������������i�i���������i�i�""""""��""""""""""""""""""""""��������""""""""""��������������������""� tr�� tr�� tr�� tr�
</file>

<file path=customXml/item203.xml>����������������������i�i�� l�� l�������������i�i���������i�i���������������������i�i�� l�� l�������������i�i���������i�i�""""""��""""""""""""""""""""""��������""""""""""��������������������""� tr�� tr�� tr�� tr�
</file>

<file path=customXml/item204.xml>����������������������i�i�� l�� l�������������i�i���������i�i���������������������i�i�� l�� l�������������i�i���������i�i�""""""��""""""""""""""""""""""��������""""""""""��������������������""� tr�� tr�� tr�� tr�
</file>

<file path=customXml/item205.xml>����������������������i�i�� l�� l�������������i�i���������i�i���������������������i�i�� l�� l�������������i�i���������i�i�""""""��""""""""""""""""""""""��������""""""""""��������������������""� tr�� tr�� tr�� tr�
</file>

<file path=customXml/item206.xml>����������������������i�i�� l�� l�������������i�i���������i�i���������������������i�i�� l�� l�������������i�i���������i�i�""""""��""""""""""""""""""""""��������""""""""""��������������������""� tr�� tr�� tr�� tr�""""""� tr�� tr�� tr�� tr���������
</file>

<file path=customXml/item207.xml>����������������������i�i�� l�� l�������������i�i���
</file>

<file path=customXml/item208.xml>����������������������i�i�� l�� l�������������i�i���������i�i���������������������i�i�� l�� l�������������i�i���������i�i�""""""��""""""""""""""""""""""��������""""""""""��������������������""� tr�� tr�� tr�� tr�
</file>

<file path=customXml/item209.xml>����������������������i�i�� l�� l�������������i�i���������i�i���������������������i�i�� l�� l�������������i�i���������i�i�""""""��""""""""""""""""""""""��������""""""""""��������������������""� tr�� tr�� tr�� tr�""""""� tr�� tr�� tr�� tr���������
</file>

<file path=customXml/item210.xml>����������������������i�i�� l�� l�������������i�i���������i�i���������������������i�i�� l�� l�������������i�i���������i�i�""""""��""""""""""""""""""""""��������""""""""""��������������������""� tr�� tr�� tr�� tr�""""""
</file>

<file path=customXml/item211.xml>����������������������i�i�� l�� l�������������i�i���������i�i���������������������i�i�� l�� l�������������i�i���������i�i�""""""��""""""""""""""""""""""��������""""""""""��������������������""� tr�� tr�� tr�� tr�
</file>

<file path=customXml/item212.xml>����������������������i�i�� l�� l�������������i�i���������i�i���������������������i�i�� l�� l�������������i�i���������i�i�""""""��""""""""""""""""""""""��������""""""""""��������������������""� tr�� tr�� tr�� tr�
</file>

<file path=customXml/item213.xml>��
</file>

<file path=customXml/item214.xml>����������������������i�i�� l�� l�������������i�i���������i�i���������������������i�i�� l�� l�������������i�i���������i�i�""""""
</file>

<file path=customXml/item215.xml>��
</file>

<file path=customXml/item216.xml>����������������������i�i�� l�� l�������������i�i���������i�i���������������������i�i�� l�� l�������������i�i���������i�i�""""""��""""""""""""""
</file>

<file path=customXml/item217.xml>����������������������i�i�� l�� l�������������i�i���������i�i���������������������i�i�� l�� l�������������i�i���������i�i�""""""��""""""""""""""""""""""��������""""""""""��������������������""� tr�� tr�� tr�� tr�
</file>

<file path=customXml/item218.xml>����������������������i�i�� l�� l�������������i�i���������i�i���������������������i�i�� l�� l�������������i�i���������i�i�""""""��""""""""""""""""""""""��������""""""""""��������������������""� tr�� tr�� tr�� tr�""""""
</file>

<file path=customXml/item219.xml>����������������������i�i�� l�� l�������������i�i�������i�i���������������������i�i�� l�� l�������������i�i���������i�i�""""����""""""""""""""""""""""""��������""""""""""��������������������""� tr�� tr�� tr�� tr�
</file>

<file path=customXml/item220.xml>��
</file>

<file path=customXml/item221.xml>����������������������i�i�� l�� l�������������i�i���������i�i���������������������i�i�� l�� l�������������i�i���������i�i�""""""��""""""""""""""""""""""��������""""""""""��������������������""� tr�� tr�� tr�� tr�
</file>

<file path=customXml/item222.xml>����������������������i�i�� l�� l�������������i�i���������i�i���������������������i�i�� l�� l�������������i�i���������i�i�""""""��""""""""""""""""""""""��������""""""""""��������������������""� tr�� tr�� tr�� tr�
</file>

<file path=customXml/item223.xml>����������������������i�i�� l�� l�������������i�i���������i�i���������������������i�i�� l�� l�������������i�i���������i�i�""""""��""""""""""""""""""""""��������""""""""""��������������������""� tr�� tr�� tr�� tr�
</file>

<file path=customXml/item224.xml>����������������������i�i�� l�� l�������������i�i���������i�i���������������������i�i�� l�� l�������������i�i���������i�i�""""""��""""""""""""""""""""""��������""""""""""��������������������""� tr�� tr�� tr�� tr�""""""
</file>

<file path=customXml/item225.xml>����������������������i�i�� l�� l�������������i�i���������i�i���������������������i�i�� l�� l�������������i�i���������i�i�""""""��""""""""""""""""""""""��������""""""""""��������������������""� tr�� tr�� tr�� tr�
</file>

<file path=customXml/item226.xml>����������������������i�i�� l�� l�������������i�i���������i�i���������������������i�i�� l�� l�������������i�i���������i�i�""""""��""""""""""""""""""""""��������
</file>

<file path=customXml/item227.xml>��
</file>

<file path=customXml/item228.xml>����������������������i�i�� l�� l�������������i�i���������i�i���������������������i�i�� l�� l�������������i�i���������i�i�""""""��""""""""""""""""""""""��������""""""""""��������������������""� tr�� tr�� tr�� tr�""""""� tr�� tr�� tr�� tr���������
</file>

<file path=customXml/item229.xml>����������������������i�i�� l�� l�������������i�i���������i�i���������������������i�i�� l�� l�������������i�i���������i�i�""""""��""""""""""""""""""""""��������""""""""""��������������������""� tr�� tr�� tr�� tr�""""""� tr�� tr�� tr�� tr���������
</file>

<file path=customXml/item230.xml>����������������������i�i�� l�� l�������������i�i�
</file>

<file path=customXml/item231.xml>����������������������i�i�� l�� l�������������i�i���������i�i���������������������i�i�� l�� l�������������i�i���������i�i�""""""��""""""""""""""""""""""��������""""""""""��������������������""� tr�� tr�� tr�� tr�
</file>

<file path=customXml/itemProps1.xml><?xml version="1.0" encoding="utf-8"?>
<ds:datastoreItem xmlns:ds="http://schemas.openxmlformats.org/officeDocument/2006/customXml" ds:itemID="{0AB13E1B-FFEC-460B-8D84-87EC6F667C58}">
  <ds:schemaRefs/>
</ds:datastoreItem>
</file>

<file path=customXml/itemProps2.xml><?xml version="1.0" encoding="utf-8"?>
<ds:datastoreItem xmlns:ds="http://schemas.openxmlformats.org/officeDocument/2006/customXml" ds:itemID="{0A8D078E-039D-43BD-B5B9-2411E8566E7A}">
  <ds:schemaRefs/>
</ds:datastoreItem>
</file>

<file path=customXml/itemProps3.xml><?xml version="1.0" encoding="utf-8"?>
<ds:datastoreItem xmlns:ds="http://schemas.openxmlformats.org/officeDocument/2006/customXml" ds:itemID="{76199506-2766-4FDE-A8CE-28F3F32A375B}">
  <ds:schemaRefs/>
</ds:datastoreItem>
</file>

<file path=customXml/itemProps4.xml><?xml version="1.0" encoding="utf-8"?>
<ds:datastoreItem xmlns:ds="http://schemas.openxmlformats.org/officeDocument/2006/customXml" ds:itemID="{819D8C89-4577-4726-AD4F-AC0C5C27D89F}">
  <ds:schemaRefs/>
</ds:datastoreItem>
</file>

<file path=customXml/itemProps5.xml><?xml version="1.0" encoding="utf-8"?>
<ds:datastoreItem xmlns:ds="http://schemas.openxmlformats.org/officeDocument/2006/customXml" ds:itemID="{C8FC4741-FACD-4E3E-A7E1-51C839DD9E6F}">
  <ds:schemaRefs/>
</ds:datastoreItem>
</file>

<file path=customXml/itemProps6.xml><?xml version="1.0" encoding="utf-8"?>
<ds:datastoreItem xmlns:ds="http://schemas.openxmlformats.org/officeDocument/2006/customXml" ds:itemID="{05F8DFDF-9887-4C72-85F1-D3F580F3AC31}">
  <ds:schemaRefs/>
</ds:datastoreItem>
</file>

<file path=customXml/itemProps7.xml><?xml version="1.0" encoding="utf-8"?>
<ds:datastoreItem xmlns:ds="http://schemas.openxmlformats.org/officeDocument/2006/customXml" ds:itemID="{896DD453-2DED-4C6F-8AF0-276A329CAB93}">
  <ds:schemaRefs/>
</ds:datastoreItem>
</file>

<file path=customXml/itemProps8.xml><?xml version="1.0" encoding="utf-8"?>
<ds:datastoreItem xmlns:ds="http://schemas.openxmlformats.org/officeDocument/2006/customXml" ds:itemID="{8AFBF30D-3708-4C68-ACB3-F6BC2BC878D2}">
  <ds:schemaRefs/>
</ds:datastoreItem>
</file>

<file path=customXml/itemProps9.xml><?xml version="1.0" encoding="utf-8"?>
<ds:datastoreItem xmlns:ds="http://schemas.openxmlformats.org/officeDocument/2006/customXml" ds:itemID="{47A04E21-71C2-4AC2-8A41-8247B0CBFAB1}">
  <ds:schemaRefs/>
</ds:datastoreItem>
</file>

<file path=customXml/itemProps10.xml><?xml version="1.0" encoding="utf-8"?>
<ds:datastoreItem xmlns:ds="http://schemas.openxmlformats.org/officeDocument/2006/customXml" ds:itemID="{BA741BAB-B921-4A94-A36D-CA0FA0C59C4E}">
  <ds:schemaRefs/>
</ds:datastoreItem>
</file>

<file path=customXml/itemProps11.xml><?xml version="1.0" encoding="utf-8"?>
<ds:datastoreItem xmlns:ds="http://schemas.openxmlformats.org/officeDocument/2006/customXml" ds:itemID="{C286C296-6703-4987-B3FF-34ED27847E54}">
  <ds:schemaRefs/>
</ds:datastoreItem>
</file>

<file path=customXml/itemProps12.xml><?xml version="1.0" encoding="utf-8"?>
<ds:datastoreItem xmlns:ds="http://schemas.openxmlformats.org/officeDocument/2006/customXml" ds:itemID="{8AB96886-7450-4916-8562-A5781A8E496F}">
  <ds:schemaRefs/>
</ds:datastoreItem>
</file>

<file path=customXml/itemProps13.xml><?xml version="1.0" encoding="utf-8"?>
<ds:datastoreItem xmlns:ds="http://schemas.openxmlformats.org/officeDocument/2006/customXml" ds:itemID="{D0F9F7B0-EA6A-4B4D-B5E6-8BBE8D20F237}">
  <ds:schemaRefs/>
</ds:datastoreItem>
</file>

<file path=customXml/itemProps14.xml><?xml version="1.0" encoding="utf-8"?>
<ds:datastoreItem xmlns:ds="http://schemas.openxmlformats.org/officeDocument/2006/customXml" ds:itemID="{AD986EA9-D8AD-49BB-A1C9-2AD54FBFD7EE}">
  <ds:schemaRefs/>
</ds:datastoreItem>
</file>

<file path=customXml/itemProps15.xml><?xml version="1.0" encoding="utf-8"?>
<ds:datastoreItem xmlns:ds="http://schemas.openxmlformats.org/officeDocument/2006/customXml" ds:itemID="{F2D89529-AA1B-47B1-919C-7C21A4C152F1}">
  <ds:schemaRefs/>
</ds:datastoreItem>
</file>

<file path=customXml/itemProps16.xml><?xml version="1.0" encoding="utf-8"?>
<ds:datastoreItem xmlns:ds="http://schemas.openxmlformats.org/officeDocument/2006/customXml" ds:itemID="{0167BDD3-6A9E-4893-BCEE-79E347D73DBC}">
  <ds:schemaRefs/>
</ds:datastoreItem>
</file>

<file path=customXml/itemProps17.xml><?xml version="1.0" encoding="utf-8"?>
<ds:datastoreItem xmlns:ds="http://schemas.openxmlformats.org/officeDocument/2006/customXml" ds:itemID="{BA7560FC-946F-4F7E-A4BE-F8EF7ACD37BF}">
  <ds:schemaRefs/>
</ds:datastoreItem>
</file>

<file path=customXml/itemProps18.xml><?xml version="1.0" encoding="utf-8"?>
<ds:datastoreItem xmlns:ds="http://schemas.openxmlformats.org/officeDocument/2006/customXml" ds:itemID="{C0C7EF46-76F8-449B-8BB9-DEEA76F9A0C3}">
  <ds:schemaRefs/>
</ds:datastoreItem>
</file>

<file path=customXml/itemProps19.xml><?xml version="1.0" encoding="utf-8"?>
<ds:datastoreItem xmlns:ds="http://schemas.openxmlformats.org/officeDocument/2006/customXml" ds:itemID="{A369B514-CC52-4F57-BB38-2207D3DBE123}">
  <ds:schemaRefs/>
</ds:datastoreItem>
</file>

<file path=customXml/itemProps20.xml><?xml version="1.0" encoding="utf-8"?>
<ds:datastoreItem xmlns:ds="http://schemas.openxmlformats.org/officeDocument/2006/customXml" ds:itemID="{D3A6BCF5-8DA2-40DE-B39D-E0E1F8C44D62}">
  <ds:schemaRefs/>
</ds:datastoreItem>
</file>

<file path=customXml/itemProps21.xml><?xml version="1.0" encoding="utf-8"?>
<ds:datastoreItem xmlns:ds="http://schemas.openxmlformats.org/officeDocument/2006/customXml" ds:itemID="{0E2C927B-8C29-4A9D-884C-12605E601E53}">
  <ds:schemaRefs/>
</ds:datastoreItem>
</file>

<file path=customXml/itemProps22.xml><?xml version="1.0" encoding="utf-8"?>
<ds:datastoreItem xmlns:ds="http://schemas.openxmlformats.org/officeDocument/2006/customXml" ds:itemID="{DA79349E-182C-49C5-9BFE-98F2789ED112}">
  <ds:schemaRefs/>
</ds:datastoreItem>
</file>

<file path=customXml/itemProps23.xml><?xml version="1.0" encoding="utf-8"?>
<ds:datastoreItem xmlns:ds="http://schemas.openxmlformats.org/officeDocument/2006/customXml" ds:itemID="{3F75A686-6696-4341-9E54-CD959D214671}">
  <ds:schemaRefs/>
</ds:datastoreItem>
</file>

<file path=customXml/itemProps24.xml><?xml version="1.0" encoding="utf-8"?>
<ds:datastoreItem xmlns:ds="http://schemas.openxmlformats.org/officeDocument/2006/customXml" ds:itemID="{17191434-EFC2-49AA-824B-41A6D669E79C}">
  <ds:schemaRefs/>
</ds:datastoreItem>
</file>

<file path=customXml/itemProps25.xml><?xml version="1.0" encoding="utf-8"?>
<ds:datastoreItem xmlns:ds="http://schemas.openxmlformats.org/officeDocument/2006/customXml" ds:itemID="{CE01777F-5AB9-4DFD-8D78-681381BC2179}">
  <ds:schemaRefs/>
</ds:datastoreItem>
</file>

<file path=customXml/itemProps26.xml><?xml version="1.0" encoding="utf-8"?>
<ds:datastoreItem xmlns:ds="http://schemas.openxmlformats.org/officeDocument/2006/customXml" ds:itemID="{AD021437-0C98-47A6-99DE-D480A7470146}">
  <ds:schemaRefs/>
</ds:datastoreItem>
</file>

<file path=customXml/itemProps27.xml><?xml version="1.0" encoding="utf-8"?>
<ds:datastoreItem xmlns:ds="http://schemas.openxmlformats.org/officeDocument/2006/customXml" ds:itemID="{0A3CB516-1448-4995-80A5-ED4194701748}">
  <ds:schemaRefs/>
</ds:datastoreItem>
</file>

<file path=customXml/itemProps28.xml><?xml version="1.0" encoding="utf-8"?>
<ds:datastoreItem xmlns:ds="http://schemas.openxmlformats.org/officeDocument/2006/customXml" ds:itemID="{6B016E40-127F-4C93-B9E5-9E5203DB7E23}">
  <ds:schemaRefs/>
</ds:datastoreItem>
</file>

<file path=customXml/itemProps29.xml><?xml version="1.0" encoding="utf-8"?>
<ds:datastoreItem xmlns:ds="http://schemas.openxmlformats.org/officeDocument/2006/customXml" ds:itemID="{BEE2C63B-5720-414C-9267-57F8C70B5757}">
  <ds:schemaRefs/>
</ds:datastoreItem>
</file>

<file path=customXml/itemProps30.xml><?xml version="1.0" encoding="utf-8"?>
<ds:datastoreItem xmlns:ds="http://schemas.openxmlformats.org/officeDocument/2006/customXml" ds:itemID="{10B3E7B5-2284-4C23-8043-97C9F85E1338}">
  <ds:schemaRefs/>
</ds:datastoreItem>
</file>

<file path=customXml/itemProps31.xml><?xml version="1.0" encoding="utf-8"?>
<ds:datastoreItem xmlns:ds="http://schemas.openxmlformats.org/officeDocument/2006/customXml" ds:itemID="{EDCA2222-951E-4CA7-AE31-B1F874E1A680}">
  <ds:schemaRefs/>
</ds:datastoreItem>
</file>

<file path=customXml/itemProps32.xml><?xml version="1.0" encoding="utf-8"?>
<ds:datastoreItem xmlns:ds="http://schemas.openxmlformats.org/officeDocument/2006/customXml" ds:itemID="{16649143-081D-4B8D-AB9E-76580BAB7D39}">
  <ds:schemaRefs/>
</ds:datastoreItem>
</file>

<file path=customXml/itemProps33.xml><?xml version="1.0" encoding="utf-8"?>
<ds:datastoreItem xmlns:ds="http://schemas.openxmlformats.org/officeDocument/2006/customXml" ds:itemID="{44DB0333-037D-40F6-840D-8FC1D964D7BC}">
  <ds:schemaRefs/>
</ds:datastoreItem>
</file>

<file path=customXml/itemProps34.xml><?xml version="1.0" encoding="utf-8"?>
<ds:datastoreItem xmlns:ds="http://schemas.openxmlformats.org/officeDocument/2006/customXml" ds:itemID="{F7E7598D-1F5C-430F-AFF2-9DD1C30F3978}">
  <ds:schemaRefs/>
</ds:datastoreItem>
</file>

<file path=customXml/itemProps35.xml><?xml version="1.0" encoding="utf-8"?>
<ds:datastoreItem xmlns:ds="http://schemas.openxmlformats.org/officeDocument/2006/customXml" ds:itemID="{B22F310B-A875-432F-94F6-86DE643A8210}">
  <ds:schemaRefs/>
</ds:datastoreItem>
</file>

<file path=customXml/itemProps36.xml><?xml version="1.0" encoding="utf-8"?>
<ds:datastoreItem xmlns:ds="http://schemas.openxmlformats.org/officeDocument/2006/customXml" ds:itemID="{EE1C7C54-A306-4AE9-B11D-382734A2117D}">
  <ds:schemaRefs/>
</ds:datastoreItem>
</file>

<file path=customXml/itemProps37.xml><?xml version="1.0" encoding="utf-8"?>
<ds:datastoreItem xmlns:ds="http://schemas.openxmlformats.org/officeDocument/2006/customXml" ds:itemID="{9EBD3B3C-5B2B-4789-8314-AD7CA9E0B4F1}">
  <ds:schemaRefs/>
</ds:datastoreItem>
</file>

<file path=customXml/itemProps38.xml><?xml version="1.0" encoding="utf-8"?>
<ds:datastoreItem xmlns:ds="http://schemas.openxmlformats.org/officeDocument/2006/customXml" ds:itemID="{9ACD1C4B-A516-402E-AD34-9722A30EC9F6}">
  <ds:schemaRefs/>
</ds:datastoreItem>
</file>

<file path=customXml/itemProps39.xml><?xml version="1.0" encoding="utf-8"?>
<ds:datastoreItem xmlns:ds="http://schemas.openxmlformats.org/officeDocument/2006/customXml" ds:itemID="{71E1F1BF-F251-48B9-9664-6BE50CAB9320}">
  <ds:schemaRefs/>
</ds:datastoreItem>
</file>

<file path=customXml/itemProps40.xml><?xml version="1.0" encoding="utf-8"?>
<ds:datastoreItem xmlns:ds="http://schemas.openxmlformats.org/officeDocument/2006/customXml" ds:itemID="{30F0476C-F81C-4E67-A23A-E1A439BB2DC8}">
  <ds:schemaRefs/>
</ds:datastoreItem>
</file>

<file path=customXml/itemProps41.xml><?xml version="1.0" encoding="utf-8"?>
<ds:datastoreItem xmlns:ds="http://schemas.openxmlformats.org/officeDocument/2006/customXml" ds:itemID="{3023D550-7F33-454E-A7B8-4DFA194D7E93}">
  <ds:schemaRefs/>
</ds:datastoreItem>
</file>

<file path=customXml/itemProps42.xml><?xml version="1.0" encoding="utf-8"?>
<ds:datastoreItem xmlns:ds="http://schemas.openxmlformats.org/officeDocument/2006/customXml" ds:itemID="{546CD5D2-C1A2-4763-BB8C-59F78BB66DAC}">
  <ds:schemaRefs/>
</ds:datastoreItem>
</file>

<file path=customXml/itemProps43.xml><?xml version="1.0" encoding="utf-8"?>
<ds:datastoreItem xmlns:ds="http://schemas.openxmlformats.org/officeDocument/2006/customXml" ds:itemID="{A92800E7-D926-4025-9CD2-60FB446AE473}">
  <ds:schemaRefs/>
</ds:datastoreItem>
</file>

<file path=customXml/itemProps44.xml><?xml version="1.0" encoding="utf-8"?>
<ds:datastoreItem xmlns:ds="http://schemas.openxmlformats.org/officeDocument/2006/customXml" ds:itemID="{CACD58F3-D002-4553-BDE1-27749DF7BD86}">
  <ds:schemaRefs/>
</ds:datastoreItem>
</file>

<file path=customXml/itemProps45.xml><?xml version="1.0" encoding="utf-8"?>
<ds:datastoreItem xmlns:ds="http://schemas.openxmlformats.org/officeDocument/2006/customXml" ds:itemID="{1551B10F-63CB-48FD-ABB3-C3A6C4C7DBB3}">
  <ds:schemaRefs/>
</ds:datastoreItem>
</file>

<file path=customXml/itemProps46.xml><?xml version="1.0" encoding="utf-8"?>
<ds:datastoreItem xmlns:ds="http://schemas.openxmlformats.org/officeDocument/2006/customXml" ds:itemID="{749B5BF0-6E56-455E-A550-4A35CB77A4B4}">
  <ds:schemaRefs/>
</ds:datastoreItem>
</file>

<file path=customXml/itemProps47.xml><?xml version="1.0" encoding="utf-8"?>
<ds:datastoreItem xmlns:ds="http://schemas.openxmlformats.org/officeDocument/2006/customXml" ds:itemID="{3E512533-603A-492D-8D6E-87E292CE6FA6}">
  <ds:schemaRefs/>
</ds:datastoreItem>
</file>

<file path=customXml/itemProps48.xml><?xml version="1.0" encoding="utf-8"?>
<ds:datastoreItem xmlns:ds="http://schemas.openxmlformats.org/officeDocument/2006/customXml" ds:itemID="{CD1C9786-1DEF-4070-8C7F-DD0EF192E29B}">
  <ds:schemaRefs/>
</ds:datastoreItem>
</file>

<file path=customXml/itemProps49.xml><?xml version="1.0" encoding="utf-8"?>
<ds:datastoreItem xmlns:ds="http://schemas.openxmlformats.org/officeDocument/2006/customXml" ds:itemID="{4ECA68AA-51AA-4AB9-AC23-E4C5B04F2EA2}">
  <ds:schemaRefs/>
</ds:datastoreItem>
</file>

<file path=customXml/itemProps50.xml><?xml version="1.0" encoding="utf-8"?>
<ds:datastoreItem xmlns:ds="http://schemas.openxmlformats.org/officeDocument/2006/customXml" ds:itemID="{82157D23-03A7-4DB8-BB19-150CF091C84A}">
  <ds:schemaRefs/>
</ds:datastoreItem>
</file>

<file path=customXml/itemProps51.xml><?xml version="1.0" encoding="utf-8"?>
<ds:datastoreItem xmlns:ds="http://schemas.openxmlformats.org/officeDocument/2006/customXml" ds:itemID="{F5334330-5CAC-4BF0-B8E2-C353DD7AE3D0}">
  <ds:schemaRefs/>
</ds:datastoreItem>
</file>

<file path=customXml/itemProps52.xml><?xml version="1.0" encoding="utf-8"?>
<ds:datastoreItem xmlns:ds="http://schemas.openxmlformats.org/officeDocument/2006/customXml" ds:itemID="{974D4156-CED0-469A-BAF4-B5E5C9B918CC}">
  <ds:schemaRefs/>
</ds:datastoreItem>
</file>

<file path=customXml/itemProps53.xml><?xml version="1.0" encoding="utf-8"?>
<ds:datastoreItem xmlns:ds="http://schemas.openxmlformats.org/officeDocument/2006/customXml" ds:itemID="{A3FC7468-0430-4D2F-8019-9F3923AC3008}">
  <ds:schemaRefs/>
</ds:datastoreItem>
</file>

<file path=customXml/itemProps54.xml><?xml version="1.0" encoding="utf-8"?>
<ds:datastoreItem xmlns:ds="http://schemas.openxmlformats.org/officeDocument/2006/customXml" ds:itemID="{D106ACFF-E5D5-4FF2-9E98-011A6376B2BC}">
  <ds:schemaRefs/>
</ds:datastoreItem>
</file>

<file path=customXml/itemProps55.xml><?xml version="1.0" encoding="utf-8"?>
<ds:datastoreItem xmlns:ds="http://schemas.openxmlformats.org/officeDocument/2006/customXml" ds:itemID="{C5FFA588-EC9F-47BD-8F37-0054E677C77C}">
  <ds:schemaRefs/>
</ds:datastoreItem>
</file>

<file path=customXml/itemProps56.xml><?xml version="1.0" encoding="utf-8"?>
<ds:datastoreItem xmlns:ds="http://schemas.openxmlformats.org/officeDocument/2006/customXml" ds:itemID="{083BD5FB-90BA-4E1A-B2E6-E058157A2987}">
  <ds:schemaRefs/>
</ds:datastoreItem>
</file>

<file path=customXml/itemProps57.xml><?xml version="1.0" encoding="utf-8"?>
<ds:datastoreItem xmlns:ds="http://schemas.openxmlformats.org/officeDocument/2006/customXml" ds:itemID="{2FA01B75-3B5F-425C-8EB4-1FF0A7F528CE}">
  <ds:schemaRefs/>
</ds:datastoreItem>
</file>

<file path=customXml/itemProps58.xml><?xml version="1.0" encoding="utf-8"?>
<ds:datastoreItem xmlns:ds="http://schemas.openxmlformats.org/officeDocument/2006/customXml" ds:itemID="{04BA179A-60ED-494F-8F53-FD274F342EF3}">
  <ds:schemaRefs/>
</ds:datastoreItem>
</file>

<file path=customXml/itemProps59.xml><?xml version="1.0" encoding="utf-8"?>
<ds:datastoreItem xmlns:ds="http://schemas.openxmlformats.org/officeDocument/2006/customXml" ds:itemID="{D3A78CCC-28F3-45C0-B15B-F5FCCA0CCF09}">
  <ds:schemaRefs/>
</ds:datastoreItem>
</file>

<file path=customXml/itemProps60.xml><?xml version="1.0" encoding="utf-8"?>
<ds:datastoreItem xmlns:ds="http://schemas.openxmlformats.org/officeDocument/2006/customXml" ds:itemID="{7A9018D6-4767-42B6-A9F2-3527AD06E67D}">
  <ds:schemaRefs/>
</ds:datastoreItem>
</file>

<file path=customXml/itemProps61.xml><?xml version="1.0" encoding="utf-8"?>
<ds:datastoreItem xmlns:ds="http://schemas.openxmlformats.org/officeDocument/2006/customXml" ds:itemID="{B4FE44B5-D703-4582-B39E-84C48DFE7A11}">
  <ds:schemaRefs/>
</ds:datastoreItem>
</file>

<file path=customXml/itemProps62.xml><?xml version="1.0" encoding="utf-8"?>
<ds:datastoreItem xmlns:ds="http://schemas.openxmlformats.org/officeDocument/2006/customXml" ds:itemID="{F73C7ECA-A3FE-484F-A377-A13F05384B2B}">
  <ds:schemaRefs/>
</ds:datastoreItem>
</file>

<file path=customXml/itemProps63.xml><?xml version="1.0" encoding="utf-8"?>
<ds:datastoreItem xmlns:ds="http://schemas.openxmlformats.org/officeDocument/2006/customXml" ds:itemID="{324B5BD5-2839-4469-8F30-191C9129DBC0}">
  <ds:schemaRefs/>
</ds:datastoreItem>
</file>

<file path=customXml/itemProps64.xml><?xml version="1.0" encoding="utf-8"?>
<ds:datastoreItem xmlns:ds="http://schemas.openxmlformats.org/officeDocument/2006/customXml" ds:itemID="{371E1939-AA25-4B08-8579-54ABBA28965E}">
  <ds:schemaRefs/>
</ds:datastoreItem>
</file>

<file path=customXml/itemProps65.xml><?xml version="1.0" encoding="utf-8"?>
<ds:datastoreItem xmlns:ds="http://schemas.openxmlformats.org/officeDocument/2006/customXml" ds:itemID="{49E3671E-56EF-45FE-85DB-1F8658BF86EE}">
  <ds:schemaRefs/>
</ds:datastoreItem>
</file>

<file path=customXml/itemProps66.xml><?xml version="1.0" encoding="utf-8"?>
<ds:datastoreItem xmlns:ds="http://schemas.openxmlformats.org/officeDocument/2006/customXml" ds:itemID="{BC4D3704-5520-4612-90B1-670F27520D7E}">
  <ds:schemaRefs/>
</ds:datastoreItem>
</file>

<file path=customXml/itemProps67.xml><?xml version="1.0" encoding="utf-8"?>
<ds:datastoreItem xmlns:ds="http://schemas.openxmlformats.org/officeDocument/2006/customXml" ds:itemID="{DBF9E57A-AE52-4B14-BD02-8335A2382277}">
  <ds:schemaRefs/>
</ds:datastoreItem>
</file>

<file path=customXml/itemProps68.xml><?xml version="1.0" encoding="utf-8"?>
<ds:datastoreItem xmlns:ds="http://schemas.openxmlformats.org/officeDocument/2006/customXml" ds:itemID="{B8C9845F-BA08-43A2-9EBD-1F9C73AFEF13}">
  <ds:schemaRefs/>
</ds:datastoreItem>
</file>

<file path=customXml/itemProps69.xml><?xml version="1.0" encoding="utf-8"?>
<ds:datastoreItem xmlns:ds="http://schemas.openxmlformats.org/officeDocument/2006/customXml" ds:itemID="{394494EC-2B49-4ED7-B90A-3C808D5291A6}">
  <ds:schemaRefs/>
</ds:datastoreItem>
</file>

<file path=customXml/itemProps70.xml><?xml version="1.0" encoding="utf-8"?>
<ds:datastoreItem xmlns:ds="http://schemas.openxmlformats.org/officeDocument/2006/customXml" ds:itemID="{8569557D-D725-4B64-81FD-54B088D35494}">
  <ds:schemaRefs/>
</ds:datastoreItem>
</file>

<file path=customXml/itemProps71.xml><?xml version="1.0" encoding="utf-8"?>
<ds:datastoreItem xmlns:ds="http://schemas.openxmlformats.org/officeDocument/2006/customXml" ds:itemID="{B4D99986-B8D8-409E-81E6-DB5FC5DF5D19}">
  <ds:schemaRefs/>
</ds:datastoreItem>
</file>

<file path=customXml/itemProps72.xml><?xml version="1.0" encoding="utf-8"?>
<ds:datastoreItem xmlns:ds="http://schemas.openxmlformats.org/officeDocument/2006/customXml" ds:itemID="{90EBC98C-4B76-4DF1-97EB-D411B37640D7}">
  <ds:schemaRefs/>
</ds:datastoreItem>
</file>

<file path=customXml/itemProps73.xml><?xml version="1.0" encoding="utf-8"?>
<ds:datastoreItem xmlns:ds="http://schemas.openxmlformats.org/officeDocument/2006/customXml" ds:itemID="{8717B14B-CA5B-4E1E-85D2-3E826C0C046C}">
  <ds:schemaRefs/>
</ds:datastoreItem>
</file>

<file path=customXml/itemProps74.xml><?xml version="1.0" encoding="utf-8"?>
<ds:datastoreItem xmlns:ds="http://schemas.openxmlformats.org/officeDocument/2006/customXml" ds:itemID="{249B332C-F432-481A-A504-1EC7C7C52B4E}">
  <ds:schemaRefs/>
</ds:datastoreItem>
</file>

<file path=customXml/itemProps75.xml><?xml version="1.0" encoding="utf-8"?>
<ds:datastoreItem xmlns:ds="http://schemas.openxmlformats.org/officeDocument/2006/customXml" ds:itemID="{4578514F-F4A3-4506-9EB2-6D36D72C0E95}">
  <ds:schemaRefs/>
</ds:datastoreItem>
</file>

<file path=customXml/itemProps76.xml><?xml version="1.0" encoding="utf-8"?>
<ds:datastoreItem xmlns:ds="http://schemas.openxmlformats.org/officeDocument/2006/customXml" ds:itemID="{9CD85E36-C7DF-4DB0-AFF6-63CD49E9236F}">
  <ds:schemaRefs/>
</ds:datastoreItem>
</file>

<file path=customXml/itemProps77.xml><?xml version="1.0" encoding="utf-8"?>
<ds:datastoreItem xmlns:ds="http://schemas.openxmlformats.org/officeDocument/2006/customXml" ds:itemID="{F2A1AD5B-9B05-4852-BA40-8F2F3CC9BAAD}">
  <ds:schemaRefs/>
</ds:datastoreItem>
</file>

<file path=customXml/itemProps78.xml><?xml version="1.0" encoding="utf-8"?>
<ds:datastoreItem xmlns:ds="http://schemas.openxmlformats.org/officeDocument/2006/customXml" ds:itemID="{9FE8BB5D-5D2C-4AA3-A5AA-0B627248DA23}">
  <ds:schemaRefs/>
</ds:datastoreItem>
</file>

<file path=customXml/itemProps79.xml><?xml version="1.0" encoding="utf-8"?>
<ds:datastoreItem xmlns:ds="http://schemas.openxmlformats.org/officeDocument/2006/customXml" ds:itemID="{E43DF982-5504-48BA-8C4C-572CA073D2C0}">
  <ds:schemaRefs/>
</ds:datastoreItem>
</file>

<file path=customXml/itemProps80.xml><?xml version="1.0" encoding="utf-8"?>
<ds:datastoreItem xmlns:ds="http://schemas.openxmlformats.org/officeDocument/2006/customXml" ds:itemID="{ADCDF8D6-5C54-4627-8454-1E70421EF6D8}">
  <ds:schemaRefs/>
</ds:datastoreItem>
</file>

<file path=customXml/itemProps81.xml><?xml version="1.0" encoding="utf-8"?>
<ds:datastoreItem xmlns:ds="http://schemas.openxmlformats.org/officeDocument/2006/customXml" ds:itemID="{0DF108E8-BA80-4DC5-8625-DF04DBC354A5}">
  <ds:schemaRefs/>
</ds:datastoreItem>
</file>

<file path=customXml/itemProps82.xml><?xml version="1.0" encoding="utf-8"?>
<ds:datastoreItem xmlns:ds="http://schemas.openxmlformats.org/officeDocument/2006/customXml" ds:itemID="{FDD1EC2E-98AD-4026-B1AB-0B4B515B52D9}">
  <ds:schemaRefs/>
</ds:datastoreItem>
</file>

<file path=customXml/itemProps83.xml><?xml version="1.0" encoding="utf-8"?>
<ds:datastoreItem xmlns:ds="http://schemas.openxmlformats.org/officeDocument/2006/customXml" ds:itemID="{0EF663D6-8139-4D77-8440-75A1D4E1F8D0}">
  <ds:schemaRefs/>
</ds:datastoreItem>
</file>

<file path=customXml/itemProps84.xml><?xml version="1.0" encoding="utf-8"?>
<ds:datastoreItem xmlns:ds="http://schemas.openxmlformats.org/officeDocument/2006/customXml" ds:itemID="{FC441A13-5013-4DE4-B0AE-1D33253A0FBC}">
  <ds:schemaRefs/>
</ds:datastoreItem>
</file>

<file path=customXml/itemProps85.xml><?xml version="1.0" encoding="utf-8"?>
<ds:datastoreItem xmlns:ds="http://schemas.openxmlformats.org/officeDocument/2006/customXml" ds:itemID="{8E296BC6-55D5-41DB-B802-16CD35571F1A}">
  <ds:schemaRefs/>
</ds:datastoreItem>
</file>

<file path=customXml/itemProps86.xml><?xml version="1.0" encoding="utf-8"?>
<ds:datastoreItem xmlns:ds="http://schemas.openxmlformats.org/officeDocument/2006/customXml" ds:itemID="{1E528353-9F54-4FDF-BF4C-F8FE6F1F4A7F}">
  <ds:schemaRefs/>
</ds:datastoreItem>
</file>

<file path=customXml/itemProps87.xml><?xml version="1.0" encoding="utf-8"?>
<ds:datastoreItem xmlns:ds="http://schemas.openxmlformats.org/officeDocument/2006/customXml" ds:itemID="{550C4477-8BFB-498F-8E77-FE415A91FD28}">
  <ds:schemaRefs/>
</ds:datastoreItem>
</file>

<file path=customXml/itemProps88.xml><?xml version="1.0" encoding="utf-8"?>
<ds:datastoreItem xmlns:ds="http://schemas.openxmlformats.org/officeDocument/2006/customXml" ds:itemID="{3DF2AFC1-5EEE-47CF-A86C-65C480FE3F4C}">
  <ds:schemaRefs/>
</ds:datastoreItem>
</file>

<file path=customXml/itemProps89.xml><?xml version="1.0" encoding="utf-8"?>
<ds:datastoreItem xmlns:ds="http://schemas.openxmlformats.org/officeDocument/2006/customXml" ds:itemID="{21559CD6-CA4D-4819-B8F4-9FF762D94B9E}">
  <ds:schemaRefs/>
</ds:datastoreItem>
</file>

<file path=customXml/itemProps90.xml><?xml version="1.0" encoding="utf-8"?>
<ds:datastoreItem xmlns:ds="http://schemas.openxmlformats.org/officeDocument/2006/customXml" ds:itemID="{B9BC1DE6-F67B-4B3D-985A-1FDB48B0C110}">
  <ds:schemaRefs/>
</ds:datastoreItem>
</file>

<file path=customXml/itemProps91.xml><?xml version="1.0" encoding="utf-8"?>
<ds:datastoreItem xmlns:ds="http://schemas.openxmlformats.org/officeDocument/2006/customXml" ds:itemID="{5617C81E-9CBD-4C69-8E1C-23057634A129}">
  <ds:schemaRefs/>
</ds:datastoreItem>
</file>

<file path=customXml/itemProps92.xml><?xml version="1.0" encoding="utf-8"?>
<ds:datastoreItem xmlns:ds="http://schemas.openxmlformats.org/officeDocument/2006/customXml" ds:itemID="{30AE9B8A-39CF-4909-BB74-42AD07689CE8}">
  <ds:schemaRefs/>
</ds:datastoreItem>
</file>

<file path=customXml/itemProps93.xml><?xml version="1.0" encoding="utf-8"?>
<ds:datastoreItem xmlns:ds="http://schemas.openxmlformats.org/officeDocument/2006/customXml" ds:itemID="{757B0C48-DBF4-4C63-8160-3AF74D7E923F}">
  <ds:schemaRefs/>
</ds:datastoreItem>
</file>

<file path=customXml/itemProps94.xml><?xml version="1.0" encoding="utf-8"?>
<ds:datastoreItem xmlns:ds="http://schemas.openxmlformats.org/officeDocument/2006/customXml" ds:itemID="{DF36A419-E01D-4D0C-B107-461AD214C7F4}">
  <ds:schemaRefs/>
</ds:datastoreItem>
</file>

<file path=customXml/itemProps95.xml><?xml version="1.0" encoding="utf-8"?>
<ds:datastoreItem xmlns:ds="http://schemas.openxmlformats.org/officeDocument/2006/customXml" ds:itemID="{35C917CD-1E29-45E4-B407-73F4B9B752ED}">
  <ds:schemaRefs/>
</ds:datastoreItem>
</file>

<file path=customXml/itemProps96.xml><?xml version="1.0" encoding="utf-8"?>
<ds:datastoreItem xmlns:ds="http://schemas.openxmlformats.org/officeDocument/2006/customXml" ds:itemID="{AF8B3C0F-7A6A-4C84-A450-446EBB2F0F5D}">
  <ds:schemaRefs/>
</ds:datastoreItem>
</file>

<file path=customXml/itemProps97.xml><?xml version="1.0" encoding="utf-8"?>
<ds:datastoreItem xmlns:ds="http://schemas.openxmlformats.org/officeDocument/2006/customXml" ds:itemID="{E4564BE1-ECC9-4E8B-B29F-F1CB63C97148}">
  <ds:schemaRefs/>
</ds:datastoreItem>
</file>

<file path=customXml/itemProps98.xml><?xml version="1.0" encoding="utf-8"?>
<ds:datastoreItem xmlns:ds="http://schemas.openxmlformats.org/officeDocument/2006/customXml" ds:itemID="{1A125050-3614-403B-A60C-8112055343A6}">
  <ds:schemaRefs/>
</ds:datastoreItem>
</file>

<file path=customXml/itemProps99.xml><?xml version="1.0" encoding="utf-8"?>
<ds:datastoreItem xmlns:ds="http://schemas.openxmlformats.org/officeDocument/2006/customXml" ds:itemID="{B1C45F3D-AAAE-417A-BDB8-167B48F4B5A7}">
  <ds:schemaRefs/>
</ds:datastoreItem>
</file>

<file path=customXml/itemProps100.xml><?xml version="1.0" encoding="utf-8"?>
<ds:datastoreItem xmlns:ds="http://schemas.openxmlformats.org/officeDocument/2006/customXml" ds:itemID="{D7DF5A00-E8DD-46B1-B270-CC46772C824F}">
  <ds:schemaRefs/>
</ds:datastoreItem>
</file>

<file path=customXml/itemProps101.xml><?xml version="1.0" encoding="utf-8"?>
<ds:datastoreItem xmlns:ds="http://schemas.openxmlformats.org/officeDocument/2006/customXml" ds:itemID="{7ED71813-1EC6-4F74-B73D-31CA2B81CDB3}">
  <ds:schemaRefs/>
</ds:datastoreItem>
</file>

<file path=customXml/itemProps102.xml><?xml version="1.0" encoding="utf-8"?>
<ds:datastoreItem xmlns:ds="http://schemas.openxmlformats.org/officeDocument/2006/customXml" ds:itemID="{D741FD1E-4036-4549-8B5C-055A83AF04F5}">
  <ds:schemaRefs/>
</ds:datastoreItem>
</file>

<file path=customXml/itemProps103.xml><?xml version="1.0" encoding="utf-8"?>
<ds:datastoreItem xmlns:ds="http://schemas.openxmlformats.org/officeDocument/2006/customXml" ds:itemID="{EEA41B45-8FAC-447A-87B0-F7925FC58E70}">
  <ds:schemaRefs/>
</ds:datastoreItem>
</file>

<file path=customXml/itemProps104.xml><?xml version="1.0" encoding="utf-8"?>
<ds:datastoreItem xmlns:ds="http://schemas.openxmlformats.org/officeDocument/2006/customXml" ds:itemID="{CB582987-4888-410E-9989-DA125D498705}">
  <ds:schemaRefs/>
</ds:datastoreItem>
</file>

<file path=customXml/itemProps105.xml><?xml version="1.0" encoding="utf-8"?>
<ds:datastoreItem xmlns:ds="http://schemas.openxmlformats.org/officeDocument/2006/customXml" ds:itemID="{9177BEC0-DA00-4AD1-A24A-E329BF91CB7D}">
  <ds:schemaRefs/>
</ds:datastoreItem>
</file>

<file path=customXml/itemProps106.xml><?xml version="1.0" encoding="utf-8"?>
<ds:datastoreItem xmlns:ds="http://schemas.openxmlformats.org/officeDocument/2006/customXml" ds:itemID="{3448E9E5-BA7A-48CD-B9D2-C6075B50B3B5}">
  <ds:schemaRefs/>
</ds:datastoreItem>
</file>

<file path=customXml/itemProps107.xml><?xml version="1.0" encoding="utf-8"?>
<ds:datastoreItem xmlns:ds="http://schemas.openxmlformats.org/officeDocument/2006/customXml" ds:itemID="{1C33B3A7-9E51-4901-A5F8-839C9C4E17C1}">
  <ds:schemaRefs/>
</ds:datastoreItem>
</file>

<file path=customXml/itemProps108.xml><?xml version="1.0" encoding="utf-8"?>
<ds:datastoreItem xmlns:ds="http://schemas.openxmlformats.org/officeDocument/2006/customXml" ds:itemID="{EEC10F21-61D7-43B0-A0B4-23663264821F}">
  <ds:schemaRefs/>
</ds:datastoreItem>
</file>

<file path=customXml/itemProps109.xml><?xml version="1.0" encoding="utf-8"?>
<ds:datastoreItem xmlns:ds="http://schemas.openxmlformats.org/officeDocument/2006/customXml" ds:itemID="{D434DE19-A0D5-4813-AAD4-F5A674EDB9FB}">
  <ds:schemaRefs/>
</ds:datastoreItem>
</file>

<file path=customXml/itemProps110.xml><?xml version="1.0" encoding="utf-8"?>
<ds:datastoreItem xmlns:ds="http://schemas.openxmlformats.org/officeDocument/2006/customXml" ds:itemID="{5EF3FF9C-FC32-4679-8F0B-928B072E73CA}">
  <ds:schemaRefs/>
</ds:datastoreItem>
</file>

<file path=customXml/itemProps111.xml><?xml version="1.0" encoding="utf-8"?>
<ds:datastoreItem xmlns:ds="http://schemas.openxmlformats.org/officeDocument/2006/customXml" ds:itemID="{E7BE0F18-8FEC-491C-8398-0FCF833B6D36}">
  <ds:schemaRefs/>
</ds:datastoreItem>
</file>

<file path=customXml/itemProps112.xml><?xml version="1.0" encoding="utf-8"?>
<ds:datastoreItem xmlns:ds="http://schemas.openxmlformats.org/officeDocument/2006/customXml" ds:itemID="{71AFB68E-A2FD-4CA6-BEE3-9C67882CA809}">
  <ds:schemaRefs/>
</ds:datastoreItem>
</file>

<file path=customXml/itemProps113.xml><?xml version="1.0" encoding="utf-8"?>
<ds:datastoreItem xmlns:ds="http://schemas.openxmlformats.org/officeDocument/2006/customXml" ds:itemID="{101E8947-5C02-41F2-8B61-1EB7CDF70A67}">
  <ds:schemaRefs/>
</ds:datastoreItem>
</file>

<file path=customXml/itemProps114.xml><?xml version="1.0" encoding="utf-8"?>
<ds:datastoreItem xmlns:ds="http://schemas.openxmlformats.org/officeDocument/2006/customXml" ds:itemID="{50733BEF-989D-4FB4-A3AE-3B1B9B6FD3F1}">
  <ds:schemaRefs/>
</ds:datastoreItem>
</file>

<file path=customXml/itemProps115.xml><?xml version="1.0" encoding="utf-8"?>
<ds:datastoreItem xmlns:ds="http://schemas.openxmlformats.org/officeDocument/2006/customXml" ds:itemID="{6E61354A-2D78-47C2-BF24-6FDD7818AC0C}">
  <ds:schemaRefs/>
</ds:datastoreItem>
</file>

<file path=customXml/itemProps116.xml><?xml version="1.0" encoding="utf-8"?>
<ds:datastoreItem xmlns:ds="http://schemas.openxmlformats.org/officeDocument/2006/customXml" ds:itemID="{73F2672D-B1E0-4DB3-B3C4-1FB9B507C07D}">
  <ds:schemaRefs/>
</ds:datastoreItem>
</file>

<file path=customXml/itemProps117.xml><?xml version="1.0" encoding="utf-8"?>
<ds:datastoreItem xmlns:ds="http://schemas.openxmlformats.org/officeDocument/2006/customXml" ds:itemID="{2E170B10-0697-4A96-ABDA-16743FDF45CD}">
  <ds:schemaRefs/>
</ds:datastoreItem>
</file>

<file path=customXml/itemProps118.xml><?xml version="1.0" encoding="utf-8"?>
<ds:datastoreItem xmlns:ds="http://schemas.openxmlformats.org/officeDocument/2006/customXml" ds:itemID="{36021C39-7F99-4476-A09D-FE02056969FE}">
  <ds:schemaRefs/>
</ds:datastoreItem>
</file>

<file path=customXml/itemProps119.xml><?xml version="1.0" encoding="utf-8"?>
<ds:datastoreItem xmlns:ds="http://schemas.openxmlformats.org/officeDocument/2006/customXml" ds:itemID="{17B76993-BA86-4786-9672-1F19593136CE}">
  <ds:schemaRefs/>
</ds:datastoreItem>
</file>

<file path=customXml/itemProps120.xml><?xml version="1.0" encoding="utf-8"?>
<ds:datastoreItem xmlns:ds="http://schemas.openxmlformats.org/officeDocument/2006/customXml" ds:itemID="{B84B623B-6DC2-4B84-9857-60A3CFA0FFB3}">
  <ds:schemaRefs/>
</ds:datastoreItem>
</file>

<file path=customXml/itemProps121.xml><?xml version="1.0" encoding="utf-8"?>
<ds:datastoreItem xmlns:ds="http://schemas.openxmlformats.org/officeDocument/2006/customXml" ds:itemID="{4D2A6FEE-B1BE-4C40-9367-76CE30E7EAC7}">
  <ds:schemaRefs/>
</ds:datastoreItem>
</file>

<file path=customXml/itemProps122.xml><?xml version="1.0" encoding="utf-8"?>
<ds:datastoreItem xmlns:ds="http://schemas.openxmlformats.org/officeDocument/2006/customXml" ds:itemID="{8E6B7A2A-95A6-4EB4-B784-FA2510C2D142}">
  <ds:schemaRefs/>
</ds:datastoreItem>
</file>

<file path=customXml/itemProps123.xml><?xml version="1.0" encoding="utf-8"?>
<ds:datastoreItem xmlns:ds="http://schemas.openxmlformats.org/officeDocument/2006/customXml" ds:itemID="{4C4B3F1E-9951-4CC5-BC5F-F72DD28D6A6E}">
  <ds:schemaRefs/>
</ds:datastoreItem>
</file>

<file path=customXml/itemProps124.xml><?xml version="1.0" encoding="utf-8"?>
<ds:datastoreItem xmlns:ds="http://schemas.openxmlformats.org/officeDocument/2006/customXml" ds:itemID="{A91BDF07-6126-48E2-8612-7D5F000FE321}">
  <ds:schemaRefs/>
</ds:datastoreItem>
</file>

<file path=customXml/itemProps125.xml><?xml version="1.0" encoding="utf-8"?>
<ds:datastoreItem xmlns:ds="http://schemas.openxmlformats.org/officeDocument/2006/customXml" ds:itemID="{47A1010A-A627-4414-934B-B39A82859FE9}">
  <ds:schemaRefs/>
</ds:datastoreItem>
</file>

<file path=customXml/itemProps126.xml><?xml version="1.0" encoding="utf-8"?>
<ds:datastoreItem xmlns:ds="http://schemas.openxmlformats.org/officeDocument/2006/customXml" ds:itemID="{A6557A72-8C97-4071-83D6-BFBD29D00B9F}">
  <ds:schemaRefs/>
</ds:datastoreItem>
</file>

<file path=customXml/itemProps127.xml><?xml version="1.0" encoding="utf-8"?>
<ds:datastoreItem xmlns:ds="http://schemas.openxmlformats.org/officeDocument/2006/customXml" ds:itemID="{CC89E560-8314-494B-BD3B-51468FED72F9}">
  <ds:schemaRefs/>
</ds:datastoreItem>
</file>

<file path=customXml/itemProps128.xml><?xml version="1.0" encoding="utf-8"?>
<ds:datastoreItem xmlns:ds="http://schemas.openxmlformats.org/officeDocument/2006/customXml" ds:itemID="{F0833D35-43CB-4C60-A3CF-262210685E31}">
  <ds:schemaRefs/>
</ds:datastoreItem>
</file>

<file path=customXml/itemProps129.xml><?xml version="1.0" encoding="utf-8"?>
<ds:datastoreItem xmlns:ds="http://schemas.openxmlformats.org/officeDocument/2006/customXml" ds:itemID="{1A5B9C99-4C28-43BB-B206-FB7B42A954D2}">
  <ds:schemaRefs/>
</ds:datastoreItem>
</file>

<file path=customXml/itemProps130.xml><?xml version="1.0" encoding="utf-8"?>
<ds:datastoreItem xmlns:ds="http://schemas.openxmlformats.org/officeDocument/2006/customXml" ds:itemID="{848620F1-54FF-4D6E-BA34-554338F6EC1A}">
  <ds:schemaRefs/>
</ds:datastoreItem>
</file>

<file path=customXml/itemProps131.xml><?xml version="1.0" encoding="utf-8"?>
<ds:datastoreItem xmlns:ds="http://schemas.openxmlformats.org/officeDocument/2006/customXml" ds:itemID="{185CD1FF-2216-4EF4-A541-3FFAE9AC9A16}">
  <ds:schemaRefs/>
</ds:datastoreItem>
</file>

<file path=customXml/itemProps132.xml><?xml version="1.0" encoding="utf-8"?>
<ds:datastoreItem xmlns:ds="http://schemas.openxmlformats.org/officeDocument/2006/customXml" ds:itemID="{5377B30A-6685-4176-BBA9-8459067B6989}">
  <ds:schemaRefs/>
</ds:datastoreItem>
</file>

<file path=customXml/itemProps133.xml><?xml version="1.0" encoding="utf-8"?>
<ds:datastoreItem xmlns:ds="http://schemas.openxmlformats.org/officeDocument/2006/customXml" ds:itemID="{80166F0E-B650-450D-A08B-80E75CD9D025}">
  <ds:schemaRefs/>
</ds:datastoreItem>
</file>

<file path=customXml/itemProps134.xml><?xml version="1.0" encoding="utf-8"?>
<ds:datastoreItem xmlns:ds="http://schemas.openxmlformats.org/officeDocument/2006/customXml" ds:itemID="{21D8F561-1E5A-45EF-9B21-A448FCD84227}">
  <ds:schemaRefs/>
</ds:datastoreItem>
</file>

<file path=customXml/itemProps135.xml><?xml version="1.0" encoding="utf-8"?>
<ds:datastoreItem xmlns:ds="http://schemas.openxmlformats.org/officeDocument/2006/customXml" ds:itemID="{F4B74B06-F2C0-4128-A223-EAFA118791C6}">
  <ds:schemaRefs/>
</ds:datastoreItem>
</file>

<file path=customXml/itemProps136.xml><?xml version="1.0" encoding="utf-8"?>
<ds:datastoreItem xmlns:ds="http://schemas.openxmlformats.org/officeDocument/2006/customXml" ds:itemID="{325FC287-BF90-4C6B-A3EA-AB73A9034B5E}">
  <ds:schemaRefs/>
</ds:datastoreItem>
</file>

<file path=customXml/itemProps137.xml><?xml version="1.0" encoding="utf-8"?>
<ds:datastoreItem xmlns:ds="http://schemas.openxmlformats.org/officeDocument/2006/customXml" ds:itemID="{A62CA2B3-20DF-46E5-8FA9-C83956196C93}">
  <ds:schemaRefs/>
</ds:datastoreItem>
</file>

<file path=customXml/itemProps138.xml><?xml version="1.0" encoding="utf-8"?>
<ds:datastoreItem xmlns:ds="http://schemas.openxmlformats.org/officeDocument/2006/customXml" ds:itemID="{F7ECDC29-9364-4A8F-B470-9822B420CFB2}">
  <ds:schemaRefs/>
</ds:datastoreItem>
</file>

<file path=customXml/itemProps139.xml><?xml version="1.0" encoding="utf-8"?>
<ds:datastoreItem xmlns:ds="http://schemas.openxmlformats.org/officeDocument/2006/customXml" ds:itemID="{DA5A2BD6-897E-48ED-AAF1-464597127700}">
  <ds:schemaRefs/>
</ds:datastoreItem>
</file>

<file path=customXml/itemProps140.xml><?xml version="1.0" encoding="utf-8"?>
<ds:datastoreItem xmlns:ds="http://schemas.openxmlformats.org/officeDocument/2006/customXml" ds:itemID="{A8142098-56ED-43EC-9278-BC99129B4671}">
  <ds:schemaRefs/>
</ds:datastoreItem>
</file>

<file path=customXml/itemProps141.xml><?xml version="1.0" encoding="utf-8"?>
<ds:datastoreItem xmlns:ds="http://schemas.openxmlformats.org/officeDocument/2006/customXml" ds:itemID="{449B045B-A513-4C0C-B26C-3A308FFBA8B3}">
  <ds:schemaRefs/>
</ds:datastoreItem>
</file>

<file path=customXml/itemProps142.xml><?xml version="1.0" encoding="utf-8"?>
<ds:datastoreItem xmlns:ds="http://schemas.openxmlformats.org/officeDocument/2006/customXml" ds:itemID="{71A46C5B-C0F6-4631-88C4-4E7E546425F7}">
  <ds:schemaRefs/>
</ds:datastoreItem>
</file>

<file path=customXml/itemProps143.xml><?xml version="1.0" encoding="utf-8"?>
<ds:datastoreItem xmlns:ds="http://schemas.openxmlformats.org/officeDocument/2006/customXml" ds:itemID="{6B1DAE1B-F0BE-4DC2-96BC-34C74E0F614A}">
  <ds:schemaRefs/>
</ds:datastoreItem>
</file>

<file path=customXml/itemProps144.xml><?xml version="1.0" encoding="utf-8"?>
<ds:datastoreItem xmlns:ds="http://schemas.openxmlformats.org/officeDocument/2006/customXml" ds:itemID="{4BBA7C23-ABE8-42DC-B738-9A610DF69AED}">
  <ds:schemaRefs/>
</ds:datastoreItem>
</file>

<file path=customXml/itemProps145.xml><?xml version="1.0" encoding="utf-8"?>
<ds:datastoreItem xmlns:ds="http://schemas.openxmlformats.org/officeDocument/2006/customXml" ds:itemID="{378856A0-FD13-45AF-B9D4-B5C85473EE85}">
  <ds:schemaRefs/>
</ds:datastoreItem>
</file>

<file path=customXml/itemProps146.xml><?xml version="1.0" encoding="utf-8"?>
<ds:datastoreItem xmlns:ds="http://schemas.openxmlformats.org/officeDocument/2006/customXml" ds:itemID="{DCEAD4A2-CDA2-4570-B5D7-C09B94FCA1C6}">
  <ds:schemaRefs/>
</ds:datastoreItem>
</file>

<file path=customXml/itemProps147.xml><?xml version="1.0" encoding="utf-8"?>
<ds:datastoreItem xmlns:ds="http://schemas.openxmlformats.org/officeDocument/2006/customXml" ds:itemID="{7A9C6A4A-1D07-40F3-9BF2-BF8A8CA0F50E}">
  <ds:schemaRefs/>
</ds:datastoreItem>
</file>

<file path=customXml/itemProps148.xml><?xml version="1.0" encoding="utf-8"?>
<ds:datastoreItem xmlns:ds="http://schemas.openxmlformats.org/officeDocument/2006/customXml" ds:itemID="{FD10F1E0-724C-49B3-8AED-D315A55F3FED}">
  <ds:schemaRefs/>
</ds:datastoreItem>
</file>

<file path=customXml/itemProps149.xml><?xml version="1.0" encoding="utf-8"?>
<ds:datastoreItem xmlns:ds="http://schemas.openxmlformats.org/officeDocument/2006/customXml" ds:itemID="{3A2218A9-D943-4451-AFFA-08E39C6C5628}">
  <ds:schemaRefs/>
</ds:datastoreItem>
</file>

<file path=customXml/itemProps150.xml><?xml version="1.0" encoding="utf-8"?>
<ds:datastoreItem xmlns:ds="http://schemas.openxmlformats.org/officeDocument/2006/customXml" ds:itemID="{19F908A3-6D44-4F42-8A3D-DD03773C013F}">
  <ds:schemaRefs/>
</ds:datastoreItem>
</file>

<file path=customXml/itemProps151.xml><?xml version="1.0" encoding="utf-8"?>
<ds:datastoreItem xmlns:ds="http://schemas.openxmlformats.org/officeDocument/2006/customXml" ds:itemID="{031350FD-9CC8-424D-8642-A5B68D853357}">
  <ds:schemaRefs/>
</ds:datastoreItem>
</file>

<file path=customXml/itemProps152.xml><?xml version="1.0" encoding="utf-8"?>
<ds:datastoreItem xmlns:ds="http://schemas.openxmlformats.org/officeDocument/2006/customXml" ds:itemID="{5980C8A1-CE32-46C6-9E3B-DCF03822579B}">
  <ds:schemaRefs/>
</ds:datastoreItem>
</file>

<file path=customXml/itemProps153.xml><?xml version="1.0" encoding="utf-8"?>
<ds:datastoreItem xmlns:ds="http://schemas.openxmlformats.org/officeDocument/2006/customXml" ds:itemID="{1382DFDE-DEFB-4792-848E-A40902481B7D}">
  <ds:schemaRefs/>
</ds:datastoreItem>
</file>

<file path=customXml/itemProps154.xml><?xml version="1.0" encoding="utf-8"?>
<ds:datastoreItem xmlns:ds="http://schemas.openxmlformats.org/officeDocument/2006/customXml" ds:itemID="{947247E5-E076-4EF2-9029-CAF268C1BC29}">
  <ds:schemaRefs/>
</ds:datastoreItem>
</file>

<file path=customXml/itemProps155.xml><?xml version="1.0" encoding="utf-8"?>
<ds:datastoreItem xmlns:ds="http://schemas.openxmlformats.org/officeDocument/2006/customXml" ds:itemID="{2A557BA3-6B84-4DF0-9AB0-DF7401D6DAE0}">
  <ds:schemaRefs/>
</ds:datastoreItem>
</file>

<file path=customXml/itemProps156.xml><?xml version="1.0" encoding="utf-8"?>
<ds:datastoreItem xmlns:ds="http://schemas.openxmlformats.org/officeDocument/2006/customXml" ds:itemID="{1CBA9174-95F4-458E-8B65-455D2A67A2E1}">
  <ds:schemaRefs/>
</ds:datastoreItem>
</file>

<file path=customXml/itemProps157.xml><?xml version="1.0" encoding="utf-8"?>
<ds:datastoreItem xmlns:ds="http://schemas.openxmlformats.org/officeDocument/2006/customXml" ds:itemID="{71ABB86C-4A62-471F-83B1-4D0DC0CF27AC}">
  <ds:schemaRefs/>
</ds:datastoreItem>
</file>

<file path=customXml/itemProps158.xml><?xml version="1.0" encoding="utf-8"?>
<ds:datastoreItem xmlns:ds="http://schemas.openxmlformats.org/officeDocument/2006/customXml" ds:itemID="{72512930-6E73-4D26-BBF5-7E3D1E4DC6EC}">
  <ds:schemaRefs/>
</ds:datastoreItem>
</file>

<file path=customXml/itemProps159.xml><?xml version="1.0" encoding="utf-8"?>
<ds:datastoreItem xmlns:ds="http://schemas.openxmlformats.org/officeDocument/2006/customXml" ds:itemID="{BF957F1D-73DD-43F2-8E52-542DC653EB4F}">
  <ds:schemaRefs/>
</ds:datastoreItem>
</file>

<file path=customXml/itemProps160.xml><?xml version="1.0" encoding="utf-8"?>
<ds:datastoreItem xmlns:ds="http://schemas.openxmlformats.org/officeDocument/2006/customXml" ds:itemID="{2AD1A53B-E2BA-4C68-A47B-4A8EE6302220}">
  <ds:schemaRefs/>
</ds:datastoreItem>
</file>

<file path=customXml/itemProps161.xml><?xml version="1.0" encoding="utf-8"?>
<ds:datastoreItem xmlns:ds="http://schemas.openxmlformats.org/officeDocument/2006/customXml" ds:itemID="{8C1E32AA-73A2-4169-BDA2-28DA56F722C7}">
  <ds:schemaRefs/>
</ds:datastoreItem>
</file>

<file path=customXml/itemProps162.xml><?xml version="1.0" encoding="utf-8"?>
<ds:datastoreItem xmlns:ds="http://schemas.openxmlformats.org/officeDocument/2006/customXml" ds:itemID="{D90673B8-3472-48B4-91B4-07909B6EFFE9}">
  <ds:schemaRefs>
    <ds:schemaRef ds:uri="http://schemas.microsoft.com/DataMashup"/>
  </ds:schemaRefs>
</ds:datastoreItem>
</file>

<file path=customXml/itemProps163.xml><?xml version="1.0" encoding="utf-8"?>
<ds:datastoreItem xmlns:ds="http://schemas.openxmlformats.org/officeDocument/2006/customXml" ds:itemID="{C6C45129-1E15-4B68-B198-9B3856E9AE96}">
  <ds:schemaRefs/>
</ds:datastoreItem>
</file>

<file path=customXml/itemProps164.xml><?xml version="1.0" encoding="utf-8"?>
<ds:datastoreItem xmlns:ds="http://schemas.openxmlformats.org/officeDocument/2006/customXml" ds:itemID="{085554A5-C590-47EE-8003-4D47963C0BAC}">
  <ds:schemaRefs/>
</ds:datastoreItem>
</file>

<file path=customXml/itemProps165.xml><?xml version="1.0" encoding="utf-8"?>
<ds:datastoreItem xmlns:ds="http://schemas.openxmlformats.org/officeDocument/2006/customXml" ds:itemID="{0C87091D-6D92-4156-8C91-1E91F3DD8CB4}">
  <ds:schemaRefs/>
</ds:datastoreItem>
</file>

<file path=customXml/itemProps166.xml><?xml version="1.0" encoding="utf-8"?>
<ds:datastoreItem xmlns:ds="http://schemas.openxmlformats.org/officeDocument/2006/customXml" ds:itemID="{CBDC1511-0C70-4BC2-B891-1F5DCE8DFA9E}">
  <ds:schemaRefs/>
</ds:datastoreItem>
</file>

<file path=customXml/itemProps167.xml><?xml version="1.0" encoding="utf-8"?>
<ds:datastoreItem xmlns:ds="http://schemas.openxmlformats.org/officeDocument/2006/customXml" ds:itemID="{A18B1F7D-0A98-4076-BEA2-EF066CA5A229}">
  <ds:schemaRefs/>
</ds:datastoreItem>
</file>

<file path=customXml/itemProps168.xml><?xml version="1.0" encoding="utf-8"?>
<ds:datastoreItem xmlns:ds="http://schemas.openxmlformats.org/officeDocument/2006/customXml" ds:itemID="{23C7CA80-26DB-4494-9E7F-9B8084EFE430}">
  <ds:schemaRefs/>
</ds:datastoreItem>
</file>

<file path=customXml/itemProps169.xml><?xml version="1.0" encoding="utf-8"?>
<ds:datastoreItem xmlns:ds="http://schemas.openxmlformats.org/officeDocument/2006/customXml" ds:itemID="{0C8ADA10-531F-4B21-B374-297049D11B41}">
  <ds:schemaRefs/>
</ds:datastoreItem>
</file>

<file path=customXml/itemProps170.xml><?xml version="1.0" encoding="utf-8"?>
<ds:datastoreItem xmlns:ds="http://schemas.openxmlformats.org/officeDocument/2006/customXml" ds:itemID="{83A5E83C-62C5-48C7-A7EE-7FB9F948C890}">
  <ds:schemaRefs/>
</ds:datastoreItem>
</file>

<file path=customXml/itemProps171.xml><?xml version="1.0" encoding="utf-8"?>
<ds:datastoreItem xmlns:ds="http://schemas.openxmlformats.org/officeDocument/2006/customXml" ds:itemID="{190C485C-BB44-49C8-90B6-22033924B806}">
  <ds:schemaRefs/>
</ds:datastoreItem>
</file>

<file path=customXml/itemProps172.xml><?xml version="1.0" encoding="utf-8"?>
<ds:datastoreItem xmlns:ds="http://schemas.openxmlformats.org/officeDocument/2006/customXml" ds:itemID="{E1EE315B-1C77-4025-A682-38AFA43B33C9}">
  <ds:schemaRefs/>
</ds:datastoreItem>
</file>

<file path=customXml/itemProps173.xml><?xml version="1.0" encoding="utf-8"?>
<ds:datastoreItem xmlns:ds="http://schemas.openxmlformats.org/officeDocument/2006/customXml" ds:itemID="{BFAE1CE7-52AE-4E9D-81BA-DB2F719B1F3B}">
  <ds:schemaRefs/>
</ds:datastoreItem>
</file>

<file path=customXml/itemProps174.xml><?xml version="1.0" encoding="utf-8"?>
<ds:datastoreItem xmlns:ds="http://schemas.openxmlformats.org/officeDocument/2006/customXml" ds:itemID="{F70462F7-B3DB-4781-88A2-2C6A4CB9729E}">
  <ds:schemaRefs/>
</ds:datastoreItem>
</file>

<file path=customXml/itemProps175.xml><?xml version="1.0" encoding="utf-8"?>
<ds:datastoreItem xmlns:ds="http://schemas.openxmlformats.org/officeDocument/2006/customXml" ds:itemID="{10C3B5FA-D257-498D-8218-F86BFCA3189A}">
  <ds:schemaRefs/>
</ds:datastoreItem>
</file>

<file path=customXml/itemProps176.xml><?xml version="1.0" encoding="utf-8"?>
<ds:datastoreItem xmlns:ds="http://schemas.openxmlformats.org/officeDocument/2006/customXml" ds:itemID="{63D73AFD-97EA-4D3A-A8E4-B76E46BC7272}">
  <ds:schemaRefs/>
</ds:datastoreItem>
</file>

<file path=customXml/itemProps177.xml><?xml version="1.0" encoding="utf-8"?>
<ds:datastoreItem xmlns:ds="http://schemas.openxmlformats.org/officeDocument/2006/customXml" ds:itemID="{8AC2FDB1-B0EF-4404-90F3-21A9BD59861F}">
  <ds:schemaRefs/>
</ds:datastoreItem>
</file>

<file path=customXml/itemProps178.xml><?xml version="1.0" encoding="utf-8"?>
<ds:datastoreItem xmlns:ds="http://schemas.openxmlformats.org/officeDocument/2006/customXml" ds:itemID="{50500CF5-FE0B-4815-836D-FFADA8386129}">
  <ds:schemaRefs/>
</ds:datastoreItem>
</file>

<file path=customXml/itemProps179.xml><?xml version="1.0" encoding="utf-8"?>
<ds:datastoreItem xmlns:ds="http://schemas.openxmlformats.org/officeDocument/2006/customXml" ds:itemID="{1096C9F5-8B86-46AB-860A-1F617E198D71}">
  <ds:schemaRefs/>
</ds:datastoreItem>
</file>

<file path=customXml/itemProps180.xml><?xml version="1.0" encoding="utf-8"?>
<ds:datastoreItem xmlns:ds="http://schemas.openxmlformats.org/officeDocument/2006/customXml" ds:itemID="{12E6A2C2-0725-4B52-B5DA-EA8C6533C72C}">
  <ds:schemaRefs/>
</ds:datastoreItem>
</file>

<file path=customXml/itemProps181.xml><?xml version="1.0" encoding="utf-8"?>
<ds:datastoreItem xmlns:ds="http://schemas.openxmlformats.org/officeDocument/2006/customXml" ds:itemID="{8FF5768A-F67A-4AC4-A804-1579EB9A434A}">
  <ds:schemaRefs/>
</ds:datastoreItem>
</file>

<file path=customXml/itemProps182.xml><?xml version="1.0" encoding="utf-8"?>
<ds:datastoreItem xmlns:ds="http://schemas.openxmlformats.org/officeDocument/2006/customXml" ds:itemID="{F9D60081-7FF4-4D77-8894-A99A1D3A1225}">
  <ds:schemaRefs/>
</ds:datastoreItem>
</file>

<file path=customXml/itemProps183.xml><?xml version="1.0" encoding="utf-8"?>
<ds:datastoreItem xmlns:ds="http://schemas.openxmlformats.org/officeDocument/2006/customXml" ds:itemID="{F9D5231D-FE7D-49DF-BAAB-60F0496DF18C}">
  <ds:schemaRefs/>
</ds:datastoreItem>
</file>

<file path=customXml/itemProps184.xml><?xml version="1.0" encoding="utf-8"?>
<ds:datastoreItem xmlns:ds="http://schemas.openxmlformats.org/officeDocument/2006/customXml" ds:itemID="{47E89C08-6D46-4A66-8636-F6C0052706EA}">
  <ds:schemaRefs/>
</ds:datastoreItem>
</file>

<file path=customXml/itemProps185.xml><?xml version="1.0" encoding="utf-8"?>
<ds:datastoreItem xmlns:ds="http://schemas.openxmlformats.org/officeDocument/2006/customXml" ds:itemID="{B8C10B36-8B00-4EA0-B3A8-E38CEA52EDE2}">
  <ds:schemaRefs/>
</ds:datastoreItem>
</file>

<file path=customXml/itemProps186.xml><?xml version="1.0" encoding="utf-8"?>
<ds:datastoreItem xmlns:ds="http://schemas.openxmlformats.org/officeDocument/2006/customXml" ds:itemID="{9D5C6ACC-897F-48CB-B494-BDAB2467BDEA}">
  <ds:schemaRefs/>
</ds:datastoreItem>
</file>

<file path=customXml/itemProps187.xml><?xml version="1.0" encoding="utf-8"?>
<ds:datastoreItem xmlns:ds="http://schemas.openxmlformats.org/officeDocument/2006/customXml" ds:itemID="{059B5282-CF3E-43D6-A5FE-F19011D83891}">
  <ds:schemaRefs/>
</ds:datastoreItem>
</file>

<file path=customXml/itemProps188.xml><?xml version="1.0" encoding="utf-8"?>
<ds:datastoreItem xmlns:ds="http://schemas.openxmlformats.org/officeDocument/2006/customXml" ds:itemID="{B8574495-3B4B-4A00-AF06-4390B0D9BAD0}">
  <ds:schemaRefs/>
</ds:datastoreItem>
</file>

<file path=customXml/itemProps189.xml><?xml version="1.0" encoding="utf-8"?>
<ds:datastoreItem xmlns:ds="http://schemas.openxmlformats.org/officeDocument/2006/customXml" ds:itemID="{D4F1AFCB-F98F-44C3-B474-B9A7E945A984}">
  <ds:schemaRefs/>
</ds:datastoreItem>
</file>

<file path=customXml/itemProps190.xml><?xml version="1.0" encoding="utf-8"?>
<ds:datastoreItem xmlns:ds="http://schemas.openxmlformats.org/officeDocument/2006/customXml" ds:itemID="{60C1F943-F952-46FC-A147-949FD0265FE6}">
  <ds:schemaRefs/>
</ds:datastoreItem>
</file>

<file path=customXml/itemProps191.xml><?xml version="1.0" encoding="utf-8"?>
<ds:datastoreItem xmlns:ds="http://schemas.openxmlformats.org/officeDocument/2006/customXml" ds:itemID="{2C944D55-E005-45A2-95EA-B214C1208543}">
  <ds:schemaRefs/>
</ds:datastoreItem>
</file>

<file path=customXml/itemProps192.xml><?xml version="1.0" encoding="utf-8"?>
<ds:datastoreItem xmlns:ds="http://schemas.openxmlformats.org/officeDocument/2006/customXml" ds:itemID="{05DAD3F5-7502-475F-B2BF-4F097A57FB6C}">
  <ds:schemaRefs/>
</ds:datastoreItem>
</file>

<file path=customXml/itemProps193.xml><?xml version="1.0" encoding="utf-8"?>
<ds:datastoreItem xmlns:ds="http://schemas.openxmlformats.org/officeDocument/2006/customXml" ds:itemID="{0CEA2517-7795-4776-A2B8-3F64C291CB18}">
  <ds:schemaRefs/>
</ds:datastoreItem>
</file>

<file path=customXml/itemProps194.xml><?xml version="1.0" encoding="utf-8"?>
<ds:datastoreItem xmlns:ds="http://schemas.openxmlformats.org/officeDocument/2006/customXml" ds:itemID="{36123794-4EEB-4B92-A7DD-AE4ED3AB5B46}">
  <ds:schemaRefs/>
</ds:datastoreItem>
</file>

<file path=customXml/itemProps195.xml><?xml version="1.0" encoding="utf-8"?>
<ds:datastoreItem xmlns:ds="http://schemas.openxmlformats.org/officeDocument/2006/customXml" ds:itemID="{42A3C1BE-7E59-4B78-BCD1-B0B4CC8C067D}">
  <ds:schemaRefs/>
</ds:datastoreItem>
</file>

<file path=customXml/itemProps196.xml><?xml version="1.0" encoding="utf-8"?>
<ds:datastoreItem xmlns:ds="http://schemas.openxmlformats.org/officeDocument/2006/customXml" ds:itemID="{190022D4-B61E-47FE-8367-C2B617EF52E5}">
  <ds:schemaRefs/>
</ds:datastoreItem>
</file>

<file path=customXml/itemProps197.xml><?xml version="1.0" encoding="utf-8"?>
<ds:datastoreItem xmlns:ds="http://schemas.openxmlformats.org/officeDocument/2006/customXml" ds:itemID="{E902F616-D010-453E-8ECB-05B9C5C6A5F9}">
  <ds:schemaRefs/>
</ds:datastoreItem>
</file>

<file path=customXml/itemProps198.xml><?xml version="1.0" encoding="utf-8"?>
<ds:datastoreItem xmlns:ds="http://schemas.openxmlformats.org/officeDocument/2006/customXml" ds:itemID="{F7D918BB-6FB0-48ED-AB4A-202D844ADD7B}">
  <ds:schemaRefs/>
</ds:datastoreItem>
</file>

<file path=customXml/itemProps199.xml><?xml version="1.0" encoding="utf-8"?>
<ds:datastoreItem xmlns:ds="http://schemas.openxmlformats.org/officeDocument/2006/customXml" ds:itemID="{A419E6B4-EED9-4CA3-91CA-698E6EF633FB}">
  <ds:schemaRefs/>
</ds:datastoreItem>
</file>

<file path=customXml/itemProps200.xml><?xml version="1.0" encoding="utf-8"?>
<ds:datastoreItem xmlns:ds="http://schemas.openxmlformats.org/officeDocument/2006/customXml" ds:itemID="{A79B71E8-4B83-409D-B852-069B5307126D}">
  <ds:schemaRefs/>
</ds:datastoreItem>
</file>

<file path=customXml/itemProps201.xml><?xml version="1.0" encoding="utf-8"?>
<ds:datastoreItem xmlns:ds="http://schemas.openxmlformats.org/officeDocument/2006/customXml" ds:itemID="{EE75E593-9F2A-4F0F-9C44-F99DA87322B1}">
  <ds:schemaRefs/>
</ds:datastoreItem>
</file>

<file path=customXml/itemProps202.xml><?xml version="1.0" encoding="utf-8"?>
<ds:datastoreItem xmlns:ds="http://schemas.openxmlformats.org/officeDocument/2006/customXml" ds:itemID="{BEB9E343-0C1C-4D8C-94A2-CF92A8188A98}">
  <ds:schemaRefs/>
</ds:datastoreItem>
</file>

<file path=customXml/itemProps203.xml><?xml version="1.0" encoding="utf-8"?>
<ds:datastoreItem xmlns:ds="http://schemas.openxmlformats.org/officeDocument/2006/customXml" ds:itemID="{798ACDB5-3B05-4B20-A21C-448373BB4A13}">
  <ds:schemaRefs/>
</ds:datastoreItem>
</file>

<file path=customXml/itemProps204.xml><?xml version="1.0" encoding="utf-8"?>
<ds:datastoreItem xmlns:ds="http://schemas.openxmlformats.org/officeDocument/2006/customXml" ds:itemID="{00935056-1135-4C77-AED5-6B53EEFAE62C}">
  <ds:schemaRefs/>
</ds:datastoreItem>
</file>

<file path=customXml/itemProps205.xml><?xml version="1.0" encoding="utf-8"?>
<ds:datastoreItem xmlns:ds="http://schemas.openxmlformats.org/officeDocument/2006/customXml" ds:itemID="{75676B3E-8703-43C2-905B-A4C5039399A2}">
  <ds:schemaRefs/>
</ds:datastoreItem>
</file>

<file path=customXml/itemProps206.xml><?xml version="1.0" encoding="utf-8"?>
<ds:datastoreItem xmlns:ds="http://schemas.openxmlformats.org/officeDocument/2006/customXml" ds:itemID="{6A17E9E2-8606-49C7-AE82-8868C733790F}">
  <ds:schemaRefs/>
</ds:datastoreItem>
</file>

<file path=customXml/itemProps207.xml><?xml version="1.0" encoding="utf-8"?>
<ds:datastoreItem xmlns:ds="http://schemas.openxmlformats.org/officeDocument/2006/customXml" ds:itemID="{6852D3DC-E506-4C63-9E22-D739FB77780A}">
  <ds:schemaRefs/>
</ds:datastoreItem>
</file>

<file path=customXml/itemProps208.xml><?xml version="1.0" encoding="utf-8"?>
<ds:datastoreItem xmlns:ds="http://schemas.openxmlformats.org/officeDocument/2006/customXml" ds:itemID="{83A49084-394D-4C03-84F4-5C86EC427817}">
  <ds:schemaRefs/>
</ds:datastoreItem>
</file>

<file path=customXml/itemProps209.xml><?xml version="1.0" encoding="utf-8"?>
<ds:datastoreItem xmlns:ds="http://schemas.openxmlformats.org/officeDocument/2006/customXml" ds:itemID="{4260D536-97AD-470E-B112-0B551A694B00}">
  <ds:schemaRefs/>
</ds:datastoreItem>
</file>

<file path=customXml/itemProps210.xml><?xml version="1.0" encoding="utf-8"?>
<ds:datastoreItem xmlns:ds="http://schemas.openxmlformats.org/officeDocument/2006/customXml" ds:itemID="{93D482AE-8921-4CB5-B78C-6D3E5655AF68}">
  <ds:schemaRefs/>
</ds:datastoreItem>
</file>

<file path=customXml/itemProps211.xml><?xml version="1.0" encoding="utf-8"?>
<ds:datastoreItem xmlns:ds="http://schemas.openxmlformats.org/officeDocument/2006/customXml" ds:itemID="{DEEC46FB-76F7-40FD-A862-BEE5A7FCB959}">
  <ds:schemaRefs/>
</ds:datastoreItem>
</file>

<file path=customXml/itemProps212.xml><?xml version="1.0" encoding="utf-8"?>
<ds:datastoreItem xmlns:ds="http://schemas.openxmlformats.org/officeDocument/2006/customXml" ds:itemID="{432A094E-3852-4F4A-A7B0-B59396384EE6}">
  <ds:schemaRefs/>
</ds:datastoreItem>
</file>

<file path=customXml/itemProps213.xml><?xml version="1.0" encoding="utf-8"?>
<ds:datastoreItem xmlns:ds="http://schemas.openxmlformats.org/officeDocument/2006/customXml" ds:itemID="{652614C9-956D-4FB4-B611-74998F4C58B9}">
  <ds:schemaRefs/>
</ds:datastoreItem>
</file>

<file path=customXml/itemProps214.xml><?xml version="1.0" encoding="utf-8"?>
<ds:datastoreItem xmlns:ds="http://schemas.openxmlformats.org/officeDocument/2006/customXml" ds:itemID="{5C1ACACE-0089-44FB-A2C4-E1B4FB2C6447}">
  <ds:schemaRefs/>
</ds:datastoreItem>
</file>

<file path=customXml/itemProps215.xml><?xml version="1.0" encoding="utf-8"?>
<ds:datastoreItem xmlns:ds="http://schemas.openxmlformats.org/officeDocument/2006/customXml" ds:itemID="{9E15DC4F-1E88-4CD8-BDBC-FBA6D2957B6F}">
  <ds:schemaRefs/>
</ds:datastoreItem>
</file>

<file path=customXml/itemProps216.xml><?xml version="1.0" encoding="utf-8"?>
<ds:datastoreItem xmlns:ds="http://schemas.openxmlformats.org/officeDocument/2006/customXml" ds:itemID="{AB02353D-0504-436F-8AA2-83AAE0F3323A}">
  <ds:schemaRefs/>
</ds:datastoreItem>
</file>

<file path=customXml/itemProps217.xml><?xml version="1.0" encoding="utf-8"?>
<ds:datastoreItem xmlns:ds="http://schemas.openxmlformats.org/officeDocument/2006/customXml" ds:itemID="{4B1ABC7F-20CA-4BF0-BB32-448063256B3F}">
  <ds:schemaRefs/>
</ds:datastoreItem>
</file>

<file path=customXml/itemProps218.xml><?xml version="1.0" encoding="utf-8"?>
<ds:datastoreItem xmlns:ds="http://schemas.openxmlformats.org/officeDocument/2006/customXml" ds:itemID="{E411A196-3CF7-4196-85FA-D9F46CA54E81}">
  <ds:schemaRefs/>
</ds:datastoreItem>
</file>

<file path=customXml/itemProps219.xml><?xml version="1.0" encoding="utf-8"?>
<ds:datastoreItem xmlns:ds="http://schemas.openxmlformats.org/officeDocument/2006/customXml" ds:itemID="{ADFBD854-DE6C-4109-ACE5-CB468345B05F}">
  <ds:schemaRefs/>
</ds:datastoreItem>
</file>

<file path=customXml/itemProps220.xml><?xml version="1.0" encoding="utf-8"?>
<ds:datastoreItem xmlns:ds="http://schemas.openxmlformats.org/officeDocument/2006/customXml" ds:itemID="{C5784BBB-8DB6-4C18-882A-909FC3FD9F85}">
  <ds:schemaRefs/>
</ds:datastoreItem>
</file>

<file path=customXml/itemProps221.xml><?xml version="1.0" encoding="utf-8"?>
<ds:datastoreItem xmlns:ds="http://schemas.openxmlformats.org/officeDocument/2006/customXml" ds:itemID="{F4B59AE5-1863-474A-B992-EF5021833998}">
  <ds:schemaRefs/>
</ds:datastoreItem>
</file>

<file path=customXml/itemProps222.xml><?xml version="1.0" encoding="utf-8"?>
<ds:datastoreItem xmlns:ds="http://schemas.openxmlformats.org/officeDocument/2006/customXml" ds:itemID="{21673C45-2C16-42EF-87E1-7C8502EE51B2}">
  <ds:schemaRefs/>
</ds:datastoreItem>
</file>

<file path=customXml/itemProps223.xml><?xml version="1.0" encoding="utf-8"?>
<ds:datastoreItem xmlns:ds="http://schemas.openxmlformats.org/officeDocument/2006/customXml" ds:itemID="{397C1B80-5C77-4939-A69F-FBB218CB30D3}">
  <ds:schemaRefs/>
</ds:datastoreItem>
</file>

<file path=customXml/itemProps224.xml><?xml version="1.0" encoding="utf-8"?>
<ds:datastoreItem xmlns:ds="http://schemas.openxmlformats.org/officeDocument/2006/customXml" ds:itemID="{D1115F50-77EF-4692-86DA-CEC454A4902F}">
  <ds:schemaRefs/>
</ds:datastoreItem>
</file>

<file path=customXml/itemProps225.xml><?xml version="1.0" encoding="utf-8"?>
<ds:datastoreItem xmlns:ds="http://schemas.openxmlformats.org/officeDocument/2006/customXml" ds:itemID="{8AD916AF-56E6-4E5B-B336-B3911155ED19}">
  <ds:schemaRefs/>
</ds:datastoreItem>
</file>

<file path=customXml/itemProps226.xml><?xml version="1.0" encoding="utf-8"?>
<ds:datastoreItem xmlns:ds="http://schemas.openxmlformats.org/officeDocument/2006/customXml" ds:itemID="{8820DAC0-94C3-4688-8382-2C008FFF3361}">
  <ds:schemaRefs/>
</ds:datastoreItem>
</file>

<file path=customXml/itemProps227.xml><?xml version="1.0" encoding="utf-8"?>
<ds:datastoreItem xmlns:ds="http://schemas.openxmlformats.org/officeDocument/2006/customXml" ds:itemID="{A459B872-685D-43D8-831D-A40894FA1DB9}">
  <ds:schemaRefs/>
</ds:datastoreItem>
</file>

<file path=customXml/itemProps228.xml><?xml version="1.0" encoding="utf-8"?>
<ds:datastoreItem xmlns:ds="http://schemas.openxmlformats.org/officeDocument/2006/customXml" ds:itemID="{4CD151F2-D7EF-4EE0-9F25-7BFD3E540CAB}">
  <ds:schemaRefs/>
</ds:datastoreItem>
</file>

<file path=customXml/itemProps229.xml><?xml version="1.0" encoding="utf-8"?>
<ds:datastoreItem xmlns:ds="http://schemas.openxmlformats.org/officeDocument/2006/customXml" ds:itemID="{703F1FD3-2111-4D81-8685-467E54912125}">
  <ds:schemaRefs/>
</ds:datastoreItem>
</file>

<file path=customXml/itemProps230.xml><?xml version="1.0" encoding="utf-8"?>
<ds:datastoreItem xmlns:ds="http://schemas.openxmlformats.org/officeDocument/2006/customXml" ds:itemID="{2CE9FD81-5E07-4229-9A1E-3A4BA0C28662}">
  <ds:schemaRefs/>
</ds:datastoreItem>
</file>

<file path=customXml/itemProps231.xml><?xml version="1.0" encoding="utf-8"?>
<ds:datastoreItem xmlns:ds="http://schemas.openxmlformats.org/officeDocument/2006/customXml" ds:itemID="{7C88766E-55D2-4832-AA81-92F9948954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EXR</vt:lpstr>
      <vt:lpstr>&gt;PVM Act_Group</vt:lpstr>
      <vt:lpstr>PVM_Dthu_Group</vt:lpstr>
      <vt:lpstr>PVM_LG_Group</vt:lpstr>
      <vt:lpstr>vs Comparing</vt:lpstr>
      <vt:lpstr>&gt;PVM Bud_Group</vt:lpstr>
      <vt:lpstr>PVM_Dthu_Bud_Group</vt:lpstr>
      <vt:lpstr>PVM_LG_Bud_Group</vt:lpstr>
      <vt:lpstr>vs Budget</vt:lpstr>
      <vt:lpstr>&gt;View</vt:lpstr>
      <vt:lpstr>Nhóm SP-Mth</vt:lpstr>
      <vt:lpstr>GVHB</vt:lpstr>
      <vt:lpstr>XK-NĐ</vt:lpstr>
      <vt:lpstr>Nội bộ</vt:lpstr>
      <vt:lpstr>&gt;PVM Actual</vt:lpstr>
      <vt:lpstr>PVM_Dthu</vt:lpstr>
      <vt:lpstr>PVM_LG</vt:lpstr>
      <vt:lpstr>&gt;PVM Bud</vt:lpstr>
      <vt:lpstr>PV_Dthu_Bud</vt:lpstr>
      <vt:lpstr>PVM_LG_Bud</vt:lpstr>
      <vt:lpstr>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Danh, Hoàng Duy</dc:creator>
  <cp:lastModifiedBy>Cư, Lê Hoành</cp:lastModifiedBy>
  <cp:lastPrinted>2024-11-20T04:04:20Z</cp:lastPrinted>
  <dcterms:created xsi:type="dcterms:W3CDTF">2024-04-19T10:23:48Z</dcterms:created>
  <dcterms:modified xsi:type="dcterms:W3CDTF">2026-04-16T15:56:36Z</dcterms:modified>
</cp:coreProperties>
</file>