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chartsheets/sheet1.xml" ContentType="application/vnd.openxmlformats-officedocument.spreadsheetml.chartsheet+xml"/>
  <Override PartName="/xl/chartsheets/sheet2.xml" ContentType="application/vnd.openxmlformats-officedocument.spreadsheetml.chartsheet+xml"/>
  <Override PartName="/xl/chartsheets/sheet3.xml" ContentType="application/vnd.openxmlformats-officedocument.spreadsheetml.chartsheet+xml"/>
  <Override PartName="/xl/chartsheets/sheet4.xml" ContentType="application/vnd.openxmlformats-officedocument.spreadsheetml.chartsheet+xml"/>
  <Override PartName="/xl/chartsheets/sheet5.xml" ContentType="application/vnd.openxmlformats-officedocument.spreadsheetml.chartsheet+xml"/>
  <Override PartName="/xl/chartsheets/sheet6.xml" ContentType="application/vnd.openxmlformats-officedocument.spreadsheetml.chartsheet+xml"/>
  <Override PartName="/xl/chartsheets/sheet7.xml" ContentType="application/vnd.openxmlformats-officedocument.spreadsheetml.chartsheet+xml"/>
  <Override PartName="/xl/chartsheets/sheet8.xml" ContentType="application/vnd.openxmlformats-officedocument.spreadsheetml.chartsheet+xml"/>
  <Override PartName="/xl/chartsheets/sheet9.xml" ContentType="application/vnd.openxmlformats-officedocument.spreadsheetml.chartsheet+xml"/>
  <Override PartName="/xl/chartsheets/sheet10.xml" ContentType="application/vnd.openxmlformats-officedocument.spreadsheetml.chartsheet+xml"/>
  <Override PartName="/xl/chartsheets/sheet11.xml" ContentType="application/vnd.openxmlformats-officedocument.spreadsheetml.chartsheet+xml"/>
  <Override PartName="/xl/chartsheets/sheet12.xml" ContentType="application/vnd.openxmlformats-officedocument.spreadsheetml.chartsheet+xml"/>
  <Override PartName="/xl/chartsheets/sheet13.xml" ContentType="application/vnd.openxmlformats-officedocument.spreadsheetml.chartsheet+xml"/>
  <Override PartName="/xl/chartsheets/sheet14.xml" ContentType="application/vnd.openxmlformats-officedocument.spreadsheetml.chartsheet+xml"/>
  <Override PartName="/xl/chartsheets/sheet15.xml" ContentType="application/vnd.openxmlformats-officedocument.spreadsheetml.chartsheet+xml"/>
  <Override PartName="/xl/chartsheets/sheet16.xml" ContentType="application/vnd.openxmlformats-officedocument.spreadsheetml.chartsheet+xml"/>
  <Override PartName="/xl/chartsheets/sheet17.xml" ContentType="application/vnd.openxmlformats-officedocument.spreadsheetml.chartsheet+xml"/>
  <Override PartName="/xl/chartsheets/sheet18.xml" ContentType="application/vnd.openxmlformats-officedocument.spreadsheetml.chartsheet+xml"/>
  <Override PartName="/xl/chartsheets/sheet19.xml" ContentType="application/vnd.openxmlformats-officedocument.spreadsheetml.chartsheet+xml"/>
  <Override PartName="/xl/chartsheets/sheet20.xml" ContentType="application/vnd.openxmlformats-officedocument.spreadsheetml.chartsheet+xml"/>
  <Override PartName="/xl/chartsheets/sheet21.xml" ContentType="application/vnd.openxmlformats-officedocument.spreadsheetml.chartsheet+xml"/>
  <Override PartName="/xl/chartsheets/sheet22.xml" ContentType="application/vnd.openxmlformats-officedocument.spreadsheetml.chartsheet+xml"/>
  <Override PartName="/xl/chartsheets/sheet23.xml" ContentType="application/vnd.openxmlformats-officedocument.spreadsheetml.chartsheet+xml"/>
  <Override PartName="/xl/chartsheets/sheet24.xml" ContentType="application/vnd.openxmlformats-officedocument.spreadsheetml.chartsheet+xml"/>
  <Override PartName="/xl/chartsheets/sheet25.xml" ContentType="application/vnd.openxmlformats-officedocument.spreadsheetml.chartsheet+xml"/>
  <Override PartName="/xl/chartsheets/sheet26.xml" ContentType="application/vnd.openxmlformats-officedocument.spreadsheetml.chartsheet+xml"/>
  <Override PartName="/xl/chartsheets/sheet27.xml" ContentType="application/vnd.openxmlformats-officedocument.spreadsheetml.chartsheet+xml"/>
  <Override PartName="/xl/chartsheets/sheet28.xml" ContentType="application/vnd.openxmlformats-officedocument.spreadsheetml.chartsheet+xml"/>
  <Override PartName="/xl/chartsheets/sheet29.xml" ContentType="application/vnd.openxmlformats-officedocument.spreadsheetml.chartsheet+xml"/>
  <Override PartName="/xl/chartsheets/sheet30.xml" ContentType="application/vnd.openxmlformats-officedocument.spreadsheetml.chartsheet+xml"/>
  <Override PartName="/xl/chartsheets/sheet31.xml" ContentType="application/vnd.openxmlformats-officedocument.spreadsheetml.chartsheet+xml"/>
  <Override PartName="/xl/chartsheets/sheet32.xml" ContentType="application/vnd.openxmlformats-officedocument.spreadsheetml.chartsheet+xml"/>
  <Override PartName="/xl/chartsheets/sheet33.xml" ContentType="application/vnd.openxmlformats-officedocument.spreadsheetml.chartsheet+xml"/>
  <Override PartName="/xl/chartsheets/sheet34.xml" ContentType="application/vnd.openxmlformats-officedocument.spreadsheetml.chartsheet+xml"/>
  <Override PartName="/xl/chartsheets/sheet35.xml" ContentType="application/vnd.openxmlformats-officedocument.spreadsheetml.chartsheet+xml"/>
  <Override PartName="/xl/chartsheets/sheet36.xml" ContentType="application/vnd.openxmlformats-officedocument.spreadsheetml.chartsheet+xml"/>
  <Override PartName="/xl/chartsheets/sheet37.xml" ContentType="application/vnd.openxmlformats-officedocument.spreadsheetml.chart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drawings/drawing3.xml" ContentType="application/vnd.openxmlformats-officedocument.drawing+xml"/>
  <Override PartName="/xl/charts/chart3.xml" ContentType="application/vnd.openxmlformats-officedocument.drawingml.chart+xml"/>
  <Override PartName="/xl/drawings/drawing4.xml" ContentType="application/vnd.openxmlformats-officedocument.drawing+xml"/>
  <Override PartName="/xl/charts/chart4.xml" ContentType="application/vnd.openxmlformats-officedocument.drawingml.chart+xml"/>
  <Override PartName="/xl/drawings/drawing5.xml" ContentType="application/vnd.openxmlformats-officedocument.drawing+xml"/>
  <Override PartName="/xl/charts/chart5.xml" ContentType="application/vnd.openxmlformats-officedocument.drawingml.chart+xml"/>
  <Override PartName="/xl/drawings/drawing6.xml" ContentType="application/vnd.openxmlformats-officedocument.drawing+xml"/>
  <Override PartName="/xl/charts/chart6.xml" ContentType="application/vnd.openxmlformats-officedocument.drawingml.chart+xml"/>
  <Override PartName="/xl/drawings/drawing7.xml" ContentType="application/vnd.openxmlformats-officedocument.drawing+xml"/>
  <Override PartName="/xl/charts/chart7.xml" ContentType="application/vnd.openxmlformats-officedocument.drawingml.chart+xml"/>
  <Override PartName="/xl/drawings/drawing8.xml" ContentType="application/vnd.openxmlformats-officedocument.drawing+xml"/>
  <Override PartName="/xl/charts/chart8.xml" ContentType="application/vnd.openxmlformats-officedocument.drawingml.chart+xml"/>
  <Override PartName="/xl/drawings/drawing9.xml" ContentType="application/vnd.openxmlformats-officedocument.drawing+xml"/>
  <Override PartName="/xl/charts/chart9.xml" ContentType="application/vnd.openxmlformats-officedocument.drawingml.chart+xml"/>
  <Override PartName="/xl/drawings/drawing10.xml" ContentType="application/vnd.openxmlformats-officedocument.drawing+xml"/>
  <Override PartName="/xl/charts/chart10.xml" ContentType="application/vnd.openxmlformats-officedocument.drawingml.chart+xml"/>
  <Override PartName="/xl/drawings/drawing11.xml" ContentType="application/vnd.openxmlformats-officedocument.drawing+xml"/>
  <Override PartName="/xl/charts/chart11.xml" ContentType="application/vnd.openxmlformats-officedocument.drawingml.chart+xml"/>
  <Override PartName="/xl/drawings/drawing12.xml" ContentType="application/vnd.openxmlformats-officedocument.drawing+xml"/>
  <Override PartName="/xl/charts/chart12.xml" ContentType="application/vnd.openxmlformats-officedocument.drawingml.chart+xml"/>
  <Override PartName="/xl/drawings/drawing13.xml" ContentType="application/vnd.openxmlformats-officedocument.drawing+xml"/>
  <Override PartName="/xl/charts/chart13.xml" ContentType="application/vnd.openxmlformats-officedocument.drawingml.chart+xml"/>
  <Override PartName="/xl/drawings/drawing14.xml" ContentType="application/vnd.openxmlformats-officedocument.drawing+xml"/>
  <Override PartName="/xl/charts/chart14.xml" ContentType="application/vnd.openxmlformats-officedocument.drawingml.chart+xml"/>
  <Override PartName="/xl/drawings/drawing15.xml" ContentType="application/vnd.openxmlformats-officedocument.drawing+xml"/>
  <Override PartName="/xl/charts/chart15.xml" ContentType="application/vnd.openxmlformats-officedocument.drawingml.chart+xml"/>
  <Override PartName="/xl/drawings/drawing16.xml" ContentType="application/vnd.openxmlformats-officedocument.drawing+xml"/>
  <Override PartName="/xl/charts/chart16.xml" ContentType="application/vnd.openxmlformats-officedocument.drawingml.chart+xml"/>
  <Override PartName="/xl/drawings/drawing17.xml" ContentType="application/vnd.openxmlformats-officedocument.drawing+xml"/>
  <Override PartName="/xl/charts/chart17.xml" ContentType="application/vnd.openxmlformats-officedocument.drawingml.chart+xml"/>
  <Override PartName="/xl/drawings/drawing18.xml" ContentType="application/vnd.openxmlformats-officedocument.drawing+xml"/>
  <Override PartName="/xl/charts/chart18.xml" ContentType="application/vnd.openxmlformats-officedocument.drawingml.chart+xml"/>
  <Override PartName="/xl/drawings/drawing19.xml" ContentType="application/vnd.openxmlformats-officedocument.drawing+xml"/>
  <Override PartName="/xl/charts/chart19.xml" ContentType="application/vnd.openxmlformats-officedocument.drawingml.chart+xml"/>
  <Override PartName="/xl/drawings/drawing20.xml" ContentType="application/vnd.openxmlformats-officedocument.drawing+xml"/>
  <Override PartName="/xl/charts/chart20.xml" ContentType="application/vnd.openxmlformats-officedocument.drawingml.chart+xml"/>
  <Override PartName="/xl/drawings/drawing21.xml" ContentType="application/vnd.openxmlformats-officedocument.drawing+xml"/>
  <Override PartName="/xl/charts/chart21.xml" ContentType="application/vnd.openxmlformats-officedocument.drawingml.chart+xml"/>
  <Override PartName="/xl/drawings/drawing22.xml" ContentType="application/vnd.openxmlformats-officedocument.drawing+xml"/>
  <Override PartName="/xl/charts/chart22.xml" ContentType="application/vnd.openxmlformats-officedocument.drawingml.chart+xml"/>
  <Override PartName="/xl/drawings/drawing23.xml" ContentType="application/vnd.openxmlformats-officedocument.drawing+xml"/>
  <Override PartName="/xl/charts/chart23.xml" ContentType="application/vnd.openxmlformats-officedocument.drawingml.chart+xml"/>
  <Override PartName="/xl/drawings/drawing24.xml" ContentType="application/vnd.openxmlformats-officedocument.drawing+xml"/>
  <Override PartName="/xl/charts/chart24.xml" ContentType="application/vnd.openxmlformats-officedocument.drawingml.chart+xml"/>
  <Override PartName="/xl/drawings/drawing25.xml" ContentType="application/vnd.openxmlformats-officedocument.drawing+xml"/>
  <Override PartName="/xl/charts/chart25.xml" ContentType="application/vnd.openxmlformats-officedocument.drawingml.chart+xml"/>
  <Override PartName="/xl/drawings/drawing26.xml" ContentType="application/vnd.openxmlformats-officedocument.drawing+xml"/>
  <Override PartName="/xl/charts/chart26.xml" ContentType="application/vnd.openxmlformats-officedocument.drawingml.chart+xml"/>
  <Override PartName="/xl/drawings/drawing27.xml" ContentType="application/vnd.openxmlformats-officedocument.drawing+xml"/>
  <Override PartName="/xl/charts/chart27.xml" ContentType="application/vnd.openxmlformats-officedocument.drawingml.chart+xml"/>
  <Override PartName="/xl/drawings/drawing28.xml" ContentType="application/vnd.openxmlformats-officedocument.drawing+xml"/>
  <Override PartName="/xl/charts/chart28.xml" ContentType="application/vnd.openxmlformats-officedocument.drawingml.chart+xml"/>
  <Override PartName="/xl/drawings/drawing29.xml" ContentType="application/vnd.openxmlformats-officedocument.drawing+xml"/>
  <Override PartName="/xl/charts/chart29.xml" ContentType="application/vnd.openxmlformats-officedocument.drawingml.chart+xml"/>
  <Override PartName="/xl/drawings/drawing30.xml" ContentType="application/vnd.openxmlformats-officedocument.drawing+xml"/>
  <Override PartName="/xl/charts/chart30.xml" ContentType="application/vnd.openxmlformats-officedocument.drawingml.chart+xml"/>
  <Override PartName="/xl/drawings/drawing31.xml" ContentType="application/vnd.openxmlformats-officedocument.drawing+xml"/>
  <Override PartName="/xl/charts/chart31.xml" ContentType="application/vnd.openxmlformats-officedocument.drawingml.chart+xml"/>
  <Override PartName="/xl/drawings/drawing32.xml" ContentType="application/vnd.openxmlformats-officedocument.drawing+xml"/>
  <Override PartName="/xl/charts/chart32.xml" ContentType="application/vnd.openxmlformats-officedocument.drawingml.chart+xml"/>
  <Override PartName="/xl/drawings/drawing33.xml" ContentType="application/vnd.openxmlformats-officedocument.drawing+xml"/>
  <Override PartName="/xl/charts/chart33.xml" ContentType="application/vnd.openxmlformats-officedocument.drawingml.chart+xml"/>
  <Override PartName="/xl/drawings/drawing34.xml" ContentType="application/vnd.openxmlformats-officedocument.drawing+xml"/>
  <Override PartName="/xl/charts/chart34.xml" ContentType="application/vnd.openxmlformats-officedocument.drawingml.chart+xml"/>
  <Override PartName="/xl/drawings/drawing35.xml" ContentType="application/vnd.openxmlformats-officedocument.drawing+xml"/>
  <Override PartName="/xl/charts/chart35.xml" ContentType="application/vnd.openxmlformats-officedocument.drawingml.chart+xml"/>
  <Override PartName="/xl/drawings/drawing36.xml" ContentType="application/vnd.openxmlformats-officedocument.drawing+xml"/>
  <Override PartName="/xl/charts/chart36.xml" ContentType="application/vnd.openxmlformats-officedocument.drawingml.chart+xml"/>
  <Override PartName="/xl/drawings/drawing37.xml" ContentType="application/vnd.openxmlformats-officedocument.drawing+xml"/>
  <Override PartName="/xl/charts/chart37.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515"/>
  <workbookPr showInkAnnotation="0" codeName="ThisWorkbook" checkCompatibility="1" autoCompressPictures="0"/>
  <bookViews>
    <workbookView xWindow="80" yWindow="0" windowWidth="27580" windowHeight="16020" tabRatio="838" activeTab="3"/>
  </bookViews>
  <sheets>
    <sheet name="Overview" sheetId="1" r:id="rId1"/>
    <sheet name="Questionnaire Quality" sheetId="39" r:id="rId2"/>
    <sheet name="Questionnaire Mean Quality" sheetId="37" r:id="rId3"/>
    <sheet name="Raw Questionnaire Results" sheetId="35" r:id="rId4"/>
    <sheet name="Scenario Numbers" sheetId="36" r:id="rId5"/>
    <sheet name="QuestionnaireModularity" sheetId="42" r:id="rId6"/>
    <sheet name="QuestionnaireReusability" sheetId="43" r:id="rId7"/>
    <sheet name="QuestionnaireAnalyzability" sheetId="44" r:id="rId8"/>
    <sheet name="QuestionnaireModifiability" sheetId="45" r:id="rId9"/>
    <sheet name="QuestionnaireConsistency" sheetId="47" r:id="rId10"/>
    <sheet name="QuestionnaireAppropRecog" sheetId="48" r:id="rId11"/>
    <sheet name="QuestionnaireLearnability" sheetId="49" r:id="rId12"/>
    <sheet name="QuestionnaireNewInconsistencies" sheetId="52" r:id="rId13"/>
    <sheet name="NumberOfIncludedModules" sheetId="4" r:id="rId14"/>
    <sheet name="NumberOfAppliedReuseMechanisms" sheetId="7" r:id="rId15"/>
    <sheet name="AverageNumberOfWhenClauses" sheetId="8" r:id="rId16"/>
    <sheet name="NumberOfIntermediateStructures" sheetId="9" r:id="rId17"/>
    <sheet name="AverageDistinctPhasesPerRule" sheetId="10" r:id="rId18"/>
    <sheet name="AverageNumberOfDomains" sheetId="11" r:id="rId19"/>
    <sheet name="AverageFanOut" sheetId="12" r:id="rId20"/>
    <sheet name="AverageRuleDependencyDepth" sheetId="13" r:id="rId21"/>
    <sheet name="AverageNumbeOfExplicitIntSchedu" sheetId="14" r:id="rId22"/>
    <sheet name="LinesOfCode" sheetId="3" r:id="rId23"/>
    <sheet name="NumberOfStarts" sheetId="18" r:id="rId24"/>
    <sheet name="NumberOfRules" sheetId="19" r:id="rId25"/>
    <sheet name="NumberOfTopLevelRules" sheetId="21" r:id="rId26"/>
    <sheet name="AverageSizeOfDomainPattern" sheetId="22" r:id="rId27"/>
    <sheet name="TimeUntilSuccessfullImpl" sheetId="27" r:id="rId28"/>
    <sheet name="ProductOfDomainsAndTheirSize" sheetId="41" r:id="rId29"/>
    <sheet name="NumberOfChangedRules" sheetId="15" r:id="rId30"/>
    <sheet name="NumberOfAdditionalRules" sheetId="16" r:id="rId31"/>
    <sheet name="NumberOfAdditionalReusedRules" sheetId="40" r:id="rId32"/>
    <sheet name="AverageDecreaseOtherQuality" sheetId="51" r:id="rId33"/>
    <sheet name="NumberOfAddOrChangedComments" sheetId="23" r:id="rId34"/>
    <sheet name="NumberOfNewlyIntroducedConstruc" sheetId="28" r:id="rId35"/>
    <sheet name="NumberOfLanguageConstructs" sheetId="24" r:id="rId36"/>
    <sheet name="PercentageOfAppliedLangConstr" sheetId="26" r:id="rId37"/>
    <sheet name="SizeOfDocuInPages" sheetId="30" r:id="rId38"/>
    <sheet name="SizeOfDocuInLines" sheetId="31" r:id="rId39"/>
    <sheet name="SizeOfDocuInWords" sheetId="32" r:id="rId40"/>
    <sheet name="SizeOfDocuInCharacters" sheetId="33" r:id="rId41"/>
    <sheet name="SizeOfDocuInFigures" sheetId="34" r:id="rId42"/>
  </sheets>
  <definedNames>
    <definedName name="_xlnm._FilterDatabase" localSheetId="1" hidden="1">'Questionnaire Quality'!$I$45</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G23" i="39" l="1"/>
  <c r="B3" i="37"/>
  <c r="B4" i="37"/>
  <c r="B5" i="37"/>
  <c r="B6" i="37"/>
  <c r="B7" i="37"/>
  <c r="B8" i="37"/>
  <c r="B9" i="37"/>
  <c r="B10" i="37"/>
  <c r="B11" i="37"/>
  <c r="B12" i="37"/>
  <c r="B13" i="37"/>
  <c r="B14" i="37"/>
  <c r="B15" i="37"/>
  <c r="B16" i="37"/>
  <c r="B17" i="37"/>
  <c r="B18" i="37"/>
  <c r="B19" i="37"/>
  <c r="B20" i="37"/>
  <c r="B21" i="37"/>
  <c r="B22" i="37"/>
  <c r="B23" i="37"/>
  <c r="B24" i="37"/>
  <c r="B25" i="37"/>
  <c r="B26" i="37"/>
  <c r="B27" i="37"/>
  <c r="B28" i="37"/>
  <c r="B29" i="37"/>
  <c r="B30" i="37"/>
  <c r="B31" i="37"/>
  <c r="B32" i="37"/>
  <c r="B33" i="37"/>
  <c r="B34" i="37"/>
  <c r="B35" i="37"/>
  <c r="B36" i="37"/>
  <c r="B37" i="37"/>
  <c r="B38" i="37"/>
  <c r="B39" i="37"/>
  <c r="B40" i="37"/>
  <c r="B41" i="37"/>
  <c r="B42" i="37"/>
  <c r="B43" i="37"/>
  <c r="B44" i="37"/>
  <c r="B45" i="37"/>
  <c r="B46" i="37"/>
  <c r="B47" i="37"/>
  <c r="B48" i="37"/>
  <c r="B49" i="37"/>
  <c r="B50" i="37"/>
  <c r="B51" i="37"/>
  <c r="B52" i="37"/>
  <c r="B53" i="37"/>
  <c r="B54" i="37"/>
  <c r="B55" i="37"/>
  <c r="B56" i="37"/>
  <c r="B57" i="37"/>
  <c r="B58" i="37"/>
  <c r="B59" i="37"/>
  <c r="B60" i="37"/>
  <c r="B61" i="37"/>
  <c r="B62" i="37"/>
  <c r="B63" i="37"/>
  <c r="B64" i="37"/>
  <c r="B65" i="37"/>
  <c r="B66" i="37"/>
  <c r="B67" i="37"/>
  <c r="B68" i="37"/>
  <c r="B69" i="37"/>
  <c r="B70" i="37"/>
  <c r="B71" i="37"/>
  <c r="B72" i="37"/>
  <c r="B73" i="37"/>
  <c r="B74" i="37"/>
  <c r="B75" i="37"/>
  <c r="B76" i="37"/>
  <c r="B77" i="37"/>
  <c r="B78" i="37"/>
  <c r="B79" i="37"/>
  <c r="B80" i="37"/>
  <c r="B81" i="37"/>
  <c r="B82" i="37"/>
  <c r="B83" i="37"/>
  <c r="B84" i="37"/>
  <c r="B85" i="37"/>
  <c r="B86" i="37"/>
  <c r="B87" i="37"/>
  <c r="B88" i="37"/>
  <c r="B89" i="37"/>
  <c r="B90" i="37"/>
  <c r="B91" i="37"/>
  <c r="B92" i="37"/>
  <c r="B93" i="37"/>
  <c r="B94" i="37"/>
  <c r="B95" i="37"/>
  <c r="B96" i="37"/>
  <c r="B97" i="37"/>
  <c r="B98" i="37"/>
  <c r="B99" i="37"/>
  <c r="B100" i="37"/>
  <c r="B101" i="37"/>
  <c r="B102" i="37"/>
  <c r="B103" i="37"/>
  <c r="B104" i="37"/>
  <c r="B105" i="37"/>
  <c r="B106" i="37"/>
  <c r="B107" i="37"/>
  <c r="B108" i="37"/>
  <c r="B109" i="37"/>
  <c r="B110" i="37"/>
  <c r="B111" i="37"/>
  <c r="B112" i="37"/>
  <c r="B113" i="37"/>
  <c r="B114" i="37"/>
  <c r="B115" i="37"/>
  <c r="B116" i="37"/>
  <c r="B117" i="37"/>
  <c r="B118" i="37"/>
  <c r="B119" i="37"/>
  <c r="B120" i="37"/>
  <c r="B121" i="37"/>
  <c r="B122" i="37"/>
  <c r="B123" i="37"/>
  <c r="B124" i="37"/>
  <c r="B125" i="37"/>
  <c r="B126" i="37"/>
  <c r="B127" i="37"/>
  <c r="B128" i="37"/>
  <c r="B129" i="37"/>
  <c r="B130" i="37"/>
  <c r="B131" i="37"/>
  <c r="B132" i="37"/>
  <c r="B133" i="37"/>
  <c r="B134" i="37"/>
  <c r="B135" i="37"/>
  <c r="B136" i="37"/>
  <c r="B137" i="37"/>
  <c r="B138" i="37"/>
  <c r="B139" i="37"/>
  <c r="B140" i="37"/>
  <c r="B141" i="37"/>
  <c r="B142" i="37"/>
  <c r="B143" i="37"/>
  <c r="B144" i="37"/>
  <c r="B145" i="37"/>
  <c r="B146" i="37"/>
  <c r="B147" i="37"/>
  <c r="B148" i="37"/>
  <c r="B149" i="37"/>
  <c r="B150" i="37"/>
  <c r="B151" i="37"/>
  <c r="B152" i="37"/>
  <c r="B153" i="37"/>
  <c r="B154" i="37"/>
  <c r="B155" i="37"/>
  <c r="B156" i="37"/>
  <c r="B157" i="37"/>
  <c r="B158" i="37"/>
  <c r="B159" i="37"/>
  <c r="B160" i="37"/>
  <c r="B161" i="37"/>
  <c r="B162" i="37"/>
  <c r="B163" i="37"/>
  <c r="B164" i="37"/>
  <c r="B165" i="37"/>
  <c r="B166" i="37"/>
  <c r="B167" i="37"/>
  <c r="B168" i="37"/>
  <c r="B169" i="37"/>
  <c r="B170" i="37"/>
  <c r="B171" i="37"/>
  <c r="B172" i="37"/>
  <c r="B173" i="37"/>
  <c r="B174" i="37"/>
  <c r="B175" i="37"/>
  <c r="B176" i="37"/>
  <c r="B177" i="37"/>
  <c r="B178" i="37"/>
  <c r="B179" i="37"/>
  <c r="B180" i="37"/>
  <c r="B181" i="37"/>
  <c r="B182" i="37"/>
  <c r="B183" i="37"/>
  <c r="B184" i="37"/>
  <c r="B185" i="37"/>
  <c r="B186" i="37"/>
  <c r="B187" i="37"/>
  <c r="B188" i="37"/>
  <c r="B189" i="37"/>
  <c r="B190" i="37"/>
  <c r="B191" i="37"/>
  <c r="B192" i="37"/>
  <c r="B193" i="37"/>
  <c r="B194" i="37"/>
  <c r="B195" i="37"/>
  <c r="B196" i="37"/>
  <c r="B197" i="37"/>
  <c r="B198" i="37"/>
  <c r="B199" i="37"/>
  <c r="B200" i="37"/>
  <c r="P3" i="37"/>
  <c r="P4" i="37"/>
  <c r="P5" i="37"/>
  <c r="P6" i="37"/>
  <c r="P7" i="37"/>
  <c r="P8" i="37"/>
  <c r="P9" i="37"/>
  <c r="P10" i="37"/>
  <c r="P11" i="37"/>
  <c r="P12" i="37"/>
  <c r="P13" i="37"/>
  <c r="P14" i="37"/>
  <c r="P15" i="37"/>
  <c r="P16" i="37"/>
  <c r="P17" i="37"/>
  <c r="P18" i="37"/>
  <c r="P19" i="37"/>
  <c r="P20" i="37"/>
  <c r="P21" i="37"/>
  <c r="P22" i="37"/>
  <c r="P23" i="37"/>
  <c r="P24" i="37"/>
  <c r="P25" i="37"/>
  <c r="P26" i="37"/>
  <c r="P27" i="37"/>
  <c r="P28" i="37"/>
  <c r="P29" i="37"/>
  <c r="P30" i="37"/>
  <c r="P31" i="37"/>
  <c r="P32" i="37"/>
  <c r="P33" i="37"/>
  <c r="P34" i="37"/>
  <c r="P35" i="37"/>
  <c r="P36" i="37"/>
  <c r="P37" i="37"/>
  <c r="P38" i="37"/>
  <c r="P39" i="37"/>
  <c r="P40" i="37"/>
  <c r="P41" i="37"/>
  <c r="P42" i="37"/>
  <c r="P43" i="37"/>
  <c r="P44" i="37"/>
  <c r="P45" i="37"/>
  <c r="P46" i="37"/>
  <c r="P47" i="37"/>
  <c r="P48" i="37"/>
  <c r="P49" i="37"/>
  <c r="P50" i="37"/>
  <c r="P51" i="37"/>
  <c r="P52" i="37"/>
  <c r="P53" i="37"/>
  <c r="P54" i="37"/>
  <c r="P55" i="37"/>
  <c r="P56" i="37"/>
  <c r="P57" i="37"/>
  <c r="P58" i="37"/>
  <c r="P59" i="37"/>
  <c r="P60" i="37"/>
  <c r="P61" i="37"/>
  <c r="P62" i="37"/>
  <c r="P63" i="37"/>
  <c r="P64" i="37"/>
  <c r="P65" i="37"/>
  <c r="P66" i="37"/>
  <c r="P67" i="37"/>
  <c r="P68" i="37"/>
  <c r="P69" i="37"/>
  <c r="P70" i="37"/>
  <c r="P71" i="37"/>
  <c r="P72" i="37"/>
  <c r="P73" i="37"/>
  <c r="P74" i="37"/>
  <c r="P75" i="37"/>
  <c r="P76" i="37"/>
  <c r="P77" i="37"/>
  <c r="P78" i="37"/>
  <c r="P79" i="37"/>
  <c r="P80" i="37"/>
  <c r="P81" i="37"/>
  <c r="P82" i="37"/>
  <c r="P83" i="37"/>
  <c r="P84" i="37"/>
  <c r="P85" i="37"/>
  <c r="P86" i="37"/>
  <c r="P87" i="37"/>
  <c r="P88" i="37"/>
  <c r="P89" i="37"/>
  <c r="P90" i="37"/>
  <c r="P91" i="37"/>
  <c r="P92" i="37"/>
  <c r="P93" i="37"/>
  <c r="P94" i="37"/>
  <c r="P95" i="37"/>
  <c r="P96" i="37"/>
  <c r="P97" i="37"/>
  <c r="P98" i="37"/>
  <c r="P99" i="37"/>
  <c r="P100" i="37"/>
  <c r="P101" i="37"/>
  <c r="P102" i="37"/>
  <c r="P103" i="37"/>
  <c r="P104" i="37"/>
  <c r="P105" i="37"/>
  <c r="P106" i="37"/>
  <c r="P107" i="37"/>
  <c r="P108" i="37"/>
  <c r="P109" i="37"/>
  <c r="P110" i="37"/>
  <c r="P111" i="37"/>
  <c r="P112" i="37"/>
  <c r="P113" i="37"/>
  <c r="P114" i="37"/>
  <c r="P115" i="37"/>
  <c r="P116" i="37"/>
  <c r="P117" i="37"/>
  <c r="P118" i="37"/>
  <c r="P119" i="37"/>
  <c r="P120" i="37"/>
  <c r="P121" i="37"/>
  <c r="P122" i="37"/>
  <c r="P123" i="37"/>
  <c r="P124" i="37"/>
  <c r="P125" i="37"/>
  <c r="P126" i="37"/>
  <c r="P127" i="37"/>
  <c r="P128" i="37"/>
  <c r="P129" i="37"/>
  <c r="P130" i="37"/>
  <c r="P131" i="37"/>
  <c r="P132" i="37"/>
  <c r="P133" i="37"/>
  <c r="P134" i="37"/>
  <c r="P135" i="37"/>
  <c r="P136" i="37"/>
  <c r="P137" i="37"/>
  <c r="P138" i="37"/>
  <c r="P139" i="37"/>
  <c r="P140" i="37"/>
  <c r="P141" i="37"/>
  <c r="P142" i="37"/>
  <c r="P143" i="37"/>
  <c r="P144" i="37"/>
  <c r="P145" i="37"/>
  <c r="P146" i="37"/>
  <c r="P147" i="37"/>
  <c r="P148" i="37"/>
  <c r="P149" i="37"/>
  <c r="P150" i="37"/>
  <c r="P151" i="37"/>
  <c r="P152" i="37"/>
  <c r="P153" i="37"/>
  <c r="P154" i="37"/>
  <c r="P155" i="37"/>
  <c r="P156" i="37"/>
  <c r="P157" i="37"/>
  <c r="P158" i="37"/>
  <c r="P159" i="37"/>
  <c r="P160" i="37"/>
  <c r="P161" i="37"/>
  <c r="P162" i="37"/>
  <c r="P163" i="37"/>
  <c r="P164" i="37"/>
  <c r="P165" i="37"/>
  <c r="P166" i="37"/>
  <c r="P167" i="37"/>
  <c r="P168" i="37"/>
  <c r="P169" i="37"/>
  <c r="P170" i="37"/>
  <c r="P171" i="37"/>
  <c r="P172" i="37"/>
  <c r="P173" i="37"/>
  <c r="P174" i="37"/>
  <c r="P175" i="37"/>
  <c r="P176" i="37"/>
  <c r="P177" i="37"/>
  <c r="P178" i="37"/>
  <c r="P179" i="37"/>
  <c r="P180" i="37"/>
  <c r="P181" i="37"/>
  <c r="P182" i="37"/>
  <c r="P183" i="37"/>
  <c r="P184" i="37"/>
  <c r="P185" i="37"/>
  <c r="P186" i="37"/>
  <c r="P187" i="37"/>
  <c r="P188" i="37"/>
  <c r="P189" i="37"/>
  <c r="P190" i="37"/>
  <c r="P191" i="37"/>
  <c r="P192" i="37"/>
  <c r="P193" i="37"/>
  <c r="P194" i="37"/>
  <c r="P195" i="37"/>
  <c r="P196" i="37"/>
  <c r="P197" i="37"/>
  <c r="P198" i="37"/>
  <c r="P199" i="37"/>
  <c r="P200" i="37"/>
  <c r="D21" i="39"/>
  <c r="E70" i="1"/>
  <c r="G21" i="39"/>
  <c r="H70" i="1"/>
  <c r="J21" i="39"/>
  <c r="K70" i="1"/>
  <c r="M21" i="39"/>
  <c r="N70" i="1"/>
  <c r="P21" i="39"/>
  <c r="Q70" i="1"/>
  <c r="S21" i="39"/>
  <c r="T70" i="1"/>
  <c r="V21" i="39"/>
  <c r="W70" i="1"/>
  <c r="Y21" i="39"/>
  <c r="Z70" i="1"/>
  <c r="AB21" i="39"/>
  <c r="AC70" i="1"/>
  <c r="AE21" i="39"/>
  <c r="AF70" i="1"/>
  <c r="AH21" i="39"/>
  <c r="AI70" i="1"/>
  <c r="AK21" i="39"/>
  <c r="AL70" i="1"/>
  <c r="AN21" i="39"/>
  <c r="AO70" i="1"/>
  <c r="AQ21" i="39"/>
  <c r="AR70" i="1"/>
  <c r="E146" i="1"/>
  <c r="Q16" i="37"/>
  <c r="Q17" i="37"/>
  <c r="Q44" i="37"/>
  <c r="E21" i="39"/>
  <c r="F70" i="1"/>
  <c r="Q3" i="37"/>
  <c r="Q4" i="37"/>
  <c r="Q8" i="37"/>
  <c r="Q18" i="37"/>
  <c r="Q5" i="37"/>
  <c r="Q6" i="37"/>
  <c r="Q7" i="37"/>
  <c r="Q9" i="37"/>
  <c r="Q10" i="37"/>
  <c r="Q11" i="37"/>
  <c r="Q12" i="37"/>
  <c r="Q13" i="37"/>
  <c r="Q14" i="37"/>
  <c r="Q15" i="37"/>
  <c r="Q19" i="37"/>
  <c r="Q20" i="37"/>
  <c r="Q21" i="37"/>
  <c r="Q22" i="37"/>
  <c r="Q23" i="37"/>
  <c r="Q24" i="37"/>
  <c r="Q25" i="37"/>
  <c r="Q26" i="37"/>
  <c r="Q27" i="37"/>
  <c r="Q28" i="37"/>
  <c r="Q29" i="37"/>
  <c r="Q30" i="37"/>
  <c r="Q31" i="37"/>
  <c r="Q32" i="37"/>
  <c r="Q33" i="37"/>
  <c r="Q34" i="37"/>
  <c r="Q35" i="37"/>
  <c r="Q36" i="37"/>
  <c r="Q37" i="37"/>
  <c r="Q38" i="37"/>
  <c r="Q39" i="37"/>
  <c r="Q40" i="37"/>
  <c r="Q41" i="37"/>
  <c r="Q42" i="37"/>
  <c r="Q43" i="37"/>
  <c r="Q45" i="37"/>
  <c r="Q46" i="37"/>
  <c r="Q47" i="37"/>
  <c r="Q48" i="37"/>
  <c r="Q49" i="37"/>
  <c r="Q50" i="37"/>
  <c r="Q51" i="37"/>
  <c r="Q52" i="37"/>
  <c r="Q53" i="37"/>
  <c r="Q54" i="37"/>
  <c r="Q55" i="37"/>
  <c r="Q56" i="37"/>
  <c r="Q57" i="37"/>
  <c r="Q58" i="37"/>
  <c r="Q59" i="37"/>
  <c r="Q60" i="37"/>
  <c r="Q61" i="37"/>
  <c r="Q62" i="37"/>
  <c r="Q63" i="37"/>
  <c r="Q64" i="37"/>
  <c r="Q65" i="37"/>
  <c r="Q66" i="37"/>
  <c r="Q67" i="37"/>
  <c r="Q68" i="37"/>
  <c r="Q69" i="37"/>
  <c r="Q70" i="37"/>
  <c r="Q71" i="37"/>
  <c r="Q72" i="37"/>
  <c r="Q73" i="37"/>
  <c r="Q74" i="37"/>
  <c r="Q75" i="37"/>
  <c r="Q76" i="37"/>
  <c r="Q77" i="37"/>
  <c r="Q78" i="37"/>
  <c r="Q79" i="37"/>
  <c r="Q80" i="37"/>
  <c r="Q81" i="37"/>
  <c r="Q82" i="37"/>
  <c r="Q83" i="37"/>
  <c r="Q84" i="37"/>
  <c r="Q85" i="37"/>
  <c r="Q86" i="37"/>
  <c r="Q87" i="37"/>
  <c r="Q88" i="37"/>
  <c r="Q89" i="37"/>
  <c r="Q90" i="37"/>
  <c r="Q91" i="37"/>
  <c r="Q92" i="37"/>
  <c r="Q93" i="37"/>
  <c r="Q94" i="37"/>
  <c r="Q95" i="37"/>
  <c r="Q96" i="37"/>
  <c r="Q97" i="37"/>
  <c r="Q98" i="37"/>
  <c r="Q99" i="37"/>
  <c r="Q100" i="37"/>
  <c r="Q101" i="37"/>
  <c r="Q102" i="37"/>
  <c r="Q103" i="37"/>
  <c r="Q104" i="37"/>
  <c r="Q105" i="37"/>
  <c r="Q106" i="37"/>
  <c r="Q107" i="37"/>
  <c r="Q108" i="37"/>
  <c r="Q109" i="37"/>
  <c r="Q110" i="37"/>
  <c r="Q111" i="37"/>
  <c r="Q112" i="37"/>
  <c r="Q113" i="37"/>
  <c r="Q114" i="37"/>
  <c r="Q115" i="37"/>
  <c r="Q116" i="37"/>
  <c r="Q117" i="37"/>
  <c r="Q118" i="37"/>
  <c r="Q119" i="37"/>
  <c r="Q120" i="37"/>
  <c r="Q121" i="37"/>
  <c r="Q122" i="37"/>
  <c r="Q123" i="37"/>
  <c r="Q124" i="37"/>
  <c r="Q125" i="37"/>
  <c r="Q126" i="37"/>
  <c r="Q127" i="37"/>
  <c r="Q128" i="37"/>
  <c r="Q129" i="37"/>
  <c r="Q130" i="37"/>
  <c r="Q131" i="37"/>
  <c r="Q132" i="37"/>
  <c r="Q133" i="37"/>
  <c r="Q134" i="37"/>
  <c r="Q135" i="37"/>
  <c r="Q136" i="37"/>
  <c r="Q137" i="37"/>
  <c r="Q138" i="37"/>
  <c r="Q139" i="37"/>
  <c r="Q140" i="37"/>
  <c r="Q141" i="37"/>
  <c r="Q142" i="37"/>
  <c r="Q143" i="37"/>
  <c r="Q144" i="37"/>
  <c r="Q145" i="37"/>
  <c r="Q146" i="37"/>
  <c r="Q147" i="37"/>
  <c r="Q148" i="37"/>
  <c r="Q149" i="37"/>
  <c r="Q150" i="37"/>
  <c r="Q151" i="37"/>
  <c r="Q152" i="37"/>
  <c r="Q153" i="37"/>
  <c r="Q154" i="37"/>
  <c r="Q155" i="37"/>
  <c r="Q156" i="37"/>
  <c r="Q157" i="37"/>
  <c r="Q158" i="37"/>
  <c r="Q159" i="37"/>
  <c r="Q160" i="37"/>
  <c r="Q161" i="37"/>
  <c r="Q162" i="37"/>
  <c r="Q163" i="37"/>
  <c r="Q164" i="37"/>
  <c r="Q165" i="37"/>
  <c r="Q166" i="37"/>
  <c r="Q167" i="37"/>
  <c r="Q168" i="37"/>
  <c r="Q169" i="37"/>
  <c r="Q170" i="37"/>
  <c r="Q171" i="37"/>
  <c r="Q172" i="37"/>
  <c r="Q173" i="37"/>
  <c r="Q174" i="37"/>
  <c r="Q175" i="37"/>
  <c r="Q176" i="37"/>
  <c r="Q177" i="37"/>
  <c r="Q178" i="37"/>
  <c r="Q179" i="37"/>
  <c r="Q180" i="37"/>
  <c r="Q181" i="37"/>
  <c r="Q182" i="37"/>
  <c r="Q183" i="37"/>
  <c r="Q184" i="37"/>
  <c r="Q185" i="37"/>
  <c r="Q186" i="37"/>
  <c r="Q187" i="37"/>
  <c r="Q188" i="37"/>
  <c r="Q189" i="37"/>
  <c r="Q190" i="37"/>
  <c r="Q191" i="37"/>
  <c r="Q192" i="37"/>
  <c r="Q193" i="37"/>
  <c r="Q194" i="37"/>
  <c r="Q195" i="37"/>
  <c r="Q196" i="37"/>
  <c r="Q197" i="37"/>
  <c r="Q198" i="37"/>
  <c r="Q199" i="37"/>
  <c r="Q200" i="37"/>
  <c r="H21" i="39"/>
  <c r="I70" i="1"/>
  <c r="K21" i="39"/>
  <c r="L70" i="1"/>
  <c r="N21" i="39"/>
  <c r="O70" i="1"/>
  <c r="Q21" i="39"/>
  <c r="R70" i="1"/>
  <c r="T21" i="39"/>
  <c r="U70" i="1"/>
  <c r="W21" i="39"/>
  <c r="X70" i="1"/>
  <c r="Z21" i="39"/>
  <c r="AA70" i="1"/>
  <c r="AC21" i="39"/>
  <c r="AD70" i="1"/>
  <c r="AF21" i="39"/>
  <c r="AG70" i="1"/>
  <c r="AI21" i="39"/>
  <c r="AJ70" i="1"/>
  <c r="AL21" i="39"/>
  <c r="AM70" i="1"/>
  <c r="AO21" i="39"/>
  <c r="AP70" i="1"/>
  <c r="AR21" i="39"/>
  <c r="AS70" i="1"/>
  <c r="F146" i="1"/>
  <c r="E148" i="1"/>
  <c r="F148" i="1"/>
  <c r="O16" i="37"/>
  <c r="O17" i="37"/>
  <c r="O44" i="37"/>
  <c r="C21" i="39"/>
  <c r="D70" i="1"/>
  <c r="O3" i="37"/>
  <c r="O4" i="37"/>
  <c r="O8" i="37"/>
  <c r="O18" i="37"/>
  <c r="O5" i="37"/>
  <c r="O6" i="37"/>
  <c r="O7" i="37"/>
  <c r="O9" i="37"/>
  <c r="O10" i="37"/>
  <c r="O11" i="37"/>
  <c r="O12" i="37"/>
  <c r="O13" i="37"/>
  <c r="O14" i="37"/>
  <c r="O15" i="37"/>
  <c r="O19" i="37"/>
  <c r="O20" i="37"/>
  <c r="O21" i="37"/>
  <c r="O22" i="37"/>
  <c r="O23" i="37"/>
  <c r="O24" i="37"/>
  <c r="O25" i="37"/>
  <c r="O26" i="37"/>
  <c r="O27" i="37"/>
  <c r="O28" i="37"/>
  <c r="O29" i="37"/>
  <c r="O30" i="37"/>
  <c r="O31" i="37"/>
  <c r="O32" i="37"/>
  <c r="O33" i="37"/>
  <c r="O34" i="37"/>
  <c r="O35" i="37"/>
  <c r="O36" i="37"/>
  <c r="O37" i="37"/>
  <c r="O38" i="37"/>
  <c r="O39" i="37"/>
  <c r="O40" i="37"/>
  <c r="O41" i="37"/>
  <c r="O42" i="37"/>
  <c r="O43" i="37"/>
  <c r="O45" i="37"/>
  <c r="O46" i="37"/>
  <c r="O47" i="37"/>
  <c r="O48" i="37"/>
  <c r="O49" i="37"/>
  <c r="O50" i="37"/>
  <c r="O51" i="37"/>
  <c r="O52" i="37"/>
  <c r="O53" i="37"/>
  <c r="O54" i="37"/>
  <c r="O55" i="37"/>
  <c r="O56" i="37"/>
  <c r="O57" i="37"/>
  <c r="O58" i="37"/>
  <c r="O59" i="37"/>
  <c r="O60" i="37"/>
  <c r="O61" i="37"/>
  <c r="O62" i="37"/>
  <c r="O63" i="37"/>
  <c r="O64" i="37"/>
  <c r="O65" i="37"/>
  <c r="O66" i="37"/>
  <c r="O67" i="37"/>
  <c r="O68" i="37"/>
  <c r="O69" i="37"/>
  <c r="O70" i="37"/>
  <c r="O71" i="37"/>
  <c r="O72" i="37"/>
  <c r="O73" i="37"/>
  <c r="O74" i="37"/>
  <c r="O75" i="37"/>
  <c r="O76" i="37"/>
  <c r="O77" i="37"/>
  <c r="O78" i="37"/>
  <c r="O79" i="37"/>
  <c r="O80" i="37"/>
  <c r="O81" i="37"/>
  <c r="O82" i="37"/>
  <c r="O83" i="37"/>
  <c r="O84" i="37"/>
  <c r="O85" i="37"/>
  <c r="O86" i="37"/>
  <c r="O87" i="37"/>
  <c r="O88" i="37"/>
  <c r="O89" i="37"/>
  <c r="O90" i="37"/>
  <c r="O91" i="37"/>
  <c r="O92" i="37"/>
  <c r="O93" i="37"/>
  <c r="O94" i="37"/>
  <c r="O95" i="37"/>
  <c r="O96" i="37"/>
  <c r="O97" i="37"/>
  <c r="O98" i="37"/>
  <c r="O99" i="37"/>
  <c r="O100" i="37"/>
  <c r="O101" i="37"/>
  <c r="O102" i="37"/>
  <c r="O103" i="37"/>
  <c r="O104" i="37"/>
  <c r="O105" i="37"/>
  <c r="O106" i="37"/>
  <c r="O107" i="37"/>
  <c r="O108" i="37"/>
  <c r="O109" i="37"/>
  <c r="O110" i="37"/>
  <c r="O111" i="37"/>
  <c r="O112" i="37"/>
  <c r="O113" i="37"/>
  <c r="O114" i="37"/>
  <c r="O115" i="37"/>
  <c r="O116" i="37"/>
  <c r="O117" i="37"/>
  <c r="O118" i="37"/>
  <c r="O119" i="37"/>
  <c r="O120" i="37"/>
  <c r="O121" i="37"/>
  <c r="O122" i="37"/>
  <c r="O123" i="37"/>
  <c r="O124" i="37"/>
  <c r="O125" i="37"/>
  <c r="O126" i="37"/>
  <c r="O127" i="37"/>
  <c r="O128" i="37"/>
  <c r="O129" i="37"/>
  <c r="O130" i="37"/>
  <c r="O131" i="37"/>
  <c r="O132" i="37"/>
  <c r="O133" i="37"/>
  <c r="O134" i="37"/>
  <c r="O135" i="37"/>
  <c r="O136" i="37"/>
  <c r="O137" i="37"/>
  <c r="O138" i="37"/>
  <c r="O139" i="37"/>
  <c r="O140" i="37"/>
  <c r="O141" i="37"/>
  <c r="O142" i="37"/>
  <c r="O143" i="37"/>
  <c r="O144" i="37"/>
  <c r="O145" i="37"/>
  <c r="O146" i="37"/>
  <c r="O147" i="37"/>
  <c r="O148" i="37"/>
  <c r="O149" i="37"/>
  <c r="O150" i="37"/>
  <c r="O151" i="37"/>
  <c r="O152" i="37"/>
  <c r="O153" i="37"/>
  <c r="O154" i="37"/>
  <c r="O155" i="37"/>
  <c r="O156" i="37"/>
  <c r="O157" i="37"/>
  <c r="O158" i="37"/>
  <c r="O159" i="37"/>
  <c r="O160" i="37"/>
  <c r="O161" i="37"/>
  <c r="O162" i="37"/>
  <c r="O163" i="37"/>
  <c r="O164" i="37"/>
  <c r="O165" i="37"/>
  <c r="O166" i="37"/>
  <c r="O167" i="37"/>
  <c r="O168" i="37"/>
  <c r="O169" i="37"/>
  <c r="O170" i="37"/>
  <c r="O171" i="37"/>
  <c r="O172" i="37"/>
  <c r="O173" i="37"/>
  <c r="O174" i="37"/>
  <c r="O175" i="37"/>
  <c r="O176" i="37"/>
  <c r="O177" i="37"/>
  <c r="O178" i="37"/>
  <c r="O179" i="37"/>
  <c r="O180" i="37"/>
  <c r="O181" i="37"/>
  <c r="O182" i="37"/>
  <c r="O183" i="37"/>
  <c r="O184" i="37"/>
  <c r="O185" i="37"/>
  <c r="O186" i="37"/>
  <c r="O187" i="37"/>
  <c r="O188" i="37"/>
  <c r="O189" i="37"/>
  <c r="O190" i="37"/>
  <c r="O191" i="37"/>
  <c r="O192" i="37"/>
  <c r="O193" i="37"/>
  <c r="O194" i="37"/>
  <c r="O195" i="37"/>
  <c r="O196" i="37"/>
  <c r="O197" i="37"/>
  <c r="O198" i="37"/>
  <c r="O199" i="37"/>
  <c r="O200" i="37"/>
  <c r="F21" i="39"/>
  <c r="G70" i="1"/>
  <c r="I21" i="39"/>
  <c r="J70" i="1"/>
  <c r="L21" i="39"/>
  <c r="M70" i="1"/>
  <c r="O21" i="39"/>
  <c r="P70" i="1"/>
  <c r="R21" i="39"/>
  <c r="S70" i="1"/>
  <c r="U21" i="39"/>
  <c r="V70" i="1"/>
  <c r="X21" i="39"/>
  <c r="Y70" i="1"/>
  <c r="AA21" i="39"/>
  <c r="AB70" i="1"/>
  <c r="AD21" i="39"/>
  <c r="AE70" i="1"/>
  <c r="AG21" i="39"/>
  <c r="AH70" i="1"/>
  <c r="AJ21" i="39"/>
  <c r="AK70" i="1"/>
  <c r="AM21" i="39"/>
  <c r="AN70" i="1"/>
  <c r="AP21" i="39"/>
  <c r="AQ70" i="1"/>
  <c r="D146" i="1"/>
  <c r="D148" i="1"/>
  <c r="M16" i="37"/>
  <c r="M17" i="37"/>
  <c r="M44" i="37"/>
  <c r="D17" i="39"/>
  <c r="E57" i="1"/>
  <c r="M3" i="37"/>
  <c r="M4" i="37"/>
  <c r="M8" i="37"/>
  <c r="M18" i="37"/>
  <c r="M5" i="37"/>
  <c r="M6" i="37"/>
  <c r="M7" i="37"/>
  <c r="M9" i="37"/>
  <c r="M10" i="37"/>
  <c r="M11" i="37"/>
  <c r="M12" i="37"/>
  <c r="M13" i="37"/>
  <c r="M14" i="37"/>
  <c r="M15" i="37"/>
  <c r="M19" i="37"/>
  <c r="M20" i="37"/>
  <c r="M21" i="37"/>
  <c r="M22" i="37"/>
  <c r="M23" i="37"/>
  <c r="M24" i="37"/>
  <c r="M25" i="37"/>
  <c r="M26" i="37"/>
  <c r="M27" i="37"/>
  <c r="M28" i="37"/>
  <c r="M29" i="37"/>
  <c r="M30" i="37"/>
  <c r="M31" i="37"/>
  <c r="M32" i="37"/>
  <c r="M33" i="37"/>
  <c r="M34" i="37"/>
  <c r="M35" i="37"/>
  <c r="M36" i="37"/>
  <c r="M37" i="37"/>
  <c r="M38" i="37"/>
  <c r="M39" i="37"/>
  <c r="M40" i="37"/>
  <c r="M41" i="37"/>
  <c r="M42" i="37"/>
  <c r="M43" i="37"/>
  <c r="M45" i="37"/>
  <c r="M46" i="37"/>
  <c r="M47" i="37"/>
  <c r="M48" i="37"/>
  <c r="M49" i="37"/>
  <c r="M50" i="37"/>
  <c r="M51" i="37"/>
  <c r="M52" i="37"/>
  <c r="M53" i="37"/>
  <c r="M54" i="37"/>
  <c r="M55" i="37"/>
  <c r="M56" i="37"/>
  <c r="M57" i="37"/>
  <c r="M58" i="37"/>
  <c r="M59" i="37"/>
  <c r="M60" i="37"/>
  <c r="M61" i="37"/>
  <c r="M62" i="37"/>
  <c r="M63" i="37"/>
  <c r="M64" i="37"/>
  <c r="M65" i="37"/>
  <c r="M66" i="37"/>
  <c r="M67" i="37"/>
  <c r="M68" i="37"/>
  <c r="M69" i="37"/>
  <c r="M70" i="37"/>
  <c r="M71" i="37"/>
  <c r="M72" i="37"/>
  <c r="M73" i="37"/>
  <c r="M74" i="37"/>
  <c r="M75" i="37"/>
  <c r="M76" i="37"/>
  <c r="M77" i="37"/>
  <c r="M78" i="37"/>
  <c r="M79" i="37"/>
  <c r="M80" i="37"/>
  <c r="M81" i="37"/>
  <c r="M82" i="37"/>
  <c r="M83" i="37"/>
  <c r="M84" i="37"/>
  <c r="M85" i="37"/>
  <c r="M86" i="37"/>
  <c r="M87" i="37"/>
  <c r="M88" i="37"/>
  <c r="M89" i="37"/>
  <c r="M90" i="37"/>
  <c r="M91" i="37"/>
  <c r="M92" i="37"/>
  <c r="M93" i="37"/>
  <c r="M94" i="37"/>
  <c r="M95" i="37"/>
  <c r="M96" i="37"/>
  <c r="M97" i="37"/>
  <c r="M98" i="37"/>
  <c r="M99" i="37"/>
  <c r="M100" i="37"/>
  <c r="M101" i="37"/>
  <c r="M102" i="37"/>
  <c r="M103" i="37"/>
  <c r="M104" i="37"/>
  <c r="M105" i="37"/>
  <c r="M106" i="37"/>
  <c r="M107" i="37"/>
  <c r="M108" i="37"/>
  <c r="M109" i="37"/>
  <c r="M110" i="37"/>
  <c r="M111" i="37"/>
  <c r="M112" i="37"/>
  <c r="M113" i="37"/>
  <c r="M114" i="37"/>
  <c r="M115" i="37"/>
  <c r="M116" i="37"/>
  <c r="M117" i="37"/>
  <c r="M118" i="37"/>
  <c r="M119" i="37"/>
  <c r="M120" i="37"/>
  <c r="M121" i="37"/>
  <c r="M122" i="37"/>
  <c r="M123" i="37"/>
  <c r="M124" i="37"/>
  <c r="M125" i="37"/>
  <c r="M126" i="37"/>
  <c r="M127" i="37"/>
  <c r="M128" i="37"/>
  <c r="M129" i="37"/>
  <c r="M130" i="37"/>
  <c r="M131" i="37"/>
  <c r="M132" i="37"/>
  <c r="M133" i="37"/>
  <c r="M134" i="37"/>
  <c r="M135" i="37"/>
  <c r="M136" i="37"/>
  <c r="M137" i="37"/>
  <c r="M138" i="37"/>
  <c r="M139" i="37"/>
  <c r="M140" i="37"/>
  <c r="M141" i="37"/>
  <c r="M142" i="37"/>
  <c r="M143" i="37"/>
  <c r="M144" i="37"/>
  <c r="M145" i="37"/>
  <c r="M146" i="37"/>
  <c r="M147" i="37"/>
  <c r="M148" i="37"/>
  <c r="M149" i="37"/>
  <c r="M150" i="37"/>
  <c r="M151" i="37"/>
  <c r="M152" i="37"/>
  <c r="M153" i="37"/>
  <c r="M154" i="37"/>
  <c r="M155" i="37"/>
  <c r="M156" i="37"/>
  <c r="M157" i="37"/>
  <c r="M158" i="37"/>
  <c r="M159" i="37"/>
  <c r="M160" i="37"/>
  <c r="M161" i="37"/>
  <c r="M162" i="37"/>
  <c r="M163" i="37"/>
  <c r="M164" i="37"/>
  <c r="M165" i="37"/>
  <c r="M166" i="37"/>
  <c r="M167" i="37"/>
  <c r="M168" i="37"/>
  <c r="M169" i="37"/>
  <c r="M170" i="37"/>
  <c r="M171" i="37"/>
  <c r="M172" i="37"/>
  <c r="M173" i="37"/>
  <c r="M174" i="37"/>
  <c r="M175" i="37"/>
  <c r="M176" i="37"/>
  <c r="M177" i="37"/>
  <c r="M178" i="37"/>
  <c r="M179" i="37"/>
  <c r="M180" i="37"/>
  <c r="M181" i="37"/>
  <c r="M182" i="37"/>
  <c r="M183" i="37"/>
  <c r="M184" i="37"/>
  <c r="M185" i="37"/>
  <c r="M186" i="37"/>
  <c r="M187" i="37"/>
  <c r="M188" i="37"/>
  <c r="M189" i="37"/>
  <c r="M190" i="37"/>
  <c r="M191" i="37"/>
  <c r="M192" i="37"/>
  <c r="M193" i="37"/>
  <c r="M194" i="37"/>
  <c r="M195" i="37"/>
  <c r="M196" i="37"/>
  <c r="M197" i="37"/>
  <c r="M198" i="37"/>
  <c r="M199" i="37"/>
  <c r="M200" i="37"/>
  <c r="G17" i="39"/>
  <c r="H57" i="1"/>
  <c r="J17" i="39"/>
  <c r="K57" i="1"/>
  <c r="M17" i="39"/>
  <c r="N57" i="1"/>
  <c r="P17" i="39"/>
  <c r="Q57" i="1"/>
  <c r="S17" i="39"/>
  <c r="T57" i="1"/>
  <c r="V17" i="39"/>
  <c r="W57" i="1"/>
  <c r="Y17" i="39"/>
  <c r="Z57" i="1"/>
  <c r="AB17" i="39"/>
  <c r="AC57" i="1"/>
  <c r="AE17" i="39"/>
  <c r="AF57" i="1"/>
  <c r="AH17" i="39"/>
  <c r="AI57" i="1"/>
  <c r="AK17" i="39"/>
  <c r="AL57" i="1"/>
  <c r="AN17" i="39"/>
  <c r="AO57" i="1"/>
  <c r="AQ17" i="39"/>
  <c r="AR57" i="1"/>
  <c r="E141" i="1"/>
  <c r="N16" i="37"/>
  <c r="N17" i="37"/>
  <c r="N44" i="37"/>
  <c r="E17" i="39"/>
  <c r="F57" i="1"/>
  <c r="N3" i="37"/>
  <c r="N4" i="37"/>
  <c r="N8" i="37"/>
  <c r="N18" i="37"/>
  <c r="N5" i="37"/>
  <c r="N6" i="37"/>
  <c r="N7" i="37"/>
  <c r="N9" i="37"/>
  <c r="N10" i="37"/>
  <c r="N11" i="37"/>
  <c r="N12" i="37"/>
  <c r="N13" i="37"/>
  <c r="N14" i="37"/>
  <c r="N15" i="37"/>
  <c r="N19" i="37"/>
  <c r="N20" i="37"/>
  <c r="N21" i="37"/>
  <c r="N22" i="37"/>
  <c r="N23" i="37"/>
  <c r="N24" i="37"/>
  <c r="N25" i="37"/>
  <c r="N26" i="37"/>
  <c r="N27" i="37"/>
  <c r="N28" i="37"/>
  <c r="N29" i="37"/>
  <c r="N30" i="37"/>
  <c r="N31" i="37"/>
  <c r="N32" i="37"/>
  <c r="N33" i="37"/>
  <c r="N34" i="37"/>
  <c r="N35" i="37"/>
  <c r="N36" i="37"/>
  <c r="N37" i="37"/>
  <c r="N38" i="37"/>
  <c r="N39" i="37"/>
  <c r="N40" i="37"/>
  <c r="N41" i="37"/>
  <c r="N42" i="37"/>
  <c r="N43" i="37"/>
  <c r="N45" i="37"/>
  <c r="N46" i="37"/>
  <c r="N47" i="37"/>
  <c r="N48" i="37"/>
  <c r="N49" i="37"/>
  <c r="N50" i="37"/>
  <c r="N51" i="37"/>
  <c r="N52" i="37"/>
  <c r="N53" i="37"/>
  <c r="N54" i="37"/>
  <c r="N55" i="37"/>
  <c r="N56" i="37"/>
  <c r="N57" i="37"/>
  <c r="N58" i="37"/>
  <c r="N59" i="37"/>
  <c r="N60" i="37"/>
  <c r="N61" i="37"/>
  <c r="N62" i="37"/>
  <c r="N63" i="37"/>
  <c r="N64" i="37"/>
  <c r="N65" i="37"/>
  <c r="N66" i="37"/>
  <c r="N67" i="37"/>
  <c r="N68" i="37"/>
  <c r="N69" i="37"/>
  <c r="N70" i="37"/>
  <c r="N71" i="37"/>
  <c r="N72" i="37"/>
  <c r="N73" i="37"/>
  <c r="N74" i="37"/>
  <c r="N75" i="37"/>
  <c r="N76" i="37"/>
  <c r="N77" i="37"/>
  <c r="N78" i="37"/>
  <c r="N79" i="37"/>
  <c r="N80" i="37"/>
  <c r="N81" i="37"/>
  <c r="N82" i="37"/>
  <c r="N83" i="37"/>
  <c r="N84" i="37"/>
  <c r="N85" i="37"/>
  <c r="N86" i="37"/>
  <c r="N87" i="37"/>
  <c r="N88" i="37"/>
  <c r="N89" i="37"/>
  <c r="N90" i="37"/>
  <c r="N91" i="37"/>
  <c r="N92" i="37"/>
  <c r="N93" i="37"/>
  <c r="N94" i="37"/>
  <c r="N95" i="37"/>
  <c r="N96" i="37"/>
  <c r="N97" i="37"/>
  <c r="N98" i="37"/>
  <c r="N99" i="37"/>
  <c r="N100" i="37"/>
  <c r="N101" i="37"/>
  <c r="N102" i="37"/>
  <c r="N103" i="37"/>
  <c r="N104" i="37"/>
  <c r="N105" i="37"/>
  <c r="N106" i="37"/>
  <c r="N107" i="37"/>
  <c r="N108" i="37"/>
  <c r="N109" i="37"/>
  <c r="N110" i="37"/>
  <c r="N111" i="37"/>
  <c r="N112" i="37"/>
  <c r="N113" i="37"/>
  <c r="N114" i="37"/>
  <c r="N115" i="37"/>
  <c r="N116" i="37"/>
  <c r="N117" i="37"/>
  <c r="N118" i="37"/>
  <c r="N119" i="37"/>
  <c r="N120" i="37"/>
  <c r="N121" i="37"/>
  <c r="N122" i="37"/>
  <c r="N123" i="37"/>
  <c r="N124" i="37"/>
  <c r="N125" i="37"/>
  <c r="N126" i="37"/>
  <c r="N127" i="37"/>
  <c r="N128" i="37"/>
  <c r="N129" i="37"/>
  <c r="N130" i="37"/>
  <c r="N131" i="37"/>
  <c r="N132" i="37"/>
  <c r="N133" i="37"/>
  <c r="N134" i="37"/>
  <c r="N135" i="37"/>
  <c r="N136" i="37"/>
  <c r="N137" i="37"/>
  <c r="N138" i="37"/>
  <c r="N139" i="37"/>
  <c r="N140" i="37"/>
  <c r="N141" i="37"/>
  <c r="N142" i="37"/>
  <c r="N143" i="37"/>
  <c r="N144" i="37"/>
  <c r="N145" i="37"/>
  <c r="N146" i="37"/>
  <c r="N147" i="37"/>
  <c r="N148" i="37"/>
  <c r="N149" i="37"/>
  <c r="N150" i="37"/>
  <c r="N151" i="37"/>
  <c r="N152" i="37"/>
  <c r="N153" i="37"/>
  <c r="N154" i="37"/>
  <c r="N155" i="37"/>
  <c r="N156" i="37"/>
  <c r="N157" i="37"/>
  <c r="N158" i="37"/>
  <c r="N159" i="37"/>
  <c r="N160" i="37"/>
  <c r="N161" i="37"/>
  <c r="N162" i="37"/>
  <c r="N163" i="37"/>
  <c r="N164" i="37"/>
  <c r="N165" i="37"/>
  <c r="N166" i="37"/>
  <c r="N167" i="37"/>
  <c r="N168" i="37"/>
  <c r="N169" i="37"/>
  <c r="N170" i="37"/>
  <c r="N171" i="37"/>
  <c r="N172" i="37"/>
  <c r="N173" i="37"/>
  <c r="N174" i="37"/>
  <c r="N175" i="37"/>
  <c r="N176" i="37"/>
  <c r="N177" i="37"/>
  <c r="N178" i="37"/>
  <c r="N179" i="37"/>
  <c r="N180" i="37"/>
  <c r="N181" i="37"/>
  <c r="N182" i="37"/>
  <c r="N183" i="37"/>
  <c r="N184" i="37"/>
  <c r="N185" i="37"/>
  <c r="N186" i="37"/>
  <c r="N187" i="37"/>
  <c r="N188" i="37"/>
  <c r="N189" i="37"/>
  <c r="N190" i="37"/>
  <c r="N191" i="37"/>
  <c r="N192" i="37"/>
  <c r="N193" i="37"/>
  <c r="N194" i="37"/>
  <c r="N195" i="37"/>
  <c r="N196" i="37"/>
  <c r="N197" i="37"/>
  <c r="N198" i="37"/>
  <c r="N199" i="37"/>
  <c r="N200" i="37"/>
  <c r="H17" i="39"/>
  <c r="I57" i="1"/>
  <c r="K17" i="39"/>
  <c r="L57" i="1"/>
  <c r="N17" i="39"/>
  <c r="O57" i="1"/>
  <c r="Q17" i="39"/>
  <c r="R57" i="1"/>
  <c r="T17" i="39"/>
  <c r="U57" i="1"/>
  <c r="W17" i="39"/>
  <c r="X57" i="1"/>
  <c r="Z17" i="39"/>
  <c r="AA57" i="1"/>
  <c r="AC17" i="39"/>
  <c r="AD57" i="1"/>
  <c r="AF17" i="39"/>
  <c r="AG57" i="1"/>
  <c r="AI17" i="39"/>
  <c r="AJ57" i="1"/>
  <c r="AL17" i="39"/>
  <c r="AM57" i="1"/>
  <c r="AO17" i="39"/>
  <c r="AP57" i="1"/>
  <c r="AR17" i="39"/>
  <c r="AS57" i="1"/>
  <c r="F141" i="1"/>
  <c r="E143" i="1"/>
  <c r="F143" i="1"/>
  <c r="L16" i="37"/>
  <c r="L17" i="37"/>
  <c r="L44" i="37"/>
  <c r="C17" i="39"/>
  <c r="D57" i="1"/>
  <c r="L3" i="37"/>
  <c r="L4" i="37"/>
  <c r="L8" i="37"/>
  <c r="L18" i="37"/>
  <c r="L5" i="37"/>
  <c r="L6" i="37"/>
  <c r="L7" i="37"/>
  <c r="L9" i="37"/>
  <c r="L10" i="37"/>
  <c r="L11" i="37"/>
  <c r="L12" i="37"/>
  <c r="L13" i="37"/>
  <c r="L14" i="37"/>
  <c r="L15" i="37"/>
  <c r="L19" i="37"/>
  <c r="L20" i="37"/>
  <c r="L21" i="37"/>
  <c r="L22" i="37"/>
  <c r="L23" i="37"/>
  <c r="L24" i="37"/>
  <c r="L25" i="37"/>
  <c r="L26" i="37"/>
  <c r="L27" i="37"/>
  <c r="L28" i="37"/>
  <c r="L29" i="37"/>
  <c r="L30" i="37"/>
  <c r="L31" i="37"/>
  <c r="L32" i="37"/>
  <c r="L33" i="37"/>
  <c r="L34" i="37"/>
  <c r="L35" i="37"/>
  <c r="L36" i="37"/>
  <c r="L37" i="37"/>
  <c r="L38" i="37"/>
  <c r="L39" i="37"/>
  <c r="L40" i="37"/>
  <c r="L41" i="37"/>
  <c r="L42" i="37"/>
  <c r="L43" i="37"/>
  <c r="L45" i="37"/>
  <c r="L46" i="37"/>
  <c r="L47" i="37"/>
  <c r="L48" i="37"/>
  <c r="L49" i="37"/>
  <c r="L50" i="37"/>
  <c r="L51" i="37"/>
  <c r="L52" i="37"/>
  <c r="L53" i="37"/>
  <c r="L54" i="37"/>
  <c r="L55" i="37"/>
  <c r="L56" i="37"/>
  <c r="L57" i="37"/>
  <c r="L58" i="37"/>
  <c r="L59" i="37"/>
  <c r="L60" i="37"/>
  <c r="L61" i="37"/>
  <c r="L62" i="37"/>
  <c r="L63" i="37"/>
  <c r="L64" i="37"/>
  <c r="L65" i="37"/>
  <c r="L66" i="37"/>
  <c r="L67" i="37"/>
  <c r="L68" i="37"/>
  <c r="L69" i="37"/>
  <c r="L70" i="37"/>
  <c r="L71" i="37"/>
  <c r="L72" i="37"/>
  <c r="L73" i="37"/>
  <c r="L74" i="37"/>
  <c r="L75" i="37"/>
  <c r="L76" i="37"/>
  <c r="L77" i="37"/>
  <c r="L78" i="37"/>
  <c r="L79" i="37"/>
  <c r="L80" i="37"/>
  <c r="L81" i="37"/>
  <c r="L82" i="37"/>
  <c r="L83" i="37"/>
  <c r="L84" i="37"/>
  <c r="L85" i="37"/>
  <c r="L86" i="37"/>
  <c r="L87" i="37"/>
  <c r="L88" i="37"/>
  <c r="L89" i="37"/>
  <c r="L90" i="37"/>
  <c r="L91" i="37"/>
  <c r="L92" i="37"/>
  <c r="L93" i="37"/>
  <c r="L94" i="37"/>
  <c r="L95" i="37"/>
  <c r="L96" i="37"/>
  <c r="L97" i="37"/>
  <c r="L98" i="37"/>
  <c r="L99" i="37"/>
  <c r="L100" i="37"/>
  <c r="L101" i="37"/>
  <c r="L102" i="37"/>
  <c r="L103" i="37"/>
  <c r="L104" i="37"/>
  <c r="L105" i="37"/>
  <c r="L106" i="37"/>
  <c r="L107" i="37"/>
  <c r="L108" i="37"/>
  <c r="L109" i="37"/>
  <c r="L110" i="37"/>
  <c r="L111" i="37"/>
  <c r="L112" i="37"/>
  <c r="L113" i="37"/>
  <c r="L114" i="37"/>
  <c r="L115" i="37"/>
  <c r="L116" i="37"/>
  <c r="L117" i="37"/>
  <c r="L118" i="37"/>
  <c r="L119" i="37"/>
  <c r="L120" i="37"/>
  <c r="L121" i="37"/>
  <c r="L122" i="37"/>
  <c r="L123" i="37"/>
  <c r="L124" i="37"/>
  <c r="L125" i="37"/>
  <c r="L126" i="37"/>
  <c r="L127" i="37"/>
  <c r="L128" i="37"/>
  <c r="L129" i="37"/>
  <c r="L130" i="37"/>
  <c r="L131" i="37"/>
  <c r="L132" i="37"/>
  <c r="L133" i="37"/>
  <c r="L134" i="37"/>
  <c r="L135" i="37"/>
  <c r="L136" i="37"/>
  <c r="L137" i="37"/>
  <c r="L138" i="37"/>
  <c r="L139" i="37"/>
  <c r="L140" i="37"/>
  <c r="L141" i="37"/>
  <c r="L142" i="37"/>
  <c r="L143" i="37"/>
  <c r="L144" i="37"/>
  <c r="L145" i="37"/>
  <c r="L146" i="37"/>
  <c r="L147" i="37"/>
  <c r="L148" i="37"/>
  <c r="L149" i="37"/>
  <c r="L150" i="37"/>
  <c r="L151" i="37"/>
  <c r="L152" i="37"/>
  <c r="L153" i="37"/>
  <c r="L154" i="37"/>
  <c r="L155" i="37"/>
  <c r="L156" i="37"/>
  <c r="L157" i="37"/>
  <c r="L158" i="37"/>
  <c r="L159" i="37"/>
  <c r="L160" i="37"/>
  <c r="L161" i="37"/>
  <c r="L162" i="37"/>
  <c r="L163" i="37"/>
  <c r="L164" i="37"/>
  <c r="L165" i="37"/>
  <c r="L166" i="37"/>
  <c r="L167" i="37"/>
  <c r="L168" i="37"/>
  <c r="L169" i="37"/>
  <c r="L170" i="37"/>
  <c r="L171" i="37"/>
  <c r="L172" i="37"/>
  <c r="L173" i="37"/>
  <c r="L174" i="37"/>
  <c r="L175" i="37"/>
  <c r="L176" i="37"/>
  <c r="L177" i="37"/>
  <c r="L178" i="37"/>
  <c r="L179" i="37"/>
  <c r="L180" i="37"/>
  <c r="L181" i="37"/>
  <c r="L182" i="37"/>
  <c r="L183" i="37"/>
  <c r="L184" i="37"/>
  <c r="L185" i="37"/>
  <c r="L186" i="37"/>
  <c r="L187" i="37"/>
  <c r="L188" i="37"/>
  <c r="L189" i="37"/>
  <c r="L190" i="37"/>
  <c r="L191" i="37"/>
  <c r="L192" i="37"/>
  <c r="L193" i="37"/>
  <c r="L194" i="37"/>
  <c r="L195" i="37"/>
  <c r="L196" i="37"/>
  <c r="L197" i="37"/>
  <c r="L198" i="37"/>
  <c r="L199" i="37"/>
  <c r="L200" i="37"/>
  <c r="F17" i="39"/>
  <c r="G57" i="1"/>
  <c r="I17" i="39"/>
  <c r="J57" i="1"/>
  <c r="L17" i="39"/>
  <c r="M57" i="1"/>
  <c r="O17" i="39"/>
  <c r="P57" i="1"/>
  <c r="R17" i="39"/>
  <c r="S57" i="1"/>
  <c r="U17" i="39"/>
  <c r="V57" i="1"/>
  <c r="X17" i="39"/>
  <c r="Y57" i="1"/>
  <c r="AA17" i="39"/>
  <c r="AB57" i="1"/>
  <c r="AD17" i="39"/>
  <c r="AE57" i="1"/>
  <c r="AG17" i="39"/>
  <c r="AH57" i="1"/>
  <c r="AJ17" i="39"/>
  <c r="AK57" i="1"/>
  <c r="AM17" i="39"/>
  <c r="AN57" i="1"/>
  <c r="AP17" i="39"/>
  <c r="AQ57" i="1"/>
  <c r="D141" i="1"/>
  <c r="D143" i="1"/>
  <c r="D3" i="37"/>
  <c r="D4" i="37"/>
  <c r="D8" i="37"/>
  <c r="D18" i="37"/>
  <c r="D5" i="37"/>
  <c r="D6" i="37"/>
  <c r="D7" i="37"/>
  <c r="D9" i="37"/>
  <c r="D10" i="37"/>
  <c r="D11" i="37"/>
  <c r="D12" i="37"/>
  <c r="D13" i="37"/>
  <c r="D14" i="37"/>
  <c r="D15" i="37"/>
  <c r="D16" i="37"/>
  <c r="D17" i="37"/>
  <c r="D19" i="37"/>
  <c r="D20" i="37"/>
  <c r="D21" i="37"/>
  <c r="D22" i="37"/>
  <c r="D23" i="37"/>
  <c r="D24" i="37"/>
  <c r="D25" i="37"/>
  <c r="D26" i="37"/>
  <c r="D27" i="37"/>
  <c r="D28" i="37"/>
  <c r="D29" i="37"/>
  <c r="D30" i="37"/>
  <c r="D31" i="37"/>
  <c r="D32" i="37"/>
  <c r="D33" i="37"/>
  <c r="D34" i="37"/>
  <c r="D35" i="37"/>
  <c r="D36" i="37"/>
  <c r="D37" i="37"/>
  <c r="D38" i="37"/>
  <c r="D39" i="37"/>
  <c r="D40" i="37"/>
  <c r="D41" i="37"/>
  <c r="D42" i="37"/>
  <c r="D43" i="37"/>
  <c r="D44" i="37"/>
  <c r="D45" i="37"/>
  <c r="D46" i="37"/>
  <c r="D47" i="37"/>
  <c r="D48" i="37"/>
  <c r="D49" i="37"/>
  <c r="D50" i="37"/>
  <c r="D51" i="37"/>
  <c r="D52" i="37"/>
  <c r="D53" i="37"/>
  <c r="D54" i="37"/>
  <c r="D55" i="37"/>
  <c r="D56" i="37"/>
  <c r="D57" i="37"/>
  <c r="D58" i="37"/>
  <c r="D59" i="37"/>
  <c r="D60" i="37"/>
  <c r="D61" i="37"/>
  <c r="D62" i="37"/>
  <c r="D63" i="37"/>
  <c r="D64" i="37"/>
  <c r="D65" i="37"/>
  <c r="D66" i="37"/>
  <c r="D67" i="37"/>
  <c r="D68" i="37"/>
  <c r="D69" i="37"/>
  <c r="D70" i="37"/>
  <c r="D71" i="37"/>
  <c r="D72" i="37"/>
  <c r="D73" i="37"/>
  <c r="D74" i="37"/>
  <c r="D75" i="37"/>
  <c r="D76" i="37"/>
  <c r="D77" i="37"/>
  <c r="D78" i="37"/>
  <c r="D79" i="37"/>
  <c r="D80" i="37"/>
  <c r="D81" i="37"/>
  <c r="D82" i="37"/>
  <c r="D83" i="37"/>
  <c r="D84" i="37"/>
  <c r="D85" i="37"/>
  <c r="D86" i="37"/>
  <c r="D87" i="37"/>
  <c r="D88" i="37"/>
  <c r="D89" i="37"/>
  <c r="D90" i="37"/>
  <c r="D91" i="37"/>
  <c r="D92" i="37"/>
  <c r="D93" i="37"/>
  <c r="D94" i="37"/>
  <c r="D95" i="37"/>
  <c r="D96" i="37"/>
  <c r="D97" i="37"/>
  <c r="D98" i="37"/>
  <c r="D99" i="37"/>
  <c r="D100" i="37"/>
  <c r="D101" i="37"/>
  <c r="D102" i="37"/>
  <c r="D103" i="37"/>
  <c r="D104" i="37"/>
  <c r="D105" i="37"/>
  <c r="D106" i="37"/>
  <c r="D107" i="37"/>
  <c r="D108" i="37"/>
  <c r="D109" i="37"/>
  <c r="D110" i="37"/>
  <c r="D111" i="37"/>
  <c r="D112" i="37"/>
  <c r="D113" i="37"/>
  <c r="D114" i="37"/>
  <c r="D115" i="37"/>
  <c r="D116" i="37"/>
  <c r="D117" i="37"/>
  <c r="D118" i="37"/>
  <c r="D119" i="37"/>
  <c r="D120" i="37"/>
  <c r="D121" i="37"/>
  <c r="D122" i="37"/>
  <c r="D123" i="37"/>
  <c r="D124" i="37"/>
  <c r="D125" i="37"/>
  <c r="D126" i="37"/>
  <c r="D127" i="37"/>
  <c r="D128" i="37"/>
  <c r="D129" i="37"/>
  <c r="D130" i="37"/>
  <c r="D131" i="37"/>
  <c r="D132" i="37"/>
  <c r="D133" i="37"/>
  <c r="D134" i="37"/>
  <c r="D135" i="37"/>
  <c r="D136" i="37"/>
  <c r="D137" i="37"/>
  <c r="D138" i="37"/>
  <c r="D139" i="37"/>
  <c r="D140" i="37"/>
  <c r="D141" i="37"/>
  <c r="D142" i="37"/>
  <c r="D143" i="37"/>
  <c r="D144" i="37"/>
  <c r="D145" i="37"/>
  <c r="D146" i="37"/>
  <c r="D147" i="37"/>
  <c r="D148" i="37"/>
  <c r="D149" i="37"/>
  <c r="D150" i="37"/>
  <c r="D151" i="37"/>
  <c r="D152" i="37"/>
  <c r="D153" i="37"/>
  <c r="D154" i="37"/>
  <c r="D155" i="37"/>
  <c r="D156" i="37"/>
  <c r="D157" i="37"/>
  <c r="D158" i="37"/>
  <c r="D159" i="37"/>
  <c r="D160" i="37"/>
  <c r="D161" i="37"/>
  <c r="D162" i="37"/>
  <c r="D163" i="37"/>
  <c r="D164" i="37"/>
  <c r="D165" i="37"/>
  <c r="D166" i="37"/>
  <c r="D167" i="37"/>
  <c r="D168" i="37"/>
  <c r="D169" i="37"/>
  <c r="D170" i="37"/>
  <c r="D171" i="37"/>
  <c r="D172" i="37"/>
  <c r="D173" i="37"/>
  <c r="D174" i="37"/>
  <c r="D175" i="37"/>
  <c r="D176" i="37"/>
  <c r="D177" i="37"/>
  <c r="D178" i="37"/>
  <c r="D179" i="37"/>
  <c r="D180" i="37"/>
  <c r="D181" i="37"/>
  <c r="D182" i="37"/>
  <c r="D183" i="37"/>
  <c r="D184" i="37"/>
  <c r="D185" i="37"/>
  <c r="D186" i="37"/>
  <c r="D187" i="37"/>
  <c r="D188" i="37"/>
  <c r="D189" i="37"/>
  <c r="D190" i="37"/>
  <c r="D191" i="37"/>
  <c r="D192" i="37"/>
  <c r="D193" i="37"/>
  <c r="D194" i="37"/>
  <c r="D195" i="37"/>
  <c r="D196" i="37"/>
  <c r="D197" i="37"/>
  <c r="D198" i="37"/>
  <c r="D199" i="37"/>
  <c r="D200" i="37"/>
  <c r="G5" i="39"/>
  <c r="H22" i="1"/>
  <c r="J5" i="39"/>
  <c r="K22" i="1"/>
  <c r="G3" i="37"/>
  <c r="G4" i="37"/>
  <c r="G8" i="37"/>
  <c r="G18" i="37"/>
  <c r="G5" i="37"/>
  <c r="G6" i="37"/>
  <c r="G7" i="37"/>
  <c r="G9" i="37"/>
  <c r="G10" i="37"/>
  <c r="G11" i="37"/>
  <c r="G12" i="37"/>
  <c r="G13" i="37"/>
  <c r="G14" i="37"/>
  <c r="G15" i="37"/>
  <c r="G16" i="37"/>
  <c r="G17" i="37"/>
  <c r="G19" i="37"/>
  <c r="G20" i="37"/>
  <c r="G21" i="37"/>
  <c r="G22" i="37"/>
  <c r="G23" i="37"/>
  <c r="G24" i="37"/>
  <c r="G25" i="37"/>
  <c r="G26" i="37"/>
  <c r="G27" i="37"/>
  <c r="G28" i="37"/>
  <c r="G29" i="37"/>
  <c r="G30" i="37"/>
  <c r="G31" i="37"/>
  <c r="G32" i="37"/>
  <c r="G33" i="37"/>
  <c r="G34" i="37"/>
  <c r="G35" i="37"/>
  <c r="G36" i="37"/>
  <c r="G37" i="37"/>
  <c r="G38" i="37"/>
  <c r="G39" i="37"/>
  <c r="G40" i="37"/>
  <c r="G41" i="37"/>
  <c r="G42" i="37"/>
  <c r="G43" i="37"/>
  <c r="G44" i="37"/>
  <c r="G45" i="37"/>
  <c r="G46" i="37"/>
  <c r="G47" i="37"/>
  <c r="G48" i="37"/>
  <c r="G49" i="37"/>
  <c r="G50" i="37"/>
  <c r="G51" i="37"/>
  <c r="G52" i="37"/>
  <c r="G53" i="37"/>
  <c r="G54" i="37"/>
  <c r="G55" i="37"/>
  <c r="G56" i="37"/>
  <c r="G57" i="37"/>
  <c r="G58" i="37"/>
  <c r="G59" i="37"/>
  <c r="G60" i="37"/>
  <c r="G61" i="37"/>
  <c r="G62" i="37"/>
  <c r="G63" i="37"/>
  <c r="G64" i="37"/>
  <c r="G65" i="37"/>
  <c r="G66" i="37"/>
  <c r="G67" i="37"/>
  <c r="G68" i="37"/>
  <c r="G69" i="37"/>
  <c r="G70" i="37"/>
  <c r="G71" i="37"/>
  <c r="G72" i="37"/>
  <c r="G73" i="37"/>
  <c r="G74" i="37"/>
  <c r="G75" i="37"/>
  <c r="G76" i="37"/>
  <c r="G77" i="37"/>
  <c r="G78" i="37"/>
  <c r="G79" i="37"/>
  <c r="G80" i="37"/>
  <c r="G81" i="37"/>
  <c r="G82" i="37"/>
  <c r="G83" i="37"/>
  <c r="G84" i="37"/>
  <c r="G85" i="37"/>
  <c r="G86" i="37"/>
  <c r="G87" i="37"/>
  <c r="G88" i="37"/>
  <c r="G89" i="37"/>
  <c r="G90" i="37"/>
  <c r="G91" i="37"/>
  <c r="G92" i="37"/>
  <c r="G93" i="37"/>
  <c r="G94" i="37"/>
  <c r="G95" i="37"/>
  <c r="G96" i="37"/>
  <c r="G97" i="37"/>
  <c r="G98" i="37"/>
  <c r="G99" i="37"/>
  <c r="G100" i="37"/>
  <c r="G101" i="37"/>
  <c r="G102" i="37"/>
  <c r="G103" i="37"/>
  <c r="G104" i="37"/>
  <c r="G105" i="37"/>
  <c r="G106" i="37"/>
  <c r="G107" i="37"/>
  <c r="G108" i="37"/>
  <c r="G109" i="37"/>
  <c r="G110" i="37"/>
  <c r="G111" i="37"/>
  <c r="G112" i="37"/>
  <c r="G113" i="37"/>
  <c r="G114" i="37"/>
  <c r="G115" i="37"/>
  <c r="G116" i="37"/>
  <c r="G117" i="37"/>
  <c r="G118" i="37"/>
  <c r="G119" i="37"/>
  <c r="G120" i="37"/>
  <c r="G121" i="37"/>
  <c r="G122" i="37"/>
  <c r="G123" i="37"/>
  <c r="G124" i="37"/>
  <c r="G125" i="37"/>
  <c r="G126" i="37"/>
  <c r="G127" i="37"/>
  <c r="G128" i="37"/>
  <c r="G129" i="37"/>
  <c r="G130" i="37"/>
  <c r="G131" i="37"/>
  <c r="G132" i="37"/>
  <c r="G133" i="37"/>
  <c r="G134" i="37"/>
  <c r="G135" i="37"/>
  <c r="G136" i="37"/>
  <c r="G137" i="37"/>
  <c r="G138" i="37"/>
  <c r="G139" i="37"/>
  <c r="G140" i="37"/>
  <c r="G141" i="37"/>
  <c r="G142" i="37"/>
  <c r="G143" i="37"/>
  <c r="G144" i="37"/>
  <c r="G145" i="37"/>
  <c r="G146" i="37"/>
  <c r="G147" i="37"/>
  <c r="G148" i="37"/>
  <c r="G149" i="37"/>
  <c r="G150" i="37"/>
  <c r="G151" i="37"/>
  <c r="G152" i="37"/>
  <c r="G153" i="37"/>
  <c r="G154" i="37"/>
  <c r="G155" i="37"/>
  <c r="G156" i="37"/>
  <c r="G157" i="37"/>
  <c r="G158" i="37"/>
  <c r="G159" i="37"/>
  <c r="G160" i="37"/>
  <c r="G161" i="37"/>
  <c r="G162" i="37"/>
  <c r="G163" i="37"/>
  <c r="G164" i="37"/>
  <c r="G165" i="37"/>
  <c r="G166" i="37"/>
  <c r="G167" i="37"/>
  <c r="G168" i="37"/>
  <c r="G169" i="37"/>
  <c r="G170" i="37"/>
  <c r="G171" i="37"/>
  <c r="G172" i="37"/>
  <c r="G173" i="37"/>
  <c r="G174" i="37"/>
  <c r="G175" i="37"/>
  <c r="G176" i="37"/>
  <c r="G177" i="37"/>
  <c r="G178" i="37"/>
  <c r="G179" i="37"/>
  <c r="G180" i="37"/>
  <c r="G181" i="37"/>
  <c r="G182" i="37"/>
  <c r="G183" i="37"/>
  <c r="G184" i="37"/>
  <c r="G185" i="37"/>
  <c r="G186" i="37"/>
  <c r="G187" i="37"/>
  <c r="G188" i="37"/>
  <c r="G189" i="37"/>
  <c r="G190" i="37"/>
  <c r="G191" i="37"/>
  <c r="G192" i="37"/>
  <c r="G193" i="37"/>
  <c r="G194" i="37"/>
  <c r="G195" i="37"/>
  <c r="G196" i="37"/>
  <c r="G197" i="37"/>
  <c r="G198" i="37"/>
  <c r="G199" i="37"/>
  <c r="G200" i="37"/>
  <c r="G9" i="39"/>
  <c r="H34" i="1"/>
  <c r="J9" i="39"/>
  <c r="K34" i="1"/>
  <c r="J3" i="37"/>
  <c r="J4" i="37"/>
  <c r="J8" i="37"/>
  <c r="J18" i="37"/>
  <c r="J5" i="37"/>
  <c r="J6" i="37"/>
  <c r="J7" i="37"/>
  <c r="J9" i="37"/>
  <c r="J10" i="37"/>
  <c r="J11" i="37"/>
  <c r="J12" i="37"/>
  <c r="J13" i="37"/>
  <c r="J14" i="37"/>
  <c r="J15" i="37"/>
  <c r="J16" i="37"/>
  <c r="J17" i="37"/>
  <c r="J19" i="37"/>
  <c r="J20" i="37"/>
  <c r="J21" i="37"/>
  <c r="J22" i="37"/>
  <c r="J23" i="37"/>
  <c r="J24" i="37"/>
  <c r="J25" i="37"/>
  <c r="J26" i="37"/>
  <c r="J27" i="37"/>
  <c r="J28" i="37"/>
  <c r="J29" i="37"/>
  <c r="J30" i="37"/>
  <c r="J31" i="37"/>
  <c r="J32" i="37"/>
  <c r="J33" i="37"/>
  <c r="J34" i="37"/>
  <c r="J35" i="37"/>
  <c r="J36" i="37"/>
  <c r="J37" i="37"/>
  <c r="J38" i="37"/>
  <c r="J39" i="37"/>
  <c r="J40" i="37"/>
  <c r="J41" i="37"/>
  <c r="J42" i="37"/>
  <c r="J43" i="37"/>
  <c r="J44" i="37"/>
  <c r="J45" i="37"/>
  <c r="J46" i="37"/>
  <c r="J47" i="37"/>
  <c r="J48" i="37"/>
  <c r="J49" i="37"/>
  <c r="J50" i="37"/>
  <c r="J51" i="37"/>
  <c r="J52" i="37"/>
  <c r="J53" i="37"/>
  <c r="J54" i="37"/>
  <c r="J55" i="37"/>
  <c r="J56" i="37"/>
  <c r="J57" i="37"/>
  <c r="J58" i="37"/>
  <c r="J59" i="37"/>
  <c r="J60" i="37"/>
  <c r="J61" i="37"/>
  <c r="J62" i="37"/>
  <c r="J63" i="37"/>
  <c r="J64" i="37"/>
  <c r="J65" i="37"/>
  <c r="J66" i="37"/>
  <c r="J67" i="37"/>
  <c r="J68" i="37"/>
  <c r="J69" i="37"/>
  <c r="J70" i="37"/>
  <c r="J71" i="37"/>
  <c r="J72" i="37"/>
  <c r="J73" i="37"/>
  <c r="J74" i="37"/>
  <c r="J75" i="37"/>
  <c r="J76" i="37"/>
  <c r="J77" i="37"/>
  <c r="J78" i="37"/>
  <c r="J79" i="37"/>
  <c r="J80" i="37"/>
  <c r="J81" i="37"/>
  <c r="J82" i="37"/>
  <c r="J83" i="37"/>
  <c r="J84" i="37"/>
  <c r="J85" i="37"/>
  <c r="J86" i="37"/>
  <c r="J87" i="37"/>
  <c r="J88" i="37"/>
  <c r="J89" i="37"/>
  <c r="J90" i="37"/>
  <c r="J91" i="37"/>
  <c r="J92" i="37"/>
  <c r="J93" i="37"/>
  <c r="J94" i="37"/>
  <c r="J95" i="37"/>
  <c r="J96" i="37"/>
  <c r="J97" i="37"/>
  <c r="J98" i="37"/>
  <c r="J99" i="37"/>
  <c r="J100" i="37"/>
  <c r="J101" i="37"/>
  <c r="J102" i="37"/>
  <c r="J103" i="37"/>
  <c r="J104" i="37"/>
  <c r="J105" i="37"/>
  <c r="J106" i="37"/>
  <c r="J107" i="37"/>
  <c r="J108" i="37"/>
  <c r="J109" i="37"/>
  <c r="J110" i="37"/>
  <c r="J111" i="37"/>
  <c r="J112" i="37"/>
  <c r="J113" i="37"/>
  <c r="J114" i="37"/>
  <c r="J115" i="37"/>
  <c r="J116" i="37"/>
  <c r="J117" i="37"/>
  <c r="J118" i="37"/>
  <c r="J119" i="37"/>
  <c r="J120" i="37"/>
  <c r="J121" i="37"/>
  <c r="J122" i="37"/>
  <c r="J123" i="37"/>
  <c r="J124" i="37"/>
  <c r="J125" i="37"/>
  <c r="J126" i="37"/>
  <c r="J127" i="37"/>
  <c r="J128" i="37"/>
  <c r="J129" i="37"/>
  <c r="J130" i="37"/>
  <c r="J131" i="37"/>
  <c r="J132" i="37"/>
  <c r="J133" i="37"/>
  <c r="J134" i="37"/>
  <c r="J135" i="37"/>
  <c r="J136" i="37"/>
  <c r="J137" i="37"/>
  <c r="J138" i="37"/>
  <c r="J139" i="37"/>
  <c r="J140" i="37"/>
  <c r="J141" i="37"/>
  <c r="J142" i="37"/>
  <c r="J143" i="37"/>
  <c r="J144" i="37"/>
  <c r="J145" i="37"/>
  <c r="J146" i="37"/>
  <c r="J147" i="37"/>
  <c r="J148" i="37"/>
  <c r="J149" i="37"/>
  <c r="J150" i="37"/>
  <c r="J151" i="37"/>
  <c r="J152" i="37"/>
  <c r="J153" i="37"/>
  <c r="J154" i="37"/>
  <c r="J155" i="37"/>
  <c r="J156" i="37"/>
  <c r="J157" i="37"/>
  <c r="J158" i="37"/>
  <c r="J159" i="37"/>
  <c r="J160" i="37"/>
  <c r="J161" i="37"/>
  <c r="J162" i="37"/>
  <c r="J163" i="37"/>
  <c r="J164" i="37"/>
  <c r="J165" i="37"/>
  <c r="J166" i="37"/>
  <c r="J167" i="37"/>
  <c r="J168" i="37"/>
  <c r="J169" i="37"/>
  <c r="J170" i="37"/>
  <c r="J171" i="37"/>
  <c r="J172" i="37"/>
  <c r="J173" i="37"/>
  <c r="J174" i="37"/>
  <c r="J175" i="37"/>
  <c r="J176" i="37"/>
  <c r="J177" i="37"/>
  <c r="J178" i="37"/>
  <c r="J179" i="37"/>
  <c r="J180" i="37"/>
  <c r="J181" i="37"/>
  <c r="J182" i="37"/>
  <c r="J183" i="37"/>
  <c r="J184" i="37"/>
  <c r="J185" i="37"/>
  <c r="J186" i="37"/>
  <c r="J187" i="37"/>
  <c r="J188" i="37"/>
  <c r="J189" i="37"/>
  <c r="J190" i="37"/>
  <c r="J191" i="37"/>
  <c r="J192" i="37"/>
  <c r="J193" i="37"/>
  <c r="J194" i="37"/>
  <c r="J195" i="37"/>
  <c r="J196" i="37"/>
  <c r="J197" i="37"/>
  <c r="J198" i="37"/>
  <c r="J199" i="37"/>
  <c r="J200" i="37"/>
  <c r="G13" i="39"/>
  <c r="H46" i="1"/>
  <c r="J13" i="39"/>
  <c r="K46" i="1"/>
  <c r="S3" i="37"/>
  <c r="S4" i="37"/>
  <c r="S8" i="37"/>
  <c r="S18" i="37"/>
  <c r="S5" i="37"/>
  <c r="S6" i="37"/>
  <c r="S7" i="37"/>
  <c r="S9" i="37"/>
  <c r="S10" i="37"/>
  <c r="S11" i="37"/>
  <c r="S12" i="37"/>
  <c r="S13" i="37"/>
  <c r="S14" i="37"/>
  <c r="S15" i="37"/>
  <c r="S16" i="37"/>
  <c r="S17" i="37"/>
  <c r="S19" i="37"/>
  <c r="S20" i="37"/>
  <c r="S21" i="37"/>
  <c r="S22" i="37"/>
  <c r="S23" i="37"/>
  <c r="S24" i="37"/>
  <c r="S25" i="37"/>
  <c r="S26" i="37"/>
  <c r="S27" i="37"/>
  <c r="S28" i="37"/>
  <c r="S29" i="37"/>
  <c r="S30" i="37"/>
  <c r="S31" i="37"/>
  <c r="S32" i="37"/>
  <c r="S33" i="37"/>
  <c r="S34" i="37"/>
  <c r="S35" i="37"/>
  <c r="S36" i="37"/>
  <c r="S37" i="37"/>
  <c r="S38" i="37"/>
  <c r="S39" i="37"/>
  <c r="S40" i="37"/>
  <c r="S41" i="37"/>
  <c r="S42" i="37"/>
  <c r="S43" i="37"/>
  <c r="S44" i="37"/>
  <c r="S45" i="37"/>
  <c r="S46" i="37"/>
  <c r="S47" i="37"/>
  <c r="S48" i="37"/>
  <c r="S49" i="37"/>
  <c r="S50" i="37"/>
  <c r="S51" i="37"/>
  <c r="S52" i="37"/>
  <c r="S53" i="37"/>
  <c r="S54" i="37"/>
  <c r="S55" i="37"/>
  <c r="S56" i="37"/>
  <c r="S57" i="37"/>
  <c r="S58" i="37"/>
  <c r="S59" i="37"/>
  <c r="S60" i="37"/>
  <c r="S61" i="37"/>
  <c r="S62" i="37"/>
  <c r="S63" i="37"/>
  <c r="S64" i="37"/>
  <c r="S65" i="37"/>
  <c r="S66" i="37"/>
  <c r="S67" i="37"/>
  <c r="S68" i="37"/>
  <c r="S69" i="37"/>
  <c r="S70" i="37"/>
  <c r="S71" i="37"/>
  <c r="S72" i="37"/>
  <c r="S73" i="37"/>
  <c r="S74" i="37"/>
  <c r="S75" i="37"/>
  <c r="S76" i="37"/>
  <c r="S77" i="37"/>
  <c r="S78" i="37"/>
  <c r="S79" i="37"/>
  <c r="S80" i="37"/>
  <c r="S81" i="37"/>
  <c r="S82" i="37"/>
  <c r="S83" i="37"/>
  <c r="S84" i="37"/>
  <c r="S85" i="37"/>
  <c r="S86" i="37"/>
  <c r="S87" i="37"/>
  <c r="S88" i="37"/>
  <c r="S89" i="37"/>
  <c r="S90" i="37"/>
  <c r="S91" i="37"/>
  <c r="S92" i="37"/>
  <c r="S93" i="37"/>
  <c r="S94" i="37"/>
  <c r="S95" i="37"/>
  <c r="S96" i="37"/>
  <c r="S97" i="37"/>
  <c r="S98" i="37"/>
  <c r="S99" i="37"/>
  <c r="S100" i="37"/>
  <c r="S101" i="37"/>
  <c r="S102" i="37"/>
  <c r="S103" i="37"/>
  <c r="S104" i="37"/>
  <c r="S105" i="37"/>
  <c r="S106" i="37"/>
  <c r="S107" i="37"/>
  <c r="S108" i="37"/>
  <c r="S109" i="37"/>
  <c r="S110" i="37"/>
  <c r="S111" i="37"/>
  <c r="S112" i="37"/>
  <c r="S113" i="37"/>
  <c r="S114" i="37"/>
  <c r="S115" i="37"/>
  <c r="S116" i="37"/>
  <c r="S117" i="37"/>
  <c r="S118" i="37"/>
  <c r="S119" i="37"/>
  <c r="S120" i="37"/>
  <c r="S121" i="37"/>
  <c r="S122" i="37"/>
  <c r="S123" i="37"/>
  <c r="S124" i="37"/>
  <c r="S125" i="37"/>
  <c r="S126" i="37"/>
  <c r="S127" i="37"/>
  <c r="S128" i="37"/>
  <c r="S129" i="37"/>
  <c r="S130" i="37"/>
  <c r="S131" i="37"/>
  <c r="S132" i="37"/>
  <c r="S133" i="37"/>
  <c r="S134" i="37"/>
  <c r="S135" i="37"/>
  <c r="S136" i="37"/>
  <c r="S137" i="37"/>
  <c r="S138" i="37"/>
  <c r="S139" i="37"/>
  <c r="S140" i="37"/>
  <c r="S141" i="37"/>
  <c r="S142" i="37"/>
  <c r="S143" i="37"/>
  <c r="S144" i="37"/>
  <c r="S145" i="37"/>
  <c r="S146" i="37"/>
  <c r="S147" i="37"/>
  <c r="S148" i="37"/>
  <c r="S149" i="37"/>
  <c r="S150" i="37"/>
  <c r="S151" i="37"/>
  <c r="S152" i="37"/>
  <c r="S153" i="37"/>
  <c r="S154" i="37"/>
  <c r="S155" i="37"/>
  <c r="S156" i="37"/>
  <c r="S157" i="37"/>
  <c r="S158" i="37"/>
  <c r="S159" i="37"/>
  <c r="S160" i="37"/>
  <c r="S161" i="37"/>
  <c r="S162" i="37"/>
  <c r="S163" i="37"/>
  <c r="S164" i="37"/>
  <c r="S165" i="37"/>
  <c r="S166" i="37"/>
  <c r="S167" i="37"/>
  <c r="S168" i="37"/>
  <c r="S169" i="37"/>
  <c r="S170" i="37"/>
  <c r="S171" i="37"/>
  <c r="S172" i="37"/>
  <c r="S173" i="37"/>
  <c r="S174" i="37"/>
  <c r="S175" i="37"/>
  <c r="S176" i="37"/>
  <c r="S177" i="37"/>
  <c r="S178" i="37"/>
  <c r="S179" i="37"/>
  <c r="S180" i="37"/>
  <c r="S181" i="37"/>
  <c r="S182" i="37"/>
  <c r="S183" i="37"/>
  <c r="S184" i="37"/>
  <c r="S185" i="37"/>
  <c r="S186" i="37"/>
  <c r="S187" i="37"/>
  <c r="S188" i="37"/>
  <c r="S189" i="37"/>
  <c r="S190" i="37"/>
  <c r="S191" i="37"/>
  <c r="S192" i="37"/>
  <c r="S193" i="37"/>
  <c r="S194" i="37"/>
  <c r="S195" i="37"/>
  <c r="S196" i="37"/>
  <c r="S197" i="37"/>
  <c r="S198" i="37"/>
  <c r="S199" i="37"/>
  <c r="S200" i="37"/>
  <c r="G25" i="39"/>
  <c r="H83" i="1"/>
  <c r="J25" i="39"/>
  <c r="K83" i="1"/>
  <c r="V3" i="37"/>
  <c r="V4" i="37"/>
  <c r="V8" i="37"/>
  <c r="V18" i="37"/>
  <c r="V5" i="37"/>
  <c r="V6" i="37"/>
  <c r="V7" i="37"/>
  <c r="V9" i="37"/>
  <c r="V10" i="37"/>
  <c r="V11" i="37"/>
  <c r="V12" i="37"/>
  <c r="V13" i="37"/>
  <c r="V14" i="37"/>
  <c r="V15" i="37"/>
  <c r="V16" i="37"/>
  <c r="V17" i="37"/>
  <c r="V19" i="37"/>
  <c r="V20" i="37"/>
  <c r="V21" i="37"/>
  <c r="V22" i="37"/>
  <c r="V23" i="37"/>
  <c r="V24" i="37"/>
  <c r="V25" i="37"/>
  <c r="V26" i="37"/>
  <c r="V27" i="37"/>
  <c r="V28" i="37"/>
  <c r="V29" i="37"/>
  <c r="V30" i="37"/>
  <c r="V31" i="37"/>
  <c r="V32" i="37"/>
  <c r="V33" i="37"/>
  <c r="V34" i="37"/>
  <c r="V35" i="37"/>
  <c r="V36" i="37"/>
  <c r="V37" i="37"/>
  <c r="V38" i="37"/>
  <c r="V39" i="37"/>
  <c r="V40" i="37"/>
  <c r="V41" i="37"/>
  <c r="V42" i="37"/>
  <c r="V43" i="37"/>
  <c r="V44" i="37"/>
  <c r="V45" i="37"/>
  <c r="V46" i="37"/>
  <c r="V47" i="37"/>
  <c r="V48" i="37"/>
  <c r="V49" i="37"/>
  <c r="V50" i="37"/>
  <c r="V51" i="37"/>
  <c r="V52" i="37"/>
  <c r="V53" i="37"/>
  <c r="V54" i="37"/>
  <c r="V55" i="37"/>
  <c r="V56" i="37"/>
  <c r="V57" i="37"/>
  <c r="V58" i="37"/>
  <c r="V59" i="37"/>
  <c r="V60" i="37"/>
  <c r="V61" i="37"/>
  <c r="V62" i="37"/>
  <c r="V63" i="37"/>
  <c r="V64" i="37"/>
  <c r="V65" i="37"/>
  <c r="V66" i="37"/>
  <c r="V67" i="37"/>
  <c r="V68" i="37"/>
  <c r="V69" i="37"/>
  <c r="V70" i="37"/>
  <c r="V71" i="37"/>
  <c r="V72" i="37"/>
  <c r="V73" i="37"/>
  <c r="V74" i="37"/>
  <c r="V75" i="37"/>
  <c r="V76" i="37"/>
  <c r="V77" i="37"/>
  <c r="V78" i="37"/>
  <c r="V79" i="37"/>
  <c r="V80" i="37"/>
  <c r="V81" i="37"/>
  <c r="V82" i="37"/>
  <c r="V83" i="37"/>
  <c r="V84" i="37"/>
  <c r="V85" i="37"/>
  <c r="V86" i="37"/>
  <c r="V87" i="37"/>
  <c r="V88" i="37"/>
  <c r="V89" i="37"/>
  <c r="V90" i="37"/>
  <c r="V91" i="37"/>
  <c r="V92" i="37"/>
  <c r="V93" i="37"/>
  <c r="V94" i="37"/>
  <c r="V95" i="37"/>
  <c r="V96" i="37"/>
  <c r="V97" i="37"/>
  <c r="V98" i="37"/>
  <c r="V99" i="37"/>
  <c r="V100" i="37"/>
  <c r="V101" i="37"/>
  <c r="V102" i="37"/>
  <c r="V103" i="37"/>
  <c r="V104" i="37"/>
  <c r="V105" i="37"/>
  <c r="V106" i="37"/>
  <c r="V107" i="37"/>
  <c r="V108" i="37"/>
  <c r="V109" i="37"/>
  <c r="V110" i="37"/>
  <c r="V111" i="37"/>
  <c r="V112" i="37"/>
  <c r="V113" i="37"/>
  <c r="V114" i="37"/>
  <c r="V115" i="37"/>
  <c r="V116" i="37"/>
  <c r="V117" i="37"/>
  <c r="V118" i="37"/>
  <c r="V119" i="37"/>
  <c r="V120" i="37"/>
  <c r="V121" i="37"/>
  <c r="V122" i="37"/>
  <c r="V123" i="37"/>
  <c r="V124" i="37"/>
  <c r="V125" i="37"/>
  <c r="V126" i="37"/>
  <c r="V127" i="37"/>
  <c r="V128" i="37"/>
  <c r="V129" i="37"/>
  <c r="V130" i="37"/>
  <c r="V131" i="37"/>
  <c r="V132" i="37"/>
  <c r="V133" i="37"/>
  <c r="V134" i="37"/>
  <c r="V135" i="37"/>
  <c r="V136" i="37"/>
  <c r="V137" i="37"/>
  <c r="V138" i="37"/>
  <c r="V139" i="37"/>
  <c r="V140" i="37"/>
  <c r="V141" i="37"/>
  <c r="V142" i="37"/>
  <c r="V143" i="37"/>
  <c r="V144" i="37"/>
  <c r="V145" i="37"/>
  <c r="V146" i="37"/>
  <c r="V147" i="37"/>
  <c r="V148" i="37"/>
  <c r="V149" i="37"/>
  <c r="V150" i="37"/>
  <c r="V151" i="37"/>
  <c r="V152" i="37"/>
  <c r="V153" i="37"/>
  <c r="V154" i="37"/>
  <c r="V155" i="37"/>
  <c r="V156" i="37"/>
  <c r="V157" i="37"/>
  <c r="V158" i="37"/>
  <c r="V159" i="37"/>
  <c r="V160" i="37"/>
  <c r="V161" i="37"/>
  <c r="V162" i="37"/>
  <c r="V163" i="37"/>
  <c r="V164" i="37"/>
  <c r="V165" i="37"/>
  <c r="V166" i="37"/>
  <c r="V167" i="37"/>
  <c r="V168" i="37"/>
  <c r="V169" i="37"/>
  <c r="V170" i="37"/>
  <c r="V171" i="37"/>
  <c r="V172" i="37"/>
  <c r="V173" i="37"/>
  <c r="V174" i="37"/>
  <c r="V175" i="37"/>
  <c r="V176" i="37"/>
  <c r="V177" i="37"/>
  <c r="V178" i="37"/>
  <c r="V179" i="37"/>
  <c r="V180" i="37"/>
  <c r="V181" i="37"/>
  <c r="V182" i="37"/>
  <c r="V183" i="37"/>
  <c r="V184" i="37"/>
  <c r="V185" i="37"/>
  <c r="V186" i="37"/>
  <c r="V187" i="37"/>
  <c r="V188" i="37"/>
  <c r="V189" i="37"/>
  <c r="V190" i="37"/>
  <c r="V191" i="37"/>
  <c r="V192" i="37"/>
  <c r="V193" i="37"/>
  <c r="V194" i="37"/>
  <c r="V195" i="37"/>
  <c r="V196" i="37"/>
  <c r="V197" i="37"/>
  <c r="V198" i="37"/>
  <c r="V199" i="37"/>
  <c r="V200" i="37"/>
  <c r="G29" i="39"/>
  <c r="H93" i="1"/>
  <c r="J29" i="39"/>
  <c r="K93" i="1"/>
  <c r="K59" i="1"/>
  <c r="M5" i="39"/>
  <c r="N22" i="1"/>
  <c r="M9" i="39"/>
  <c r="N34" i="1"/>
  <c r="M13" i="39"/>
  <c r="N46" i="1"/>
  <c r="M25" i="39"/>
  <c r="N83" i="1"/>
  <c r="M29" i="39"/>
  <c r="N93" i="1"/>
  <c r="N59" i="1"/>
  <c r="P5" i="39"/>
  <c r="Q22" i="1"/>
  <c r="P9" i="39"/>
  <c r="Q34" i="1"/>
  <c r="P13" i="39"/>
  <c r="Q46" i="1"/>
  <c r="P25" i="39"/>
  <c r="Q83" i="1"/>
  <c r="P29" i="39"/>
  <c r="Q93" i="1"/>
  <c r="Q59" i="1"/>
  <c r="S5" i="39"/>
  <c r="T22" i="1"/>
  <c r="S9" i="39"/>
  <c r="T34" i="1"/>
  <c r="S13" i="39"/>
  <c r="T46" i="1"/>
  <c r="S25" i="39"/>
  <c r="T83" i="1"/>
  <c r="S29" i="39"/>
  <c r="T93" i="1"/>
  <c r="T59" i="1"/>
  <c r="V5" i="39"/>
  <c r="W22" i="1"/>
  <c r="V9" i="39"/>
  <c r="W34" i="1"/>
  <c r="V13" i="39"/>
  <c r="W46" i="1"/>
  <c r="V25" i="39"/>
  <c r="W83" i="1"/>
  <c r="V29" i="39"/>
  <c r="W93" i="1"/>
  <c r="W59" i="1"/>
  <c r="Y5" i="39"/>
  <c r="Z22" i="1"/>
  <c r="Y9" i="39"/>
  <c r="Z34" i="1"/>
  <c r="Y13" i="39"/>
  <c r="Z46" i="1"/>
  <c r="Y25" i="39"/>
  <c r="Z83" i="1"/>
  <c r="Y29" i="39"/>
  <c r="Z93" i="1"/>
  <c r="Z59" i="1"/>
  <c r="AB5" i="39"/>
  <c r="AC22" i="1"/>
  <c r="AB9" i="39"/>
  <c r="AC34" i="1"/>
  <c r="AB13" i="39"/>
  <c r="AC46" i="1"/>
  <c r="AB25" i="39"/>
  <c r="AC83" i="1"/>
  <c r="AB29" i="39"/>
  <c r="AC93" i="1"/>
  <c r="AC59" i="1"/>
  <c r="AE5" i="39"/>
  <c r="AF22" i="1"/>
  <c r="AE9" i="39"/>
  <c r="AF34" i="1"/>
  <c r="AE13" i="39"/>
  <c r="AF46" i="1"/>
  <c r="AE25" i="39"/>
  <c r="AF83" i="1"/>
  <c r="AE29" i="39"/>
  <c r="AF93" i="1"/>
  <c r="AF59" i="1"/>
  <c r="AH5" i="39"/>
  <c r="AI22" i="1"/>
  <c r="AH9" i="39"/>
  <c r="AI34" i="1"/>
  <c r="AH13" i="39"/>
  <c r="AI46" i="1"/>
  <c r="AH25" i="39"/>
  <c r="AI83" i="1"/>
  <c r="AH29" i="39"/>
  <c r="AI93" i="1"/>
  <c r="AI59" i="1"/>
  <c r="AK5" i="39"/>
  <c r="AL22" i="1"/>
  <c r="AK9" i="39"/>
  <c r="AL34" i="1"/>
  <c r="AK13" i="39"/>
  <c r="AL46" i="1"/>
  <c r="AK25" i="39"/>
  <c r="AL83" i="1"/>
  <c r="AK29" i="39"/>
  <c r="AL93" i="1"/>
  <c r="AL59" i="1"/>
  <c r="AN5" i="39"/>
  <c r="AO22" i="1"/>
  <c r="AN9" i="39"/>
  <c r="AO34" i="1"/>
  <c r="AN13" i="39"/>
  <c r="AO46" i="1"/>
  <c r="AN25" i="39"/>
  <c r="AO83" i="1"/>
  <c r="AN29" i="39"/>
  <c r="AO93" i="1"/>
  <c r="AO59" i="1"/>
  <c r="AQ5" i="39"/>
  <c r="AR22" i="1"/>
  <c r="AQ9" i="39"/>
  <c r="AR34" i="1"/>
  <c r="AQ13" i="39"/>
  <c r="AR46" i="1"/>
  <c r="AQ25" i="39"/>
  <c r="AR83" i="1"/>
  <c r="AQ29" i="39"/>
  <c r="AR93" i="1"/>
  <c r="AR59" i="1"/>
  <c r="E155" i="1"/>
  <c r="E156" i="1"/>
  <c r="E3" i="37"/>
  <c r="E4" i="37"/>
  <c r="E8" i="37"/>
  <c r="E18" i="37"/>
  <c r="E5" i="37"/>
  <c r="E6" i="37"/>
  <c r="E7" i="37"/>
  <c r="E9" i="37"/>
  <c r="E10" i="37"/>
  <c r="E11" i="37"/>
  <c r="E12" i="37"/>
  <c r="E13" i="37"/>
  <c r="E14" i="37"/>
  <c r="E15" i="37"/>
  <c r="E16" i="37"/>
  <c r="E17" i="37"/>
  <c r="E19" i="37"/>
  <c r="E20" i="37"/>
  <c r="E21" i="37"/>
  <c r="E22" i="37"/>
  <c r="E23" i="37"/>
  <c r="E24" i="37"/>
  <c r="E25" i="37"/>
  <c r="E26" i="37"/>
  <c r="E27" i="37"/>
  <c r="E28" i="37"/>
  <c r="E29" i="37"/>
  <c r="E30" i="37"/>
  <c r="E31" i="37"/>
  <c r="E32" i="37"/>
  <c r="E33" i="37"/>
  <c r="E34" i="37"/>
  <c r="E35" i="37"/>
  <c r="E36" i="37"/>
  <c r="E37" i="37"/>
  <c r="E38" i="37"/>
  <c r="E39" i="37"/>
  <c r="E40" i="37"/>
  <c r="E41" i="37"/>
  <c r="E42" i="37"/>
  <c r="E43" i="37"/>
  <c r="E44" i="37"/>
  <c r="E45" i="37"/>
  <c r="E46" i="37"/>
  <c r="E47" i="37"/>
  <c r="E48" i="37"/>
  <c r="E49" i="37"/>
  <c r="E50" i="37"/>
  <c r="E51" i="37"/>
  <c r="E52" i="37"/>
  <c r="E53" i="37"/>
  <c r="E54" i="37"/>
  <c r="E55" i="37"/>
  <c r="E56" i="37"/>
  <c r="E57" i="37"/>
  <c r="E58" i="37"/>
  <c r="E59" i="37"/>
  <c r="E60" i="37"/>
  <c r="E61" i="37"/>
  <c r="E62" i="37"/>
  <c r="E63" i="37"/>
  <c r="E64" i="37"/>
  <c r="E65" i="37"/>
  <c r="E66" i="37"/>
  <c r="E67" i="37"/>
  <c r="E68" i="37"/>
  <c r="E69" i="37"/>
  <c r="E70" i="37"/>
  <c r="E71" i="37"/>
  <c r="E72" i="37"/>
  <c r="E73" i="37"/>
  <c r="E74" i="37"/>
  <c r="E75" i="37"/>
  <c r="E76" i="37"/>
  <c r="E77" i="37"/>
  <c r="E78" i="37"/>
  <c r="E79" i="37"/>
  <c r="E80" i="37"/>
  <c r="E81" i="37"/>
  <c r="E82" i="37"/>
  <c r="E83" i="37"/>
  <c r="E84" i="37"/>
  <c r="E85" i="37"/>
  <c r="E86" i="37"/>
  <c r="E87" i="37"/>
  <c r="E88" i="37"/>
  <c r="E89" i="37"/>
  <c r="E90" i="37"/>
  <c r="E91" i="37"/>
  <c r="E92" i="37"/>
  <c r="E93" i="37"/>
  <c r="E94" i="37"/>
  <c r="E95" i="37"/>
  <c r="E96" i="37"/>
  <c r="E97" i="37"/>
  <c r="E98" i="37"/>
  <c r="E99" i="37"/>
  <c r="E100" i="37"/>
  <c r="E101" i="37"/>
  <c r="E102" i="37"/>
  <c r="E103" i="37"/>
  <c r="E104" i="37"/>
  <c r="E105" i="37"/>
  <c r="E106" i="37"/>
  <c r="E107" i="37"/>
  <c r="E108" i="37"/>
  <c r="E109" i="37"/>
  <c r="E110" i="37"/>
  <c r="E111" i="37"/>
  <c r="E112" i="37"/>
  <c r="E113" i="37"/>
  <c r="E114" i="37"/>
  <c r="E115" i="37"/>
  <c r="E116" i="37"/>
  <c r="E117" i="37"/>
  <c r="E118" i="37"/>
  <c r="E119" i="37"/>
  <c r="E120" i="37"/>
  <c r="E121" i="37"/>
  <c r="E122" i="37"/>
  <c r="E123" i="37"/>
  <c r="E124" i="37"/>
  <c r="E125" i="37"/>
  <c r="E126" i="37"/>
  <c r="E127" i="37"/>
  <c r="E128" i="37"/>
  <c r="E129" i="37"/>
  <c r="E130" i="37"/>
  <c r="E131" i="37"/>
  <c r="E132" i="37"/>
  <c r="E133" i="37"/>
  <c r="E134" i="37"/>
  <c r="E135" i="37"/>
  <c r="E136" i="37"/>
  <c r="E137" i="37"/>
  <c r="E138" i="37"/>
  <c r="E139" i="37"/>
  <c r="E140" i="37"/>
  <c r="E141" i="37"/>
  <c r="E142" i="37"/>
  <c r="E143" i="37"/>
  <c r="E144" i="37"/>
  <c r="E145" i="37"/>
  <c r="E146" i="37"/>
  <c r="E147" i="37"/>
  <c r="E148" i="37"/>
  <c r="E149" i="37"/>
  <c r="E150" i="37"/>
  <c r="E151" i="37"/>
  <c r="E152" i="37"/>
  <c r="E153" i="37"/>
  <c r="E154" i="37"/>
  <c r="E155" i="37"/>
  <c r="E156" i="37"/>
  <c r="E157" i="37"/>
  <c r="E158" i="37"/>
  <c r="E159" i="37"/>
  <c r="E160" i="37"/>
  <c r="E161" i="37"/>
  <c r="E162" i="37"/>
  <c r="E163" i="37"/>
  <c r="E164" i="37"/>
  <c r="E165" i="37"/>
  <c r="E166" i="37"/>
  <c r="E167" i="37"/>
  <c r="E168" i="37"/>
  <c r="E169" i="37"/>
  <c r="E170" i="37"/>
  <c r="E171" i="37"/>
  <c r="E172" i="37"/>
  <c r="E173" i="37"/>
  <c r="E174" i="37"/>
  <c r="E175" i="37"/>
  <c r="E176" i="37"/>
  <c r="E177" i="37"/>
  <c r="E178" i="37"/>
  <c r="E179" i="37"/>
  <c r="E180" i="37"/>
  <c r="E181" i="37"/>
  <c r="E182" i="37"/>
  <c r="E183" i="37"/>
  <c r="E184" i="37"/>
  <c r="E185" i="37"/>
  <c r="E186" i="37"/>
  <c r="E187" i="37"/>
  <c r="E188" i="37"/>
  <c r="E189" i="37"/>
  <c r="E190" i="37"/>
  <c r="E191" i="37"/>
  <c r="E192" i="37"/>
  <c r="E193" i="37"/>
  <c r="E194" i="37"/>
  <c r="E195" i="37"/>
  <c r="E196" i="37"/>
  <c r="E197" i="37"/>
  <c r="E198" i="37"/>
  <c r="E199" i="37"/>
  <c r="E200" i="37"/>
  <c r="H5" i="39"/>
  <c r="I22" i="1"/>
  <c r="K5" i="39"/>
  <c r="L22" i="1"/>
  <c r="H3" i="37"/>
  <c r="H4" i="37"/>
  <c r="H8" i="37"/>
  <c r="H18" i="37"/>
  <c r="H5" i="37"/>
  <c r="H6" i="37"/>
  <c r="H7" i="37"/>
  <c r="H9" i="37"/>
  <c r="H10" i="37"/>
  <c r="H11" i="37"/>
  <c r="H12" i="37"/>
  <c r="H13" i="37"/>
  <c r="H14" i="37"/>
  <c r="H15" i="37"/>
  <c r="H16" i="37"/>
  <c r="H17" i="37"/>
  <c r="H19" i="37"/>
  <c r="H20" i="37"/>
  <c r="H21" i="37"/>
  <c r="H22" i="37"/>
  <c r="H23" i="37"/>
  <c r="H24" i="37"/>
  <c r="H25" i="37"/>
  <c r="H26" i="37"/>
  <c r="H27" i="37"/>
  <c r="H28" i="37"/>
  <c r="H29" i="37"/>
  <c r="H30" i="37"/>
  <c r="H31" i="37"/>
  <c r="H32" i="37"/>
  <c r="H33" i="37"/>
  <c r="H34" i="37"/>
  <c r="H35" i="37"/>
  <c r="H36" i="37"/>
  <c r="H37" i="37"/>
  <c r="H38" i="37"/>
  <c r="H39" i="37"/>
  <c r="H40" i="37"/>
  <c r="H41" i="37"/>
  <c r="H42" i="37"/>
  <c r="H43" i="37"/>
  <c r="H44" i="37"/>
  <c r="H45" i="37"/>
  <c r="H46" i="37"/>
  <c r="H47" i="37"/>
  <c r="H48" i="37"/>
  <c r="H49" i="37"/>
  <c r="H50" i="37"/>
  <c r="H51" i="37"/>
  <c r="H52" i="37"/>
  <c r="H53" i="37"/>
  <c r="H54" i="37"/>
  <c r="H55" i="37"/>
  <c r="H56" i="37"/>
  <c r="H57" i="37"/>
  <c r="H58" i="37"/>
  <c r="H59" i="37"/>
  <c r="H60" i="37"/>
  <c r="H61" i="37"/>
  <c r="H62" i="37"/>
  <c r="H63" i="37"/>
  <c r="H64" i="37"/>
  <c r="H65" i="37"/>
  <c r="H66" i="37"/>
  <c r="H67" i="37"/>
  <c r="H68" i="37"/>
  <c r="H69" i="37"/>
  <c r="H70" i="37"/>
  <c r="H71" i="37"/>
  <c r="H72" i="37"/>
  <c r="H73" i="37"/>
  <c r="H74" i="37"/>
  <c r="H75" i="37"/>
  <c r="H76" i="37"/>
  <c r="H77" i="37"/>
  <c r="H78" i="37"/>
  <c r="H79" i="37"/>
  <c r="H80" i="37"/>
  <c r="H81" i="37"/>
  <c r="H82" i="37"/>
  <c r="H83" i="37"/>
  <c r="H84" i="37"/>
  <c r="H85" i="37"/>
  <c r="H86" i="37"/>
  <c r="H87" i="37"/>
  <c r="H88" i="37"/>
  <c r="H89" i="37"/>
  <c r="H90" i="37"/>
  <c r="H91" i="37"/>
  <c r="H92" i="37"/>
  <c r="H93" i="37"/>
  <c r="H94" i="37"/>
  <c r="H95" i="37"/>
  <c r="H96" i="37"/>
  <c r="H97" i="37"/>
  <c r="H98" i="37"/>
  <c r="H99" i="37"/>
  <c r="H100" i="37"/>
  <c r="H101" i="37"/>
  <c r="H102" i="37"/>
  <c r="H103" i="37"/>
  <c r="H104" i="37"/>
  <c r="H105" i="37"/>
  <c r="H106" i="37"/>
  <c r="H107" i="37"/>
  <c r="H108" i="37"/>
  <c r="H109" i="37"/>
  <c r="H110" i="37"/>
  <c r="H111" i="37"/>
  <c r="H112" i="37"/>
  <c r="H113" i="37"/>
  <c r="H114" i="37"/>
  <c r="H115" i="37"/>
  <c r="H116" i="37"/>
  <c r="H117" i="37"/>
  <c r="H118" i="37"/>
  <c r="H119" i="37"/>
  <c r="H120" i="37"/>
  <c r="H121" i="37"/>
  <c r="H122" i="37"/>
  <c r="H123" i="37"/>
  <c r="H124" i="37"/>
  <c r="H125" i="37"/>
  <c r="H126" i="37"/>
  <c r="H127" i="37"/>
  <c r="H128" i="37"/>
  <c r="H129" i="37"/>
  <c r="H130" i="37"/>
  <c r="H131" i="37"/>
  <c r="H132" i="37"/>
  <c r="H133" i="37"/>
  <c r="H134" i="37"/>
  <c r="H135" i="37"/>
  <c r="H136" i="37"/>
  <c r="H137" i="37"/>
  <c r="H138" i="37"/>
  <c r="H139" i="37"/>
  <c r="H140" i="37"/>
  <c r="H141" i="37"/>
  <c r="H142" i="37"/>
  <c r="H143" i="37"/>
  <c r="H144" i="37"/>
  <c r="H145" i="37"/>
  <c r="H146" i="37"/>
  <c r="H147" i="37"/>
  <c r="H148" i="37"/>
  <c r="H149" i="37"/>
  <c r="H150" i="37"/>
  <c r="H151" i="37"/>
  <c r="H152" i="37"/>
  <c r="H153" i="37"/>
  <c r="H154" i="37"/>
  <c r="H155" i="37"/>
  <c r="H156" i="37"/>
  <c r="H157" i="37"/>
  <c r="H158" i="37"/>
  <c r="H159" i="37"/>
  <c r="H160" i="37"/>
  <c r="H161" i="37"/>
  <c r="H162" i="37"/>
  <c r="H163" i="37"/>
  <c r="H164" i="37"/>
  <c r="H165" i="37"/>
  <c r="H166" i="37"/>
  <c r="H167" i="37"/>
  <c r="H168" i="37"/>
  <c r="H169" i="37"/>
  <c r="H170" i="37"/>
  <c r="H171" i="37"/>
  <c r="H172" i="37"/>
  <c r="H173" i="37"/>
  <c r="H174" i="37"/>
  <c r="H175" i="37"/>
  <c r="H176" i="37"/>
  <c r="H177" i="37"/>
  <c r="H178" i="37"/>
  <c r="H179" i="37"/>
  <c r="H180" i="37"/>
  <c r="H181" i="37"/>
  <c r="H182" i="37"/>
  <c r="H183" i="37"/>
  <c r="H184" i="37"/>
  <c r="H185" i="37"/>
  <c r="H186" i="37"/>
  <c r="H187" i="37"/>
  <c r="H188" i="37"/>
  <c r="H189" i="37"/>
  <c r="H190" i="37"/>
  <c r="H191" i="37"/>
  <c r="H192" i="37"/>
  <c r="H193" i="37"/>
  <c r="H194" i="37"/>
  <c r="H195" i="37"/>
  <c r="H196" i="37"/>
  <c r="H197" i="37"/>
  <c r="H198" i="37"/>
  <c r="H199" i="37"/>
  <c r="H200" i="37"/>
  <c r="H9" i="39"/>
  <c r="I34" i="1"/>
  <c r="K9" i="39"/>
  <c r="L34" i="1"/>
  <c r="K3" i="37"/>
  <c r="K4" i="37"/>
  <c r="K8" i="37"/>
  <c r="K18" i="37"/>
  <c r="K5" i="37"/>
  <c r="K6" i="37"/>
  <c r="K7" i="37"/>
  <c r="K9" i="37"/>
  <c r="K10" i="37"/>
  <c r="K11" i="37"/>
  <c r="K12" i="37"/>
  <c r="K13" i="37"/>
  <c r="K14" i="37"/>
  <c r="K15" i="37"/>
  <c r="K16" i="37"/>
  <c r="K17" i="37"/>
  <c r="K19" i="37"/>
  <c r="K20" i="37"/>
  <c r="K21" i="37"/>
  <c r="K22" i="37"/>
  <c r="K23" i="37"/>
  <c r="K24" i="37"/>
  <c r="K25" i="37"/>
  <c r="K26" i="37"/>
  <c r="K27" i="37"/>
  <c r="K28" i="37"/>
  <c r="K29" i="37"/>
  <c r="K30" i="37"/>
  <c r="K31" i="37"/>
  <c r="K32" i="37"/>
  <c r="K33" i="37"/>
  <c r="K34" i="37"/>
  <c r="K35" i="37"/>
  <c r="K36" i="37"/>
  <c r="K37" i="37"/>
  <c r="K38" i="37"/>
  <c r="K39" i="37"/>
  <c r="K40" i="37"/>
  <c r="K41" i="37"/>
  <c r="K42" i="37"/>
  <c r="K43" i="37"/>
  <c r="K44" i="37"/>
  <c r="K45" i="37"/>
  <c r="K46" i="37"/>
  <c r="K47" i="37"/>
  <c r="K48" i="37"/>
  <c r="K49" i="37"/>
  <c r="K50" i="37"/>
  <c r="K51" i="37"/>
  <c r="K52" i="37"/>
  <c r="K53" i="37"/>
  <c r="K54" i="37"/>
  <c r="K55" i="37"/>
  <c r="K56" i="37"/>
  <c r="K57" i="37"/>
  <c r="K58" i="37"/>
  <c r="K59" i="37"/>
  <c r="K60" i="37"/>
  <c r="K61" i="37"/>
  <c r="K62" i="37"/>
  <c r="K63" i="37"/>
  <c r="K64" i="37"/>
  <c r="K65" i="37"/>
  <c r="K66" i="37"/>
  <c r="K67" i="37"/>
  <c r="K68" i="37"/>
  <c r="K69" i="37"/>
  <c r="K70" i="37"/>
  <c r="K71" i="37"/>
  <c r="K72" i="37"/>
  <c r="K73" i="37"/>
  <c r="K74" i="37"/>
  <c r="K75" i="37"/>
  <c r="K76" i="37"/>
  <c r="K77" i="37"/>
  <c r="K78" i="37"/>
  <c r="K79" i="37"/>
  <c r="K80" i="37"/>
  <c r="K81" i="37"/>
  <c r="K82" i="37"/>
  <c r="K83" i="37"/>
  <c r="K84" i="37"/>
  <c r="K85" i="37"/>
  <c r="K86" i="37"/>
  <c r="K87" i="37"/>
  <c r="K88" i="37"/>
  <c r="K89" i="37"/>
  <c r="K90" i="37"/>
  <c r="K91" i="37"/>
  <c r="K92" i="37"/>
  <c r="K93" i="37"/>
  <c r="K94" i="37"/>
  <c r="K95" i="37"/>
  <c r="K96" i="37"/>
  <c r="K97" i="37"/>
  <c r="K98" i="37"/>
  <c r="K99" i="37"/>
  <c r="K100" i="37"/>
  <c r="K101" i="37"/>
  <c r="K102" i="37"/>
  <c r="K103" i="37"/>
  <c r="K104" i="37"/>
  <c r="K105" i="37"/>
  <c r="K106" i="37"/>
  <c r="K107" i="37"/>
  <c r="K108" i="37"/>
  <c r="K109" i="37"/>
  <c r="K110" i="37"/>
  <c r="K111" i="37"/>
  <c r="K112" i="37"/>
  <c r="K113" i="37"/>
  <c r="K114" i="37"/>
  <c r="K115" i="37"/>
  <c r="K116" i="37"/>
  <c r="K117" i="37"/>
  <c r="K118" i="37"/>
  <c r="K119" i="37"/>
  <c r="K120" i="37"/>
  <c r="K121" i="37"/>
  <c r="K122" i="37"/>
  <c r="K123" i="37"/>
  <c r="K124" i="37"/>
  <c r="K125" i="37"/>
  <c r="K126" i="37"/>
  <c r="K127" i="37"/>
  <c r="K128" i="37"/>
  <c r="K129" i="37"/>
  <c r="K130" i="37"/>
  <c r="K131" i="37"/>
  <c r="K132" i="37"/>
  <c r="K133" i="37"/>
  <c r="K134" i="37"/>
  <c r="K135" i="37"/>
  <c r="K136" i="37"/>
  <c r="K137" i="37"/>
  <c r="K138" i="37"/>
  <c r="K139" i="37"/>
  <c r="K140" i="37"/>
  <c r="K141" i="37"/>
  <c r="K142" i="37"/>
  <c r="K143" i="37"/>
  <c r="K144" i="37"/>
  <c r="K145" i="37"/>
  <c r="K146" i="37"/>
  <c r="K147" i="37"/>
  <c r="K148" i="37"/>
  <c r="K149" i="37"/>
  <c r="K150" i="37"/>
  <c r="K151" i="37"/>
  <c r="K152" i="37"/>
  <c r="K153" i="37"/>
  <c r="K154" i="37"/>
  <c r="K155" i="37"/>
  <c r="K156" i="37"/>
  <c r="K157" i="37"/>
  <c r="K158" i="37"/>
  <c r="K159" i="37"/>
  <c r="K160" i="37"/>
  <c r="K161" i="37"/>
  <c r="K162" i="37"/>
  <c r="K163" i="37"/>
  <c r="K164" i="37"/>
  <c r="K165" i="37"/>
  <c r="K166" i="37"/>
  <c r="K167" i="37"/>
  <c r="K168" i="37"/>
  <c r="K169" i="37"/>
  <c r="K170" i="37"/>
  <c r="K171" i="37"/>
  <c r="K172" i="37"/>
  <c r="K173" i="37"/>
  <c r="K174" i="37"/>
  <c r="K175" i="37"/>
  <c r="K176" i="37"/>
  <c r="K177" i="37"/>
  <c r="K178" i="37"/>
  <c r="K179" i="37"/>
  <c r="K180" i="37"/>
  <c r="K181" i="37"/>
  <c r="K182" i="37"/>
  <c r="K183" i="37"/>
  <c r="K184" i="37"/>
  <c r="K185" i="37"/>
  <c r="K186" i="37"/>
  <c r="K187" i="37"/>
  <c r="K188" i="37"/>
  <c r="K189" i="37"/>
  <c r="K190" i="37"/>
  <c r="K191" i="37"/>
  <c r="K192" i="37"/>
  <c r="K193" i="37"/>
  <c r="K194" i="37"/>
  <c r="K195" i="37"/>
  <c r="K196" i="37"/>
  <c r="K197" i="37"/>
  <c r="K198" i="37"/>
  <c r="K199" i="37"/>
  <c r="K200" i="37"/>
  <c r="H13" i="39"/>
  <c r="I46" i="1"/>
  <c r="K13" i="39"/>
  <c r="L46" i="1"/>
  <c r="T3" i="37"/>
  <c r="T4" i="37"/>
  <c r="T8" i="37"/>
  <c r="T18" i="37"/>
  <c r="T5" i="37"/>
  <c r="T6" i="37"/>
  <c r="T7" i="37"/>
  <c r="T9" i="37"/>
  <c r="T10" i="37"/>
  <c r="T11" i="37"/>
  <c r="T12" i="37"/>
  <c r="T13" i="37"/>
  <c r="T14" i="37"/>
  <c r="T15" i="37"/>
  <c r="T16" i="37"/>
  <c r="T17" i="37"/>
  <c r="T19" i="37"/>
  <c r="T20" i="37"/>
  <c r="T21" i="37"/>
  <c r="T22" i="37"/>
  <c r="T23" i="37"/>
  <c r="T24" i="37"/>
  <c r="T25" i="37"/>
  <c r="T26" i="37"/>
  <c r="T27" i="37"/>
  <c r="T28" i="37"/>
  <c r="T29" i="37"/>
  <c r="T30" i="37"/>
  <c r="T31" i="37"/>
  <c r="T32" i="37"/>
  <c r="T33" i="37"/>
  <c r="T34" i="37"/>
  <c r="T35" i="37"/>
  <c r="T36" i="37"/>
  <c r="T37" i="37"/>
  <c r="T38" i="37"/>
  <c r="T39" i="37"/>
  <c r="T40" i="37"/>
  <c r="T41" i="37"/>
  <c r="T42" i="37"/>
  <c r="T43" i="37"/>
  <c r="T44" i="37"/>
  <c r="T45" i="37"/>
  <c r="T46" i="37"/>
  <c r="T47" i="37"/>
  <c r="T48" i="37"/>
  <c r="T49" i="37"/>
  <c r="T50" i="37"/>
  <c r="T51" i="37"/>
  <c r="T52" i="37"/>
  <c r="T53" i="37"/>
  <c r="T54" i="37"/>
  <c r="T55" i="37"/>
  <c r="T56" i="37"/>
  <c r="T57" i="37"/>
  <c r="T58" i="37"/>
  <c r="T59" i="37"/>
  <c r="T60" i="37"/>
  <c r="T61" i="37"/>
  <c r="T62" i="37"/>
  <c r="T63" i="37"/>
  <c r="T64" i="37"/>
  <c r="T65" i="37"/>
  <c r="T66" i="37"/>
  <c r="T67" i="37"/>
  <c r="T68" i="37"/>
  <c r="T69" i="37"/>
  <c r="T70" i="37"/>
  <c r="T71" i="37"/>
  <c r="T72" i="37"/>
  <c r="T73" i="37"/>
  <c r="T74" i="37"/>
  <c r="T75" i="37"/>
  <c r="T76" i="37"/>
  <c r="T77" i="37"/>
  <c r="T78" i="37"/>
  <c r="T79" i="37"/>
  <c r="T80" i="37"/>
  <c r="T81" i="37"/>
  <c r="T82" i="37"/>
  <c r="T83" i="37"/>
  <c r="T84" i="37"/>
  <c r="T85" i="37"/>
  <c r="T86" i="37"/>
  <c r="T87" i="37"/>
  <c r="T88" i="37"/>
  <c r="T89" i="37"/>
  <c r="T90" i="37"/>
  <c r="T91" i="37"/>
  <c r="T92" i="37"/>
  <c r="T93" i="37"/>
  <c r="T94" i="37"/>
  <c r="T95" i="37"/>
  <c r="T96" i="37"/>
  <c r="T97" i="37"/>
  <c r="T98" i="37"/>
  <c r="T99" i="37"/>
  <c r="T100" i="37"/>
  <c r="T101" i="37"/>
  <c r="T102" i="37"/>
  <c r="T103" i="37"/>
  <c r="T104" i="37"/>
  <c r="T105" i="37"/>
  <c r="T106" i="37"/>
  <c r="T107" i="37"/>
  <c r="T108" i="37"/>
  <c r="T109" i="37"/>
  <c r="T110" i="37"/>
  <c r="T111" i="37"/>
  <c r="T112" i="37"/>
  <c r="T113" i="37"/>
  <c r="T114" i="37"/>
  <c r="T115" i="37"/>
  <c r="T116" i="37"/>
  <c r="T117" i="37"/>
  <c r="T118" i="37"/>
  <c r="T119" i="37"/>
  <c r="T120" i="37"/>
  <c r="T121" i="37"/>
  <c r="T122" i="37"/>
  <c r="T123" i="37"/>
  <c r="T124" i="37"/>
  <c r="T125" i="37"/>
  <c r="T126" i="37"/>
  <c r="T127" i="37"/>
  <c r="T128" i="37"/>
  <c r="T129" i="37"/>
  <c r="T130" i="37"/>
  <c r="T131" i="37"/>
  <c r="T132" i="37"/>
  <c r="T133" i="37"/>
  <c r="T134" i="37"/>
  <c r="T135" i="37"/>
  <c r="T136" i="37"/>
  <c r="T137" i="37"/>
  <c r="T138" i="37"/>
  <c r="T139" i="37"/>
  <c r="T140" i="37"/>
  <c r="T141" i="37"/>
  <c r="T142" i="37"/>
  <c r="T143" i="37"/>
  <c r="T144" i="37"/>
  <c r="T145" i="37"/>
  <c r="T146" i="37"/>
  <c r="T147" i="37"/>
  <c r="T148" i="37"/>
  <c r="T149" i="37"/>
  <c r="T150" i="37"/>
  <c r="T151" i="37"/>
  <c r="T152" i="37"/>
  <c r="T153" i="37"/>
  <c r="T154" i="37"/>
  <c r="T155" i="37"/>
  <c r="T156" i="37"/>
  <c r="T157" i="37"/>
  <c r="T158" i="37"/>
  <c r="T159" i="37"/>
  <c r="T160" i="37"/>
  <c r="T161" i="37"/>
  <c r="T162" i="37"/>
  <c r="T163" i="37"/>
  <c r="T164" i="37"/>
  <c r="T165" i="37"/>
  <c r="T166" i="37"/>
  <c r="T167" i="37"/>
  <c r="T168" i="37"/>
  <c r="T169" i="37"/>
  <c r="T170" i="37"/>
  <c r="T171" i="37"/>
  <c r="T172" i="37"/>
  <c r="T173" i="37"/>
  <c r="T174" i="37"/>
  <c r="T175" i="37"/>
  <c r="T176" i="37"/>
  <c r="T177" i="37"/>
  <c r="T178" i="37"/>
  <c r="T179" i="37"/>
  <c r="T180" i="37"/>
  <c r="T181" i="37"/>
  <c r="T182" i="37"/>
  <c r="T183" i="37"/>
  <c r="T184" i="37"/>
  <c r="T185" i="37"/>
  <c r="T186" i="37"/>
  <c r="T187" i="37"/>
  <c r="T188" i="37"/>
  <c r="T189" i="37"/>
  <c r="T190" i="37"/>
  <c r="T191" i="37"/>
  <c r="T192" i="37"/>
  <c r="T193" i="37"/>
  <c r="T194" i="37"/>
  <c r="T195" i="37"/>
  <c r="T196" i="37"/>
  <c r="T197" i="37"/>
  <c r="T198" i="37"/>
  <c r="T199" i="37"/>
  <c r="T200" i="37"/>
  <c r="H25" i="39"/>
  <c r="I83" i="1"/>
  <c r="K25" i="39"/>
  <c r="L83" i="1"/>
  <c r="W3" i="37"/>
  <c r="W4" i="37"/>
  <c r="W8" i="37"/>
  <c r="W18" i="37"/>
  <c r="W5" i="37"/>
  <c r="W6" i="37"/>
  <c r="W7" i="37"/>
  <c r="W9" i="37"/>
  <c r="W10" i="37"/>
  <c r="W11" i="37"/>
  <c r="W12" i="37"/>
  <c r="W13" i="37"/>
  <c r="W14" i="37"/>
  <c r="W15" i="37"/>
  <c r="W16" i="37"/>
  <c r="W17" i="37"/>
  <c r="W19" i="37"/>
  <c r="W20" i="37"/>
  <c r="W21" i="37"/>
  <c r="W22" i="37"/>
  <c r="W23" i="37"/>
  <c r="W24" i="37"/>
  <c r="W25" i="37"/>
  <c r="W26" i="37"/>
  <c r="W27" i="37"/>
  <c r="W28" i="37"/>
  <c r="W29" i="37"/>
  <c r="W30" i="37"/>
  <c r="W31" i="37"/>
  <c r="W32" i="37"/>
  <c r="W33" i="37"/>
  <c r="W34" i="37"/>
  <c r="W35" i="37"/>
  <c r="W36" i="37"/>
  <c r="W37" i="37"/>
  <c r="W38" i="37"/>
  <c r="W39" i="37"/>
  <c r="W40" i="37"/>
  <c r="W41" i="37"/>
  <c r="W42" i="37"/>
  <c r="W43" i="37"/>
  <c r="W44" i="37"/>
  <c r="W45" i="37"/>
  <c r="W46" i="37"/>
  <c r="W47" i="37"/>
  <c r="W48" i="37"/>
  <c r="W49" i="37"/>
  <c r="W50" i="37"/>
  <c r="W51" i="37"/>
  <c r="W52" i="37"/>
  <c r="W53" i="37"/>
  <c r="W54" i="37"/>
  <c r="W55" i="37"/>
  <c r="W56" i="37"/>
  <c r="W57" i="37"/>
  <c r="W58" i="37"/>
  <c r="W59" i="37"/>
  <c r="W60" i="37"/>
  <c r="W61" i="37"/>
  <c r="W62" i="37"/>
  <c r="W63" i="37"/>
  <c r="W64" i="37"/>
  <c r="W65" i="37"/>
  <c r="W66" i="37"/>
  <c r="W67" i="37"/>
  <c r="W68" i="37"/>
  <c r="W69" i="37"/>
  <c r="W70" i="37"/>
  <c r="W71" i="37"/>
  <c r="W72" i="37"/>
  <c r="W73" i="37"/>
  <c r="W74" i="37"/>
  <c r="W75" i="37"/>
  <c r="W76" i="37"/>
  <c r="W77" i="37"/>
  <c r="W78" i="37"/>
  <c r="W79" i="37"/>
  <c r="W80" i="37"/>
  <c r="W81" i="37"/>
  <c r="W82" i="37"/>
  <c r="W83" i="37"/>
  <c r="W84" i="37"/>
  <c r="W85" i="37"/>
  <c r="W86" i="37"/>
  <c r="W87" i="37"/>
  <c r="W88" i="37"/>
  <c r="W89" i="37"/>
  <c r="W90" i="37"/>
  <c r="W91" i="37"/>
  <c r="W92" i="37"/>
  <c r="W93" i="37"/>
  <c r="W94" i="37"/>
  <c r="W95" i="37"/>
  <c r="W96" i="37"/>
  <c r="W97" i="37"/>
  <c r="W98" i="37"/>
  <c r="W99" i="37"/>
  <c r="W100" i="37"/>
  <c r="W101" i="37"/>
  <c r="W102" i="37"/>
  <c r="W103" i="37"/>
  <c r="W104" i="37"/>
  <c r="W105" i="37"/>
  <c r="W106" i="37"/>
  <c r="W107" i="37"/>
  <c r="W108" i="37"/>
  <c r="W109" i="37"/>
  <c r="W110" i="37"/>
  <c r="W111" i="37"/>
  <c r="W112" i="37"/>
  <c r="W113" i="37"/>
  <c r="W114" i="37"/>
  <c r="W115" i="37"/>
  <c r="W116" i="37"/>
  <c r="W117" i="37"/>
  <c r="W118" i="37"/>
  <c r="W119" i="37"/>
  <c r="W120" i="37"/>
  <c r="W121" i="37"/>
  <c r="W122" i="37"/>
  <c r="W123" i="37"/>
  <c r="W124" i="37"/>
  <c r="W125" i="37"/>
  <c r="W126" i="37"/>
  <c r="W127" i="37"/>
  <c r="W128" i="37"/>
  <c r="W129" i="37"/>
  <c r="W130" i="37"/>
  <c r="W131" i="37"/>
  <c r="W132" i="37"/>
  <c r="W133" i="37"/>
  <c r="W134" i="37"/>
  <c r="W135" i="37"/>
  <c r="W136" i="37"/>
  <c r="W137" i="37"/>
  <c r="W138" i="37"/>
  <c r="W139" i="37"/>
  <c r="W140" i="37"/>
  <c r="W141" i="37"/>
  <c r="W142" i="37"/>
  <c r="W143" i="37"/>
  <c r="W144" i="37"/>
  <c r="W145" i="37"/>
  <c r="W146" i="37"/>
  <c r="W147" i="37"/>
  <c r="W148" i="37"/>
  <c r="W149" i="37"/>
  <c r="W150" i="37"/>
  <c r="W151" i="37"/>
  <c r="W152" i="37"/>
  <c r="W153" i="37"/>
  <c r="W154" i="37"/>
  <c r="W155" i="37"/>
  <c r="W156" i="37"/>
  <c r="W157" i="37"/>
  <c r="W158" i="37"/>
  <c r="W159" i="37"/>
  <c r="W160" i="37"/>
  <c r="W161" i="37"/>
  <c r="W162" i="37"/>
  <c r="W163" i="37"/>
  <c r="W164" i="37"/>
  <c r="W165" i="37"/>
  <c r="W166" i="37"/>
  <c r="W167" i="37"/>
  <c r="W168" i="37"/>
  <c r="W169" i="37"/>
  <c r="W170" i="37"/>
  <c r="W171" i="37"/>
  <c r="W172" i="37"/>
  <c r="W173" i="37"/>
  <c r="W174" i="37"/>
  <c r="W175" i="37"/>
  <c r="W176" i="37"/>
  <c r="W177" i="37"/>
  <c r="W178" i="37"/>
  <c r="W179" i="37"/>
  <c r="W180" i="37"/>
  <c r="W181" i="37"/>
  <c r="W182" i="37"/>
  <c r="W183" i="37"/>
  <c r="W184" i="37"/>
  <c r="W185" i="37"/>
  <c r="W186" i="37"/>
  <c r="W187" i="37"/>
  <c r="W188" i="37"/>
  <c r="W189" i="37"/>
  <c r="W190" i="37"/>
  <c r="W191" i="37"/>
  <c r="W192" i="37"/>
  <c r="W193" i="37"/>
  <c r="W194" i="37"/>
  <c r="W195" i="37"/>
  <c r="W196" i="37"/>
  <c r="W197" i="37"/>
  <c r="W198" i="37"/>
  <c r="W199" i="37"/>
  <c r="W200" i="37"/>
  <c r="H29" i="39"/>
  <c r="I93" i="1"/>
  <c r="K29" i="39"/>
  <c r="L93" i="1"/>
  <c r="L59" i="1"/>
  <c r="N5" i="39"/>
  <c r="O22" i="1"/>
  <c r="N9" i="39"/>
  <c r="O34" i="1"/>
  <c r="N13" i="39"/>
  <c r="O46" i="1"/>
  <c r="N25" i="39"/>
  <c r="O83" i="1"/>
  <c r="N29" i="39"/>
  <c r="O93" i="1"/>
  <c r="O59" i="1"/>
  <c r="Q5" i="39"/>
  <c r="R22" i="1"/>
  <c r="Q9" i="39"/>
  <c r="R34" i="1"/>
  <c r="Q13" i="39"/>
  <c r="R46" i="1"/>
  <c r="Q25" i="39"/>
  <c r="R83" i="1"/>
  <c r="Q29" i="39"/>
  <c r="R93" i="1"/>
  <c r="R59" i="1"/>
  <c r="T5" i="39"/>
  <c r="U22" i="1"/>
  <c r="T9" i="39"/>
  <c r="U34" i="1"/>
  <c r="T13" i="39"/>
  <c r="U46" i="1"/>
  <c r="T25" i="39"/>
  <c r="U83" i="1"/>
  <c r="T29" i="39"/>
  <c r="U93" i="1"/>
  <c r="U59" i="1"/>
  <c r="W5" i="39"/>
  <c r="X22" i="1"/>
  <c r="W9" i="39"/>
  <c r="X34" i="1"/>
  <c r="W13" i="39"/>
  <c r="X46" i="1"/>
  <c r="W25" i="39"/>
  <c r="X83" i="1"/>
  <c r="W29" i="39"/>
  <c r="X93" i="1"/>
  <c r="X59" i="1"/>
  <c r="Z5" i="39"/>
  <c r="AA22" i="1"/>
  <c r="Z9" i="39"/>
  <c r="AA34" i="1"/>
  <c r="Z13" i="39"/>
  <c r="AA46" i="1"/>
  <c r="Z25" i="39"/>
  <c r="AA83" i="1"/>
  <c r="Z29" i="39"/>
  <c r="AA93" i="1"/>
  <c r="AA59" i="1"/>
  <c r="AC5" i="39"/>
  <c r="AD22" i="1"/>
  <c r="AC9" i="39"/>
  <c r="AD34" i="1"/>
  <c r="AC13" i="39"/>
  <c r="AD46" i="1"/>
  <c r="AC25" i="39"/>
  <c r="AD83" i="1"/>
  <c r="AC29" i="39"/>
  <c r="AD93" i="1"/>
  <c r="AD59" i="1"/>
  <c r="AF5" i="39"/>
  <c r="AG22" i="1"/>
  <c r="AF9" i="39"/>
  <c r="AG34" i="1"/>
  <c r="AF13" i="39"/>
  <c r="AG46" i="1"/>
  <c r="AF25" i="39"/>
  <c r="AG83" i="1"/>
  <c r="AF29" i="39"/>
  <c r="AG93" i="1"/>
  <c r="AG59" i="1"/>
  <c r="AI5" i="39"/>
  <c r="AJ22" i="1"/>
  <c r="AI9" i="39"/>
  <c r="AJ34" i="1"/>
  <c r="AI13" i="39"/>
  <c r="AJ46" i="1"/>
  <c r="AI25" i="39"/>
  <c r="AJ83" i="1"/>
  <c r="AI29" i="39"/>
  <c r="AJ93" i="1"/>
  <c r="AJ59" i="1"/>
  <c r="AL5" i="39"/>
  <c r="AM22" i="1"/>
  <c r="AL9" i="39"/>
  <c r="AM34" i="1"/>
  <c r="AL13" i="39"/>
  <c r="AM46" i="1"/>
  <c r="AL25" i="39"/>
  <c r="AM83" i="1"/>
  <c r="AL29" i="39"/>
  <c r="AM93" i="1"/>
  <c r="AM59" i="1"/>
  <c r="AO5" i="39"/>
  <c r="AP22" i="1"/>
  <c r="AO9" i="39"/>
  <c r="AP34" i="1"/>
  <c r="AO13" i="39"/>
  <c r="AP46" i="1"/>
  <c r="AO25" i="39"/>
  <c r="AP83" i="1"/>
  <c r="AO29" i="39"/>
  <c r="AP93" i="1"/>
  <c r="AP59" i="1"/>
  <c r="AR5" i="39"/>
  <c r="AS22" i="1"/>
  <c r="AR9" i="39"/>
  <c r="AS34" i="1"/>
  <c r="AR13" i="39"/>
  <c r="AS46" i="1"/>
  <c r="AR25" i="39"/>
  <c r="AS83" i="1"/>
  <c r="AR29" i="39"/>
  <c r="AS93" i="1"/>
  <c r="AS59" i="1"/>
  <c r="F155" i="1"/>
  <c r="F156" i="1"/>
  <c r="E158" i="1"/>
  <c r="F158" i="1"/>
  <c r="C3" i="37"/>
  <c r="C4" i="37"/>
  <c r="C8" i="37"/>
  <c r="C18" i="37"/>
  <c r="C5" i="37"/>
  <c r="C6" i="37"/>
  <c r="C7" i="37"/>
  <c r="C9" i="37"/>
  <c r="C10" i="37"/>
  <c r="C11" i="37"/>
  <c r="C12" i="37"/>
  <c r="C13" i="37"/>
  <c r="C14" i="37"/>
  <c r="C15" i="37"/>
  <c r="C16" i="37"/>
  <c r="C17" i="37"/>
  <c r="C19" i="37"/>
  <c r="C20" i="37"/>
  <c r="C21" i="37"/>
  <c r="C22" i="37"/>
  <c r="C23" i="37"/>
  <c r="C24" i="37"/>
  <c r="C25" i="37"/>
  <c r="C26" i="37"/>
  <c r="C27" i="37"/>
  <c r="C28" i="37"/>
  <c r="C29" i="37"/>
  <c r="C30" i="37"/>
  <c r="C31" i="37"/>
  <c r="C32" i="37"/>
  <c r="C33" i="37"/>
  <c r="C34" i="37"/>
  <c r="C35" i="37"/>
  <c r="C36" i="37"/>
  <c r="C37" i="37"/>
  <c r="C38" i="37"/>
  <c r="C39" i="37"/>
  <c r="C40" i="37"/>
  <c r="C41" i="37"/>
  <c r="C42" i="37"/>
  <c r="C43" i="37"/>
  <c r="C44" i="37"/>
  <c r="C45" i="37"/>
  <c r="C46" i="37"/>
  <c r="C47" i="37"/>
  <c r="C48" i="37"/>
  <c r="C49" i="37"/>
  <c r="C50" i="37"/>
  <c r="C51" i="37"/>
  <c r="C52" i="37"/>
  <c r="C53" i="37"/>
  <c r="C54" i="37"/>
  <c r="C55" i="37"/>
  <c r="C56" i="37"/>
  <c r="C57" i="37"/>
  <c r="C58" i="37"/>
  <c r="C59" i="37"/>
  <c r="C60" i="37"/>
  <c r="C61" i="37"/>
  <c r="C62" i="37"/>
  <c r="C63" i="37"/>
  <c r="C64" i="37"/>
  <c r="C65" i="37"/>
  <c r="C66" i="37"/>
  <c r="C67" i="37"/>
  <c r="C68" i="37"/>
  <c r="C69" i="37"/>
  <c r="C70" i="37"/>
  <c r="C71" i="37"/>
  <c r="C72" i="37"/>
  <c r="C73" i="37"/>
  <c r="C74" i="37"/>
  <c r="C75" i="37"/>
  <c r="C76" i="37"/>
  <c r="C77" i="37"/>
  <c r="C78" i="37"/>
  <c r="C79" i="37"/>
  <c r="C80" i="37"/>
  <c r="C81" i="37"/>
  <c r="C82" i="37"/>
  <c r="C83" i="37"/>
  <c r="C84" i="37"/>
  <c r="C85" i="37"/>
  <c r="C86" i="37"/>
  <c r="C87" i="37"/>
  <c r="C88" i="37"/>
  <c r="C89" i="37"/>
  <c r="C90" i="37"/>
  <c r="C91" i="37"/>
  <c r="C92" i="37"/>
  <c r="C93" i="37"/>
  <c r="C94" i="37"/>
  <c r="C95" i="37"/>
  <c r="C96" i="37"/>
  <c r="C97" i="37"/>
  <c r="C98" i="37"/>
  <c r="C99" i="37"/>
  <c r="C100" i="37"/>
  <c r="C101" i="37"/>
  <c r="C102" i="37"/>
  <c r="C103" i="37"/>
  <c r="C104" i="37"/>
  <c r="C105" i="37"/>
  <c r="C106" i="37"/>
  <c r="C107" i="37"/>
  <c r="C108" i="37"/>
  <c r="C109" i="37"/>
  <c r="C110" i="37"/>
  <c r="C111" i="37"/>
  <c r="C112" i="37"/>
  <c r="C113" i="37"/>
  <c r="C114" i="37"/>
  <c r="C115" i="37"/>
  <c r="C116" i="37"/>
  <c r="C117" i="37"/>
  <c r="C118" i="37"/>
  <c r="C119" i="37"/>
  <c r="C120" i="37"/>
  <c r="C121" i="37"/>
  <c r="C122" i="37"/>
  <c r="C123" i="37"/>
  <c r="C124" i="37"/>
  <c r="C125" i="37"/>
  <c r="C126" i="37"/>
  <c r="C127" i="37"/>
  <c r="C128" i="37"/>
  <c r="C129" i="37"/>
  <c r="C130" i="37"/>
  <c r="C131" i="37"/>
  <c r="C132" i="37"/>
  <c r="C133" i="37"/>
  <c r="C134" i="37"/>
  <c r="C135" i="37"/>
  <c r="C136" i="37"/>
  <c r="C137" i="37"/>
  <c r="C138" i="37"/>
  <c r="C139" i="37"/>
  <c r="C140" i="37"/>
  <c r="C141" i="37"/>
  <c r="C142" i="37"/>
  <c r="C143" i="37"/>
  <c r="C144" i="37"/>
  <c r="C145" i="37"/>
  <c r="C146" i="37"/>
  <c r="C147" i="37"/>
  <c r="C148" i="37"/>
  <c r="C149" i="37"/>
  <c r="C150" i="37"/>
  <c r="C151" i="37"/>
  <c r="C152" i="37"/>
  <c r="C153" i="37"/>
  <c r="C154" i="37"/>
  <c r="C155" i="37"/>
  <c r="C156" i="37"/>
  <c r="C157" i="37"/>
  <c r="C158" i="37"/>
  <c r="C159" i="37"/>
  <c r="C160" i="37"/>
  <c r="C161" i="37"/>
  <c r="C162" i="37"/>
  <c r="C163" i="37"/>
  <c r="C164" i="37"/>
  <c r="C165" i="37"/>
  <c r="C166" i="37"/>
  <c r="C167" i="37"/>
  <c r="C168" i="37"/>
  <c r="C169" i="37"/>
  <c r="C170" i="37"/>
  <c r="C171" i="37"/>
  <c r="C172" i="37"/>
  <c r="C173" i="37"/>
  <c r="C174" i="37"/>
  <c r="C175" i="37"/>
  <c r="C176" i="37"/>
  <c r="C177" i="37"/>
  <c r="C178" i="37"/>
  <c r="C179" i="37"/>
  <c r="C180" i="37"/>
  <c r="C181" i="37"/>
  <c r="C182" i="37"/>
  <c r="C183" i="37"/>
  <c r="C184" i="37"/>
  <c r="C185" i="37"/>
  <c r="C186" i="37"/>
  <c r="C187" i="37"/>
  <c r="C188" i="37"/>
  <c r="C189" i="37"/>
  <c r="C190" i="37"/>
  <c r="C191" i="37"/>
  <c r="C192" i="37"/>
  <c r="C193" i="37"/>
  <c r="C194" i="37"/>
  <c r="C195" i="37"/>
  <c r="C196" i="37"/>
  <c r="C197" i="37"/>
  <c r="C198" i="37"/>
  <c r="C199" i="37"/>
  <c r="C200" i="37"/>
  <c r="F5" i="39"/>
  <c r="G22" i="1"/>
  <c r="I5" i="39"/>
  <c r="J22" i="1"/>
  <c r="F3" i="37"/>
  <c r="F4" i="37"/>
  <c r="F8" i="37"/>
  <c r="F18" i="37"/>
  <c r="F5" i="37"/>
  <c r="F6" i="37"/>
  <c r="F7" i="37"/>
  <c r="F9" i="37"/>
  <c r="F10" i="37"/>
  <c r="F11" i="37"/>
  <c r="F12" i="37"/>
  <c r="F13" i="37"/>
  <c r="F14" i="37"/>
  <c r="F15" i="37"/>
  <c r="F16" i="37"/>
  <c r="F17" i="37"/>
  <c r="F19" i="37"/>
  <c r="F20" i="37"/>
  <c r="F21" i="37"/>
  <c r="F22" i="37"/>
  <c r="F23" i="37"/>
  <c r="F24" i="37"/>
  <c r="F25" i="37"/>
  <c r="F26" i="37"/>
  <c r="F27" i="37"/>
  <c r="F28" i="37"/>
  <c r="F29" i="37"/>
  <c r="F30" i="37"/>
  <c r="F31" i="37"/>
  <c r="F32" i="37"/>
  <c r="F33" i="37"/>
  <c r="F34" i="37"/>
  <c r="F35" i="37"/>
  <c r="F36" i="37"/>
  <c r="F37" i="37"/>
  <c r="F38" i="37"/>
  <c r="F39" i="37"/>
  <c r="F40" i="37"/>
  <c r="F41" i="37"/>
  <c r="F42" i="37"/>
  <c r="F43" i="37"/>
  <c r="F44" i="37"/>
  <c r="F45" i="37"/>
  <c r="F46" i="37"/>
  <c r="F47" i="37"/>
  <c r="F48" i="37"/>
  <c r="F49" i="37"/>
  <c r="F50" i="37"/>
  <c r="F51" i="37"/>
  <c r="F52" i="37"/>
  <c r="F53" i="37"/>
  <c r="F54" i="37"/>
  <c r="F55" i="37"/>
  <c r="F56" i="37"/>
  <c r="F57" i="37"/>
  <c r="F58" i="37"/>
  <c r="F59" i="37"/>
  <c r="F60" i="37"/>
  <c r="F61" i="37"/>
  <c r="F62" i="37"/>
  <c r="F63" i="37"/>
  <c r="F64" i="37"/>
  <c r="F65" i="37"/>
  <c r="F66" i="37"/>
  <c r="F67" i="37"/>
  <c r="F68" i="37"/>
  <c r="F69" i="37"/>
  <c r="F70" i="37"/>
  <c r="F71" i="37"/>
  <c r="F72" i="37"/>
  <c r="F73" i="37"/>
  <c r="F74" i="37"/>
  <c r="F75" i="37"/>
  <c r="F76" i="37"/>
  <c r="F77" i="37"/>
  <c r="F78" i="37"/>
  <c r="F79" i="37"/>
  <c r="F80" i="37"/>
  <c r="F81" i="37"/>
  <c r="F82" i="37"/>
  <c r="F83" i="37"/>
  <c r="F84" i="37"/>
  <c r="F85" i="37"/>
  <c r="F86" i="37"/>
  <c r="F87" i="37"/>
  <c r="F88" i="37"/>
  <c r="F89" i="37"/>
  <c r="F90" i="37"/>
  <c r="F91" i="37"/>
  <c r="F92" i="37"/>
  <c r="F93" i="37"/>
  <c r="F94" i="37"/>
  <c r="F95" i="37"/>
  <c r="F96" i="37"/>
  <c r="F97" i="37"/>
  <c r="F98" i="37"/>
  <c r="F99" i="37"/>
  <c r="F100" i="37"/>
  <c r="F101" i="37"/>
  <c r="F102" i="37"/>
  <c r="F103" i="37"/>
  <c r="F104" i="37"/>
  <c r="F105" i="37"/>
  <c r="F106" i="37"/>
  <c r="F107" i="37"/>
  <c r="F108" i="37"/>
  <c r="F109" i="37"/>
  <c r="F110" i="37"/>
  <c r="F111" i="37"/>
  <c r="F112" i="37"/>
  <c r="F113" i="37"/>
  <c r="F114" i="37"/>
  <c r="F115" i="37"/>
  <c r="F116" i="37"/>
  <c r="F117" i="37"/>
  <c r="F118" i="37"/>
  <c r="F119" i="37"/>
  <c r="F120" i="37"/>
  <c r="F121" i="37"/>
  <c r="F122" i="37"/>
  <c r="F123" i="37"/>
  <c r="F124" i="37"/>
  <c r="F125" i="37"/>
  <c r="F126" i="37"/>
  <c r="F127" i="37"/>
  <c r="F128" i="37"/>
  <c r="F129" i="37"/>
  <c r="F130" i="37"/>
  <c r="F131" i="37"/>
  <c r="F132" i="37"/>
  <c r="F133" i="37"/>
  <c r="F134" i="37"/>
  <c r="F135" i="37"/>
  <c r="F136" i="37"/>
  <c r="F137" i="37"/>
  <c r="F138" i="37"/>
  <c r="F139" i="37"/>
  <c r="F140" i="37"/>
  <c r="F141" i="37"/>
  <c r="F142" i="37"/>
  <c r="F143" i="37"/>
  <c r="F144" i="37"/>
  <c r="F145" i="37"/>
  <c r="F146" i="37"/>
  <c r="F147" i="37"/>
  <c r="F148" i="37"/>
  <c r="F149" i="37"/>
  <c r="F150" i="37"/>
  <c r="F151" i="37"/>
  <c r="F152" i="37"/>
  <c r="F153" i="37"/>
  <c r="F154" i="37"/>
  <c r="F155" i="37"/>
  <c r="F156" i="37"/>
  <c r="F157" i="37"/>
  <c r="F158" i="37"/>
  <c r="F159" i="37"/>
  <c r="F160" i="37"/>
  <c r="F161" i="37"/>
  <c r="F162" i="37"/>
  <c r="F163" i="37"/>
  <c r="F164" i="37"/>
  <c r="F165" i="37"/>
  <c r="F166" i="37"/>
  <c r="F167" i="37"/>
  <c r="F168" i="37"/>
  <c r="F169" i="37"/>
  <c r="F170" i="37"/>
  <c r="F171" i="37"/>
  <c r="F172" i="37"/>
  <c r="F173" i="37"/>
  <c r="F174" i="37"/>
  <c r="F175" i="37"/>
  <c r="F176" i="37"/>
  <c r="F177" i="37"/>
  <c r="F178" i="37"/>
  <c r="F179" i="37"/>
  <c r="F180" i="37"/>
  <c r="F181" i="37"/>
  <c r="F182" i="37"/>
  <c r="F183" i="37"/>
  <c r="F184" i="37"/>
  <c r="F185" i="37"/>
  <c r="F186" i="37"/>
  <c r="F187" i="37"/>
  <c r="F188" i="37"/>
  <c r="F189" i="37"/>
  <c r="F190" i="37"/>
  <c r="F191" i="37"/>
  <c r="F192" i="37"/>
  <c r="F193" i="37"/>
  <c r="F194" i="37"/>
  <c r="F195" i="37"/>
  <c r="F196" i="37"/>
  <c r="F197" i="37"/>
  <c r="F198" i="37"/>
  <c r="F199" i="37"/>
  <c r="F200" i="37"/>
  <c r="F9" i="39"/>
  <c r="G34" i="1"/>
  <c r="I9" i="39"/>
  <c r="J34" i="1"/>
  <c r="I3" i="37"/>
  <c r="I4" i="37"/>
  <c r="I8" i="37"/>
  <c r="I18" i="37"/>
  <c r="I5" i="37"/>
  <c r="I6" i="37"/>
  <c r="I7" i="37"/>
  <c r="I9" i="37"/>
  <c r="I10" i="37"/>
  <c r="I11" i="37"/>
  <c r="I12" i="37"/>
  <c r="I13" i="37"/>
  <c r="I14" i="37"/>
  <c r="I15" i="37"/>
  <c r="I16" i="37"/>
  <c r="I17" i="37"/>
  <c r="I19" i="37"/>
  <c r="I20" i="37"/>
  <c r="I21" i="37"/>
  <c r="I22" i="37"/>
  <c r="I23" i="37"/>
  <c r="I24" i="37"/>
  <c r="I25" i="37"/>
  <c r="I26" i="37"/>
  <c r="I27" i="37"/>
  <c r="I28" i="37"/>
  <c r="I29" i="37"/>
  <c r="I30" i="37"/>
  <c r="I31" i="37"/>
  <c r="I32" i="37"/>
  <c r="I33" i="37"/>
  <c r="I34" i="37"/>
  <c r="I35" i="37"/>
  <c r="I36" i="37"/>
  <c r="I37" i="37"/>
  <c r="I38" i="37"/>
  <c r="I39" i="37"/>
  <c r="I40" i="37"/>
  <c r="I41" i="37"/>
  <c r="I42" i="37"/>
  <c r="I43" i="37"/>
  <c r="I44" i="37"/>
  <c r="I45" i="37"/>
  <c r="I46" i="37"/>
  <c r="I47" i="37"/>
  <c r="I48" i="37"/>
  <c r="I49" i="37"/>
  <c r="I50" i="37"/>
  <c r="I51" i="37"/>
  <c r="I52" i="37"/>
  <c r="I53" i="37"/>
  <c r="I54" i="37"/>
  <c r="I55" i="37"/>
  <c r="I56" i="37"/>
  <c r="I57" i="37"/>
  <c r="I58" i="37"/>
  <c r="I59" i="37"/>
  <c r="I60" i="37"/>
  <c r="I61" i="37"/>
  <c r="I62" i="37"/>
  <c r="I63" i="37"/>
  <c r="I64" i="37"/>
  <c r="I65" i="37"/>
  <c r="I66" i="37"/>
  <c r="I67" i="37"/>
  <c r="I68" i="37"/>
  <c r="I69" i="37"/>
  <c r="I70" i="37"/>
  <c r="I71" i="37"/>
  <c r="I72" i="37"/>
  <c r="I73" i="37"/>
  <c r="I74" i="37"/>
  <c r="I75" i="37"/>
  <c r="I76" i="37"/>
  <c r="I77" i="37"/>
  <c r="I78" i="37"/>
  <c r="I79" i="37"/>
  <c r="I80" i="37"/>
  <c r="I81" i="37"/>
  <c r="I82" i="37"/>
  <c r="I83" i="37"/>
  <c r="I84" i="37"/>
  <c r="I85" i="37"/>
  <c r="I86" i="37"/>
  <c r="I87" i="37"/>
  <c r="I88" i="37"/>
  <c r="I89" i="37"/>
  <c r="I90" i="37"/>
  <c r="I91" i="37"/>
  <c r="I92" i="37"/>
  <c r="I93" i="37"/>
  <c r="I94" i="37"/>
  <c r="I95" i="37"/>
  <c r="I96" i="37"/>
  <c r="I97" i="37"/>
  <c r="I98" i="37"/>
  <c r="I99" i="37"/>
  <c r="I100" i="37"/>
  <c r="I101" i="37"/>
  <c r="I102" i="37"/>
  <c r="I103" i="37"/>
  <c r="I104" i="37"/>
  <c r="I105" i="37"/>
  <c r="I106" i="37"/>
  <c r="I107" i="37"/>
  <c r="I108" i="37"/>
  <c r="I109" i="37"/>
  <c r="I110" i="37"/>
  <c r="I111" i="37"/>
  <c r="I112" i="37"/>
  <c r="I113" i="37"/>
  <c r="I114" i="37"/>
  <c r="I115" i="37"/>
  <c r="I116" i="37"/>
  <c r="I117" i="37"/>
  <c r="I118" i="37"/>
  <c r="I119" i="37"/>
  <c r="I120" i="37"/>
  <c r="I121" i="37"/>
  <c r="I122" i="37"/>
  <c r="I123" i="37"/>
  <c r="I124" i="37"/>
  <c r="I125" i="37"/>
  <c r="I126" i="37"/>
  <c r="I127" i="37"/>
  <c r="I128" i="37"/>
  <c r="I129" i="37"/>
  <c r="I130" i="37"/>
  <c r="I131" i="37"/>
  <c r="I132" i="37"/>
  <c r="I133" i="37"/>
  <c r="I134" i="37"/>
  <c r="I135" i="37"/>
  <c r="I136" i="37"/>
  <c r="I137" i="37"/>
  <c r="I138" i="37"/>
  <c r="I139" i="37"/>
  <c r="I140" i="37"/>
  <c r="I141" i="37"/>
  <c r="I142" i="37"/>
  <c r="I143" i="37"/>
  <c r="I144" i="37"/>
  <c r="I145" i="37"/>
  <c r="I146" i="37"/>
  <c r="I147" i="37"/>
  <c r="I148" i="37"/>
  <c r="I149" i="37"/>
  <c r="I150" i="37"/>
  <c r="I151" i="37"/>
  <c r="I152" i="37"/>
  <c r="I153" i="37"/>
  <c r="I154" i="37"/>
  <c r="I155" i="37"/>
  <c r="I156" i="37"/>
  <c r="I157" i="37"/>
  <c r="I158" i="37"/>
  <c r="I159" i="37"/>
  <c r="I160" i="37"/>
  <c r="I161" i="37"/>
  <c r="I162" i="37"/>
  <c r="I163" i="37"/>
  <c r="I164" i="37"/>
  <c r="I165" i="37"/>
  <c r="I166" i="37"/>
  <c r="I167" i="37"/>
  <c r="I168" i="37"/>
  <c r="I169" i="37"/>
  <c r="I170" i="37"/>
  <c r="I171" i="37"/>
  <c r="I172" i="37"/>
  <c r="I173" i="37"/>
  <c r="I174" i="37"/>
  <c r="I175" i="37"/>
  <c r="I176" i="37"/>
  <c r="I177" i="37"/>
  <c r="I178" i="37"/>
  <c r="I179" i="37"/>
  <c r="I180" i="37"/>
  <c r="I181" i="37"/>
  <c r="I182" i="37"/>
  <c r="I183" i="37"/>
  <c r="I184" i="37"/>
  <c r="I185" i="37"/>
  <c r="I186" i="37"/>
  <c r="I187" i="37"/>
  <c r="I188" i="37"/>
  <c r="I189" i="37"/>
  <c r="I190" i="37"/>
  <c r="I191" i="37"/>
  <c r="I192" i="37"/>
  <c r="I193" i="37"/>
  <c r="I194" i="37"/>
  <c r="I195" i="37"/>
  <c r="I196" i="37"/>
  <c r="I197" i="37"/>
  <c r="I198" i="37"/>
  <c r="I199" i="37"/>
  <c r="I200" i="37"/>
  <c r="F13" i="39"/>
  <c r="G46" i="1"/>
  <c r="I13" i="39"/>
  <c r="J46" i="1"/>
  <c r="R3" i="37"/>
  <c r="R4" i="37"/>
  <c r="R8" i="37"/>
  <c r="R18" i="37"/>
  <c r="R5" i="37"/>
  <c r="R6" i="37"/>
  <c r="R7" i="37"/>
  <c r="R9" i="37"/>
  <c r="R10" i="37"/>
  <c r="R11" i="37"/>
  <c r="R12" i="37"/>
  <c r="R13" i="37"/>
  <c r="R14" i="37"/>
  <c r="R15" i="37"/>
  <c r="R16" i="37"/>
  <c r="R17" i="37"/>
  <c r="R19" i="37"/>
  <c r="R20" i="37"/>
  <c r="R21" i="37"/>
  <c r="R22" i="37"/>
  <c r="R23" i="37"/>
  <c r="R24" i="37"/>
  <c r="R25" i="37"/>
  <c r="R26" i="37"/>
  <c r="R27" i="37"/>
  <c r="R28" i="37"/>
  <c r="R29" i="37"/>
  <c r="R30" i="37"/>
  <c r="R31" i="37"/>
  <c r="R32" i="37"/>
  <c r="R33" i="37"/>
  <c r="R34" i="37"/>
  <c r="R35" i="37"/>
  <c r="R36" i="37"/>
  <c r="R37" i="37"/>
  <c r="R38" i="37"/>
  <c r="R39" i="37"/>
  <c r="R40" i="37"/>
  <c r="R41" i="37"/>
  <c r="R42" i="37"/>
  <c r="R43" i="37"/>
  <c r="R44" i="37"/>
  <c r="R45" i="37"/>
  <c r="R46" i="37"/>
  <c r="R47" i="37"/>
  <c r="R48" i="37"/>
  <c r="R49" i="37"/>
  <c r="R50" i="37"/>
  <c r="R51" i="37"/>
  <c r="R52" i="37"/>
  <c r="R53" i="37"/>
  <c r="R54" i="37"/>
  <c r="R55" i="37"/>
  <c r="R56" i="37"/>
  <c r="R57" i="37"/>
  <c r="R58" i="37"/>
  <c r="R59" i="37"/>
  <c r="R60" i="37"/>
  <c r="R61" i="37"/>
  <c r="R62" i="37"/>
  <c r="R63" i="37"/>
  <c r="R64" i="37"/>
  <c r="R65" i="37"/>
  <c r="R66" i="37"/>
  <c r="R67" i="37"/>
  <c r="R68" i="37"/>
  <c r="R69" i="37"/>
  <c r="R70" i="37"/>
  <c r="R71" i="37"/>
  <c r="R72" i="37"/>
  <c r="R73" i="37"/>
  <c r="R74" i="37"/>
  <c r="R75" i="37"/>
  <c r="R76" i="37"/>
  <c r="R77" i="37"/>
  <c r="R78" i="37"/>
  <c r="R79" i="37"/>
  <c r="R80" i="37"/>
  <c r="R81" i="37"/>
  <c r="R82" i="37"/>
  <c r="R83" i="37"/>
  <c r="R84" i="37"/>
  <c r="R85" i="37"/>
  <c r="R86" i="37"/>
  <c r="R87" i="37"/>
  <c r="R88" i="37"/>
  <c r="R89" i="37"/>
  <c r="R90" i="37"/>
  <c r="R91" i="37"/>
  <c r="R92" i="37"/>
  <c r="R93" i="37"/>
  <c r="R94" i="37"/>
  <c r="R95" i="37"/>
  <c r="R96" i="37"/>
  <c r="R97" i="37"/>
  <c r="R98" i="37"/>
  <c r="R99" i="37"/>
  <c r="R100" i="37"/>
  <c r="R101" i="37"/>
  <c r="R102" i="37"/>
  <c r="R103" i="37"/>
  <c r="R104" i="37"/>
  <c r="R105" i="37"/>
  <c r="R106" i="37"/>
  <c r="R107" i="37"/>
  <c r="R108" i="37"/>
  <c r="R109" i="37"/>
  <c r="R110" i="37"/>
  <c r="R111" i="37"/>
  <c r="R112" i="37"/>
  <c r="R113" i="37"/>
  <c r="R114" i="37"/>
  <c r="R115" i="37"/>
  <c r="R116" i="37"/>
  <c r="R117" i="37"/>
  <c r="R118" i="37"/>
  <c r="R119" i="37"/>
  <c r="R120" i="37"/>
  <c r="R121" i="37"/>
  <c r="R122" i="37"/>
  <c r="R123" i="37"/>
  <c r="R124" i="37"/>
  <c r="R125" i="37"/>
  <c r="R126" i="37"/>
  <c r="R127" i="37"/>
  <c r="R128" i="37"/>
  <c r="R129" i="37"/>
  <c r="R130" i="37"/>
  <c r="R131" i="37"/>
  <c r="R132" i="37"/>
  <c r="R133" i="37"/>
  <c r="R134" i="37"/>
  <c r="R135" i="37"/>
  <c r="R136" i="37"/>
  <c r="R137" i="37"/>
  <c r="R138" i="37"/>
  <c r="R139" i="37"/>
  <c r="R140" i="37"/>
  <c r="R141" i="37"/>
  <c r="R142" i="37"/>
  <c r="R143" i="37"/>
  <c r="R144" i="37"/>
  <c r="R145" i="37"/>
  <c r="R146" i="37"/>
  <c r="R147" i="37"/>
  <c r="R148" i="37"/>
  <c r="R149" i="37"/>
  <c r="R150" i="37"/>
  <c r="R151" i="37"/>
  <c r="R152" i="37"/>
  <c r="R153" i="37"/>
  <c r="R154" i="37"/>
  <c r="R155" i="37"/>
  <c r="R156" i="37"/>
  <c r="R157" i="37"/>
  <c r="R158" i="37"/>
  <c r="R159" i="37"/>
  <c r="R160" i="37"/>
  <c r="R161" i="37"/>
  <c r="R162" i="37"/>
  <c r="R163" i="37"/>
  <c r="R164" i="37"/>
  <c r="R165" i="37"/>
  <c r="R166" i="37"/>
  <c r="R167" i="37"/>
  <c r="R168" i="37"/>
  <c r="R169" i="37"/>
  <c r="R170" i="37"/>
  <c r="R171" i="37"/>
  <c r="R172" i="37"/>
  <c r="R173" i="37"/>
  <c r="R174" i="37"/>
  <c r="R175" i="37"/>
  <c r="R176" i="37"/>
  <c r="R177" i="37"/>
  <c r="R178" i="37"/>
  <c r="R179" i="37"/>
  <c r="R180" i="37"/>
  <c r="R181" i="37"/>
  <c r="R182" i="37"/>
  <c r="R183" i="37"/>
  <c r="R184" i="37"/>
  <c r="R185" i="37"/>
  <c r="R186" i="37"/>
  <c r="R187" i="37"/>
  <c r="R188" i="37"/>
  <c r="R189" i="37"/>
  <c r="R190" i="37"/>
  <c r="R191" i="37"/>
  <c r="R192" i="37"/>
  <c r="R193" i="37"/>
  <c r="R194" i="37"/>
  <c r="R195" i="37"/>
  <c r="R196" i="37"/>
  <c r="R197" i="37"/>
  <c r="R198" i="37"/>
  <c r="R199" i="37"/>
  <c r="R200" i="37"/>
  <c r="F25" i="39"/>
  <c r="G83" i="1"/>
  <c r="I25" i="39"/>
  <c r="J83" i="1"/>
  <c r="U3" i="37"/>
  <c r="U4" i="37"/>
  <c r="U8" i="37"/>
  <c r="U18" i="37"/>
  <c r="U5" i="37"/>
  <c r="U6" i="37"/>
  <c r="U7" i="37"/>
  <c r="U9" i="37"/>
  <c r="U10" i="37"/>
  <c r="U11" i="37"/>
  <c r="U12" i="37"/>
  <c r="U13" i="37"/>
  <c r="U14" i="37"/>
  <c r="U15" i="37"/>
  <c r="U16" i="37"/>
  <c r="U17" i="37"/>
  <c r="U19" i="37"/>
  <c r="U20" i="37"/>
  <c r="U21" i="37"/>
  <c r="U22" i="37"/>
  <c r="U23" i="37"/>
  <c r="U24" i="37"/>
  <c r="U25" i="37"/>
  <c r="U26" i="37"/>
  <c r="U27" i="37"/>
  <c r="U28" i="37"/>
  <c r="U29" i="37"/>
  <c r="U30" i="37"/>
  <c r="U31" i="37"/>
  <c r="U32" i="37"/>
  <c r="U33" i="37"/>
  <c r="U34" i="37"/>
  <c r="U35" i="37"/>
  <c r="U36" i="37"/>
  <c r="U37" i="37"/>
  <c r="U38" i="37"/>
  <c r="U39" i="37"/>
  <c r="U40" i="37"/>
  <c r="U41" i="37"/>
  <c r="U42" i="37"/>
  <c r="U43" i="37"/>
  <c r="U44" i="37"/>
  <c r="U45" i="37"/>
  <c r="U46" i="37"/>
  <c r="U47" i="37"/>
  <c r="U48" i="37"/>
  <c r="U49" i="37"/>
  <c r="U50" i="37"/>
  <c r="U51" i="37"/>
  <c r="U52" i="37"/>
  <c r="U53" i="37"/>
  <c r="U54" i="37"/>
  <c r="U55" i="37"/>
  <c r="U56" i="37"/>
  <c r="U57" i="37"/>
  <c r="U58" i="37"/>
  <c r="U59" i="37"/>
  <c r="U60" i="37"/>
  <c r="U61" i="37"/>
  <c r="U62" i="37"/>
  <c r="U63" i="37"/>
  <c r="U64" i="37"/>
  <c r="U65" i="37"/>
  <c r="U66" i="37"/>
  <c r="U67" i="37"/>
  <c r="U68" i="37"/>
  <c r="U69" i="37"/>
  <c r="U70" i="37"/>
  <c r="U71" i="37"/>
  <c r="U72" i="37"/>
  <c r="U73" i="37"/>
  <c r="U74" i="37"/>
  <c r="U75" i="37"/>
  <c r="U76" i="37"/>
  <c r="U77" i="37"/>
  <c r="U78" i="37"/>
  <c r="U79" i="37"/>
  <c r="U80" i="37"/>
  <c r="U81" i="37"/>
  <c r="U82" i="37"/>
  <c r="U83" i="37"/>
  <c r="U84" i="37"/>
  <c r="U85" i="37"/>
  <c r="U86" i="37"/>
  <c r="U87" i="37"/>
  <c r="U88" i="37"/>
  <c r="U89" i="37"/>
  <c r="U90" i="37"/>
  <c r="U91" i="37"/>
  <c r="U92" i="37"/>
  <c r="U93" i="37"/>
  <c r="U94" i="37"/>
  <c r="U95" i="37"/>
  <c r="U96" i="37"/>
  <c r="U97" i="37"/>
  <c r="U98" i="37"/>
  <c r="U99" i="37"/>
  <c r="U100" i="37"/>
  <c r="U101" i="37"/>
  <c r="U102" i="37"/>
  <c r="U103" i="37"/>
  <c r="U104" i="37"/>
  <c r="U105" i="37"/>
  <c r="U106" i="37"/>
  <c r="U107" i="37"/>
  <c r="U108" i="37"/>
  <c r="U109" i="37"/>
  <c r="U110" i="37"/>
  <c r="U111" i="37"/>
  <c r="U112" i="37"/>
  <c r="U113" i="37"/>
  <c r="U114" i="37"/>
  <c r="U115" i="37"/>
  <c r="U116" i="37"/>
  <c r="U117" i="37"/>
  <c r="U118" i="37"/>
  <c r="U119" i="37"/>
  <c r="U120" i="37"/>
  <c r="U121" i="37"/>
  <c r="U122" i="37"/>
  <c r="U123" i="37"/>
  <c r="U124" i="37"/>
  <c r="U125" i="37"/>
  <c r="U126" i="37"/>
  <c r="U127" i="37"/>
  <c r="U128" i="37"/>
  <c r="U129" i="37"/>
  <c r="U130" i="37"/>
  <c r="U131" i="37"/>
  <c r="U132" i="37"/>
  <c r="U133" i="37"/>
  <c r="U134" i="37"/>
  <c r="U135" i="37"/>
  <c r="U136" i="37"/>
  <c r="U137" i="37"/>
  <c r="U138" i="37"/>
  <c r="U139" i="37"/>
  <c r="U140" i="37"/>
  <c r="U141" i="37"/>
  <c r="U142" i="37"/>
  <c r="U143" i="37"/>
  <c r="U144" i="37"/>
  <c r="U145" i="37"/>
  <c r="U146" i="37"/>
  <c r="U147" i="37"/>
  <c r="U148" i="37"/>
  <c r="U149" i="37"/>
  <c r="U150" i="37"/>
  <c r="U151" i="37"/>
  <c r="U152" i="37"/>
  <c r="U153" i="37"/>
  <c r="U154" i="37"/>
  <c r="U155" i="37"/>
  <c r="U156" i="37"/>
  <c r="U157" i="37"/>
  <c r="U158" i="37"/>
  <c r="U159" i="37"/>
  <c r="U160" i="37"/>
  <c r="U161" i="37"/>
  <c r="U162" i="37"/>
  <c r="U163" i="37"/>
  <c r="U164" i="37"/>
  <c r="U165" i="37"/>
  <c r="U166" i="37"/>
  <c r="U167" i="37"/>
  <c r="U168" i="37"/>
  <c r="U169" i="37"/>
  <c r="U170" i="37"/>
  <c r="U171" i="37"/>
  <c r="U172" i="37"/>
  <c r="U173" i="37"/>
  <c r="U174" i="37"/>
  <c r="U175" i="37"/>
  <c r="U176" i="37"/>
  <c r="U177" i="37"/>
  <c r="U178" i="37"/>
  <c r="U179" i="37"/>
  <c r="U180" i="37"/>
  <c r="U181" i="37"/>
  <c r="U182" i="37"/>
  <c r="U183" i="37"/>
  <c r="U184" i="37"/>
  <c r="U185" i="37"/>
  <c r="U186" i="37"/>
  <c r="U187" i="37"/>
  <c r="U188" i="37"/>
  <c r="U189" i="37"/>
  <c r="U190" i="37"/>
  <c r="U191" i="37"/>
  <c r="U192" i="37"/>
  <c r="U193" i="37"/>
  <c r="U194" i="37"/>
  <c r="U195" i="37"/>
  <c r="U196" i="37"/>
  <c r="U197" i="37"/>
  <c r="U198" i="37"/>
  <c r="U199" i="37"/>
  <c r="U200" i="37"/>
  <c r="F29" i="39"/>
  <c r="G93" i="1"/>
  <c r="I29" i="39"/>
  <c r="J93" i="1"/>
  <c r="J59" i="1"/>
  <c r="L5" i="39"/>
  <c r="M22" i="1"/>
  <c r="L9" i="39"/>
  <c r="M34" i="1"/>
  <c r="L13" i="39"/>
  <c r="M46" i="1"/>
  <c r="L25" i="39"/>
  <c r="M83" i="1"/>
  <c r="L29" i="39"/>
  <c r="M93" i="1"/>
  <c r="M59" i="1"/>
  <c r="O5" i="39"/>
  <c r="P22" i="1"/>
  <c r="O9" i="39"/>
  <c r="P34" i="1"/>
  <c r="O13" i="39"/>
  <c r="P46" i="1"/>
  <c r="O25" i="39"/>
  <c r="P83" i="1"/>
  <c r="O29" i="39"/>
  <c r="P93" i="1"/>
  <c r="P59" i="1"/>
  <c r="R5" i="39"/>
  <c r="S22" i="1"/>
  <c r="R9" i="39"/>
  <c r="S34" i="1"/>
  <c r="R13" i="39"/>
  <c r="S46" i="1"/>
  <c r="R25" i="39"/>
  <c r="S83" i="1"/>
  <c r="R29" i="39"/>
  <c r="S93" i="1"/>
  <c r="S59" i="1"/>
  <c r="U5" i="39"/>
  <c r="V22" i="1"/>
  <c r="U9" i="39"/>
  <c r="V34" i="1"/>
  <c r="U13" i="39"/>
  <c r="V46" i="1"/>
  <c r="U25" i="39"/>
  <c r="V83" i="1"/>
  <c r="U29" i="39"/>
  <c r="V93" i="1"/>
  <c r="V59" i="1"/>
  <c r="X5" i="39"/>
  <c r="Y22" i="1"/>
  <c r="X9" i="39"/>
  <c r="Y34" i="1"/>
  <c r="X13" i="39"/>
  <c r="Y46" i="1"/>
  <c r="X25" i="39"/>
  <c r="Y83" i="1"/>
  <c r="X29" i="39"/>
  <c r="Y93" i="1"/>
  <c r="Y59" i="1"/>
  <c r="AA5" i="39"/>
  <c r="AB22" i="1"/>
  <c r="AA9" i="39"/>
  <c r="AB34" i="1"/>
  <c r="AA13" i="39"/>
  <c r="AB46" i="1"/>
  <c r="AA25" i="39"/>
  <c r="AB83" i="1"/>
  <c r="AA29" i="39"/>
  <c r="AB93" i="1"/>
  <c r="AB59" i="1"/>
  <c r="AD5" i="39"/>
  <c r="AE22" i="1"/>
  <c r="AD9" i="39"/>
  <c r="AE34" i="1"/>
  <c r="AD13" i="39"/>
  <c r="AE46" i="1"/>
  <c r="AD25" i="39"/>
  <c r="AE83" i="1"/>
  <c r="AD29" i="39"/>
  <c r="AE93" i="1"/>
  <c r="AE59" i="1"/>
  <c r="AG5" i="39"/>
  <c r="AH22" i="1"/>
  <c r="AG9" i="39"/>
  <c r="AH34" i="1"/>
  <c r="AG13" i="39"/>
  <c r="AH46" i="1"/>
  <c r="AG25" i="39"/>
  <c r="AH83" i="1"/>
  <c r="AG29" i="39"/>
  <c r="AH93" i="1"/>
  <c r="AH59" i="1"/>
  <c r="AJ5" i="39"/>
  <c r="AK22" i="1"/>
  <c r="AJ9" i="39"/>
  <c r="AK34" i="1"/>
  <c r="AJ13" i="39"/>
  <c r="AK46" i="1"/>
  <c r="AJ25" i="39"/>
  <c r="AK83" i="1"/>
  <c r="AJ29" i="39"/>
  <c r="AK93" i="1"/>
  <c r="AK59" i="1"/>
  <c r="AM5" i="39"/>
  <c r="AN22" i="1"/>
  <c r="AM9" i="39"/>
  <c r="AN34" i="1"/>
  <c r="AM13" i="39"/>
  <c r="AN46" i="1"/>
  <c r="AM25" i="39"/>
  <c r="AN83" i="1"/>
  <c r="AM29" i="39"/>
  <c r="AN93" i="1"/>
  <c r="AN59" i="1"/>
  <c r="AP5" i="39"/>
  <c r="AQ22" i="1"/>
  <c r="AP9" i="39"/>
  <c r="AQ34" i="1"/>
  <c r="AP13" i="39"/>
  <c r="AQ46" i="1"/>
  <c r="AP25" i="39"/>
  <c r="AQ83" i="1"/>
  <c r="AP29" i="39"/>
  <c r="AQ93" i="1"/>
  <c r="AQ59" i="1"/>
  <c r="D155" i="1"/>
  <c r="D156" i="1"/>
  <c r="D158" i="1"/>
  <c r="E157" i="1"/>
  <c r="F157" i="1"/>
  <c r="D157" i="1"/>
  <c r="D13" i="39"/>
  <c r="E46" i="1"/>
  <c r="E136" i="1"/>
  <c r="D25" i="39"/>
  <c r="E83" i="1"/>
  <c r="E123" i="1"/>
  <c r="E137" i="1"/>
  <c r="E13" i="39"/>
  <c r="F46" i="1"/>
  <c r="F136" i="1"/>
  <c r="E25" i="39"/>
  <c r="F83" i="1"/>
  <c r="F123" i="1"/>
  <c r="F137" i="1"/>
  <c r="C13" i="39"/>
  <c r="D46" i="1"/>
  <c r="D136" i="1"/>
  <c r="C25" i="39"/>
  <c r="D83" i="1"/>
  <c r="D123" i="1"/>
  <c r="D137" i="1"/>
  <c r="D9" i="39"/>
  <c r="E34" i="1"/>
  <c r="E130" i="1"/>
  <c r="E9" i="39"/>
  <c r="F34" i="1"/>
  <c r="F130" i="1"/>
  <c r="E133" i="1"/>
  <c r="F133" i="1"/>
  <c r="C9" i="39"/>
  <c r="D34" i="1"/>
  <c r="D130" i="1"/>
  <c r="D133" i="1"/>
  <c r="K36" i="1"/>
  <c r="N36" i="1"/>
  <c r="Q36" i="1"/>
  <c r="T36" i="1"/>
  <c r="W36" i="1"/>
  <c r="Z36" i="1"/>
  <c r="AC36" i="1"/>
  <c r="AF36" i="1"/>
  <c r="AI36" i="1"/>
  <c r="AL36" i="1"/>
  <c r="AO36" i="1"/>
  <c r="AR36" i="1"/>
  <c r="E151" i="1"/>
  <c r="E152" i="1"/>
  <c r="E153" i="1"/>
  <c r="L36" i="1"/>
  <c r="O36" i="1"/>
  <c r="R36" i="1"/>
  <c r="U36" i="1"/>
  <c r="X36" i="1"/>
  <c r="AA36" i="1"/>
  <c r="AD36" i="1"/>
  <c r="AG36" i="1"/>
  <c r="AJ36" i="1"/>
  <c r="AM36" i="1"/>
  <c r="AP36" i="1"/>
  <c r="AS36" i="1"/>
  <c r="F151" i="1"/>
  <c r="F152" i="1"/>
  <c r="F153" i="1"/>
  <c r="J36" i="1"/>
  <c r="M36" i="1"/>
  <c r="P36" i="1"/>
  <c r="S36" i="1"/>
  <c r="V36" i="1"/>
  <c r="Y36" i="1"/>
  <c r="AB36" i="1"/>
  <c r="AE36" i="1"/>
  <c r="AH36" i="1"/>
  <c r="AK36" i="1"/>
  <c r="AN36" i="1"/>
  <c r="AQ36" i="1"/>
  <c r="D151" i="1"/>
  <c r="D152" i="1"/>
  <c r="D153" i="1"/>
  <c r="D5" i="39"/>
  <c r="E22" i="1"/>
  <c r="E118" i="1"/>
  <c r="E131" i="1"/>
  <c r="E5" i="39"/>
  <c r="F22" i="1"/>
  <c r="F118" i="1"/>
  <c r="F131" i="1"/>
  <c r="C5" i="39"/>
  <c r="D22" i="1"/>
  <c r="D118" i="1"/>
  <c r="D131" i="1"/>
  <c r="F120" i="1"/>
  <c r="E120" i="1"/>
  <c r="D120" i="1"/>
  <c r="D29" i="39"/>
  <c r="E93" i="1"/>
  <c r="E114" i="1"/>
  <c r="E29" i="39"/>
  <c r="F93" i="1"/>
  <c r="F114" i="1"/>
  <c r="D149" i="1"/>
  <c r="F147" i="1"/>
  <c r="E147" i="1"/>
  <c r="D147" i="1"/>
  <c r="D144" i="1"/>
  <c r="F142" i="1"/>
  <c r="E142" i="1"/>
  <c r="D142" i="1"/>
  <c r="C30" i="39" a="1"/>
  <c r="C30" i="39"/>
  <c r="D94" i="1"/>
  <c r="F30" i="39" a="1"/>
  <c r="F30" i="39"/>
  <c r="G94" i="1"/>
  <c r="I30" i="39" a="1"/>
  <c r="I30" i="39"/>
  <c r="J94" i="1"/>
  <c r="L30" i="39" a="1"/>
  <c r="L30" i="39"/>
  <c r="M94" i="1"/>
  <c r="O30" i="39" a="1"/>
  <c r="O30" i="39"/>
  <c r="P94" i="1"/>
  <c r="R30" i="39" a="1"/>
  <c r="R30" i="39"/>
  <c r="S94" i="1"/>
  <c r="U30" i="39" a="1"/>
  <c r="U30" i="39"/>
  <c r="V94" i="1"/>
  <c r="X30" i="39" a="1"/>
  <c r="X30" i="39"/>
  <c r="Y94" i="1"/>
  <c r="AA30" i="39" a="1"/>
  <c r="AA30" i="39"/>
  <c r="AB94" i="1"/>
  <c r="AD30" i="39" a="1"/>
  <c r="AD30" i="39"/>
  <c r="AE94" i="1"/>
  <c r="AG30" i="39" a="1"/>
  <c r="AG30" i="39"/>
  <c r="AH94" i="1"/>
  <c r="AJ30" i="39" a="1"/>
  <c r="AJ30" i="39"/>
  <c r="AK94" i="1"/>
  <c r="AM30" i="39" a="1"/>
  <c r="AM30" i="39"/>
  <c r="AN94" i="1"/>
  <c r="AP30" i="39" a="1"/>
  <c r="AP30" i="39"/>
  <c r="AQ94" i="1"/>
  <c r="D30" i="39" a="1"/>
  <c r="D30" i="39"/>
  <c r="E94" i="1"/>
  <c r="G30" i="39" a="1"/>
  <c r="G30" i="39"/>
  <c r="H94" i="1"/>
  <c r="J30" i="39" a="1"/>
  <c r="J30" i="39"/>
  <c r="K94" i="1"/>
  <c r="M30" i="39" a="1"/>
  <c r="M30" i="39"/>
  <c r="N94" i="1"/>
  <c r="P30" i="39" a="1"/>
  <c r="P30" i="39"/>
  <c r="Q94" i="1"/>
  <c r="S30" i="39" a="1"/>
  <c r="S30" i="39"/>
  <c r="T94" i="1"/>
  <c r="V30" i="39" a="1"/>
  <c r="V30" i="39"/>
  <c r="W94" i="1"/>
  <c r="Y30" i="39" a="1"/>
  <c r="Y30" i="39"/>
  <c r="Z94" i="1"/>
  <c r="AB30" i="39" a="1"/>
  <c r="AB30" i="39"/>
  <c r="AC94" i="1"/>
  <c r="AE30" i="39" a="1"/>
  <c r="AE30" i="39"/>
  <c r="AF94" i="1"/>
  <c r="AH30" i="39" a="1"/>
  <c r="AH30" i="39"/>
  <c r="AI94" i="1"/>
  <c r="AK30" i="39" a="1"/>
  <c r="AK30" i="39"/>
  <c r="AL94" i="1"/>
  <c r="AN30" i="39" a="1"/>
  <c r="AN30" i="39"/>
  <c r="AO94" i="1"/>
  <c r="AQ30" i="39" a="1"/>
  <c r="AQ30" i="39"/>
  <c r="AR94" i="1"/>
  <c r="E30" i="39" a="1"/>
  <c r="E30" i="39"/>
  <c r="F94" i="1"/>
  <c r="H30" i="39" a="1"/>
  <c r="H30" i="39"/>
  <c r="I94" i="1"/>
  <c r="K30" i="39" a="1"/>
  <c r="K30" i="39"/>
  <c r="L94" i="1"/>
  <c r="N30" i="39" a="1"/>
  <c r="N30" i="39"/>
  <c r="O94" i="1"/>
  <c r="Q30" i="39" a="1"/>
  <c r="Q30" i="39"/>
  <c r="R94" i="1"/>
  <c r="T30" i="39" a="1"/>
  <c r="T30" i="39"/>
  <c r="U94" i="1"/>
  <c r="W30" i="39" a="1"/>
  <c r="W30" i="39"/>
  <c r="X94" i="1"/>
  <c r="Z30" i="39" a="1"/>
  <c r="Z30" i="39"/>
  <c r="AA94" i="1"/>
  <c r="AC30" i="39" a="1"/>
  <c r="AC30" i="39"/>
  <c r="AD94" i="1"/>
  <c r="AF30" i="39" a="1"/>
  <c r="AF30" i="39"/>
  <c r="AG94" i="1"/>
  <c r="AI30" i="39" a="1"/>
  <c r="AI30" i="39"/>
  <c r="AJ94" i="1"/>
  <c r="AL30" i="39" a="1"/>
  <c r="AL30" i="39"/>
  <c r="AM94" i="1"/>
  <c r="AO30" i="39" a="1"/>
  <c r="AO30" i="39"/>
  <c r="AP94" i="1"/>
  <c r="AR30" i="39" a="1"/>
  <c r="AR30" i="39"/>
  <c r="AS94" i="1"/>
  <c r="D139" i="1"/>
  <c r="F138" i="1"/>
  <c r="E138" i="1"/>
  <c r="D138" i="1"/>
  <c r="D134" i="1"/>
  <c r="F132" i="1"/>
  <c r="E132" i="1"/>
  <c r="D132" i="1"/>
  <c r="L127" i="1"/>
  <c r="O127" i="1"/>
  <c r="R127" i="1"/>
  <c r="U127" i="1"/>
  <c r="X127" i="1"/>
  <c r="AA127" i="1"/>
  <c r="AD127" i="1"/>
  <c r="AG127" i="1"/>
  <c r="AJ127" i="1"/>
  <c r="AM127" i="1"/>
  <c r="AP127" i="1"/>
  <c r="AS127" i="1"/>
  <c r="F128" i="1"/>
  <c r="K127" i="1"/>
  <c r="N127" i="1"/>
  <c r="Q127" i="1"/>
  <c r="T127" i="1"/>
  <c r="W127" i="1"/>
  <c r="Z127" i="1"/>
  <c r="AC127" i="1"/>
  <c r="AF127" i="1"/>
  <c r="AI127" i="1"/>
  <c r="AL127" i="1"/>
  <c r="AO127" i="1"/>
  <c r="AR127" i="1"/>
  <c r="E128" i="1"/>
  <c r="J127" i="1"/>
  <c r="M127" i="1"/>
  <c r="P127" i="1"/>
  <c r="S127" i="1"/>
  <c r="V127" i="1"/>
  <c r="Y127" i="1"/>
  <c r="AB127" i="1"/>
  <c r="AE127" i="1"/>
  <c r="AH127" i="1"/>
  <c r="AK127" i="1"/>
  <c r="AN127" i="1"/>
  <c r="AQ127" i="1"/>
  <c r="D128" i="1"/>
  <c r="D109" i="1"/>
  <c r="G109" i="1"/>
  <c r="J109" i="1"/>
  <c r="M109" i="1"/>
  <c r="P109" i="1"/>
  <c r="S109" i="1"/>
  <c r="V109" i="1"/>
  <c r="Y109" i="1"/>
  <c r="AB109" i="1"/>
  <c r="AE109" i="1"/>
  <c r="AH109" i="1"/>
  <c r="AK109" i="1"/>
  <c r="AN109" i="1"/>
  <c r="AQ109" i="1"/>
  <c r="D110" i="1"/>
  <c r="E109" i="1"/>
  <c r="H109" i="1"/>
  <c r="K109" i="1"/>
  <c r="N109" i="1"/>
  <c r="Q109" i="1"/>
  <c r="T109" i="1"/>
  <c r="W109" i="1"/>
  <c r="Z109" i="1"/>
  <c r="AC109" i="1"/>
  <c r="AF109" i="1"/>
  <c r="AI109" i="1"/>
  <c r="AL109" i="1"/>
  <c r="AO109" i="1"/>
  <c r="AR109" i="1"/>
  <c r="E110" i="1"/>
  <c r="F109" i="1"/>
  <c r="I109" i="1"/>
  <c r="L109" i="1"/>
  <c r="O109" i="1"/>
  <c r="R109" i="1"/>
  <c r="U109" i="1"/>
  <c r="X109" i="1"/>
  <c r="AA109" i="1"/>
  <c r="AD109" i="1"/>
  <c r="AG109" i="1"/>
  <c r="AJ109" i="1"/>
  <c r="AM109" i="1"/>
  <c r="AP109" i="1"/>
  <c r="AS109" i="1"/>
  <c r="F110" i="1"/>
  <c r="E108" i="1"/>
  <c r="F107" i="1"/>
  <c r="I107" i="1"/>
  <c r="L107" i="1"/>
  <c r="O107" i="1"/>
  <c r="R107" i="1"/>
  <c r="U107" i="1"/>
  <c r="X107" i="1"/>
  <c r="AA107" i="1"/>
  <c r="AD107" i="1"/>
  <c r="AG107" i="1"/>
  <c r="AJ107" i="1"/>
  <c r="AM107" i="1"/>
  <c r="AP107" i="1"/>
  <c r="AS107" i="1"/>
  <c r="F108" i="1"/>
  <c r="D107" i="1"/>
  <c r="G107" i="1"/>
  <c r="J107" i="1"/>
  <c r="M107" i="1"/>
  <c r="P107" i="1"/>
  <c r="S107" i="1"/>
  <c r="V107" i="1"/>
  <c r="Y107" i="1"/>
  <c r="AB107" i="1"/>
  <c r="AE107" i="1"/>
  <c r="AH107" i="1"/>
  <c r="AK107" i="1"/>
  <c r="AN107" i="1"/>
  <c r="AQ107" i="1"/>
  <c r="D108" i="1"/>
  <c r="F111" i="1"/>
  <c r="I111" i="1"/>
  <c r="L111" i="1"/>
  <c r="O111" i="1"/>
  <c r="R111" i="1"/>
  <c r="U111" i="1"/>
  <c r="X111" i="1"/>
  <c r="AA111" i="1"/>
  <c r="AD111" i="1"/>
  <c r="AG111" i="1"/>
  <c r="AJ111" i="1"/>
  <c r="AM111" i="1"/>
  <c r="AP111" i="1"/>
  <c r="AS111" i="1"/>
  <c r="F112" i="1"/>
  <c r="D111" i="1"/>
  <c r="G111" i="1"/>
  <c r="J111" i="1"/>
  <c r="M111" i="1"/>
  <c r="P111" i="1"/>
  <c r="S111" i="1"/>
  <c r="V111" i="1"/>
  <c r="Y111" i="1"/>
  <c r="AB111" i="1"/>
  <c r="AE111" i="1"/>
  <c r="AH111" i="1"/>
  <c r="AK111" i="1"/>
  <c r="AN111" i="1"/>
  <c r="AQ111" i="1"/>
  <c r="D112" i="1"/>
  <c r="E111" i="1"/>
  <c r="H111" i="1"/>
  <c r="K111" i="1"/>
  <c r="N111" i="1"/>
  <c r="Q111" i="1"/>
  <c r="T111" i="1"/>
  <c r="W111" i="1"/>
  <c r="Z111" i="1"/>
  <c r="AC111" i="1"/>
  <c r="AF111" i="1"/>
  <c r="AI111" i="1"/>
  <c r="AL111" i="1"/>
  <c r="AO111" i="1"/>
  <c r="AR111" i="1"/>
  <c r="E112" i="1"/>
  <c r="D125" i="1"/>
  <c r="D124" i="1"/>
  <c r="F124" i="1"/>
  <c r="E124" i="1"/>
  <c r="F119" i="1"/>
  <c r="E119" i="1"/>
  <c r="D119" i="1"/>
  <c r="F115" i="1"/>
  <c r="E115" i="1"/>
  <c r="C29" i="39"/>
  <c r="D93" i="1"/>
  <c r="D114" i="1"/>
  <c r="D115" i="1"/>
  <c r="D121" i="1"/>
  <c r="C27" i="39"/>
  <c r="D91" i="1"/>
  <c r="F27" i="39"/>
  <c r="G91" i="1"/>
  <c r="I27" i="39"/>
  <c r="J91" i="1"/>
  <c r="L27" i="39"/>
  <c r="M91" i="1"/>
  <c r="O27" i="39"/>
  <c r="P91" i="1"/>
  <c r="R27" i="39"/>
  <c r="S91" i="1"/>
  <c r="U27" i="39"/>
  <c r="V91" i="1"/>
  <c r="X27" i="39"/>
  <c r="Y91" i="1"/>
  <c r="AA27" i="39"/>
  <c r="AB91" i="1"/>
  <c r="AD27" i="39"/>
  <c r="AE91" i="1"/>
  <c r="AG27" i="39"/>
  <c r="AH91" i="1"/>
  <c r="AJ27" i="39"/>
  <c r="AK91" i="1"/>
  <c r="AM27" i="39"/>
  <c r="AN91" i="1"/>
  <c r="AP27" i="39"/>
  <c r="AQ91" i="1"/>
  <c r="D27" i="39"/>
  <c r="E91" i="1"/>
  <c r="G27" i="39"/>
  <c r="H91" i="1"/>
  <c r="J27" i="39"/>
  <c r="K91" i="1"/>
  <c r="M27" i="39"/>
  <c r="N91" i="1"/>
  <c r="P27" i="39"/>
  <c r="Q91" i="1"/>
  <c r="S27" i="39"/>
  <c r="T91" i="1"/>
  <c r="V27" i="39"/>
  <c r="W91" i="1"/>
  <c r="Y27" i="39"/>
  <c r="Z91" i="1"/>
  <c r="AB27" i="39"/>
  <c r="AC91" i="1"/>
  <c r="AE27" i="39"/>
  <c r="AF91" i="1"/>
  <c r="AH27" i="39"/>
  <c r="AI91" i="1"/>
  <c r="AK27" i="39"/>
  <c r="AL91" i="1"/>
  <c r="AN27" i="39"/>
  <c r="AO91" i="1"/>
  <c r="AQ27" i="39"/>
  <c r="AR91" i="1"/>
  <c r="E27" i="39"/>
  <c r="F91" i="1"/>
  <c r="H27" i="39"/>
  <c r="I91" i="1"/>
  <c r="K27" i="39"/>
  <c r="L91" i="1"/>
  <c r="N27" i="39"/>
  <c r="O91" i="1"/>
  <c r="Q27" i="39"/>
  <c r="R91" i="1"/>
  <c r="T27" i="39"/>
  <c r="U91" i="1"/>
  <c r="W27" i="39"/>
  <c r="X91" i="1"/>
  <c r="Z27" i="39"/>
  <c r="AA91" i="1"/>
  <c r="AC27" i="39"/>
  <c r="AD91" i="1"/>
  <c r="AF27" i="39"/>
  <c r="AG91" i="1"/>
  <c r="AI27" i="39"/>
  <c r="AJ91" i="1"/>
  <c r="AL27" i="39"/>
  <c r="AM91" i="1"/>
  <c r="AO27" i="39"/>
  <c r="AP91" i="1"/>
  <c r="AR27" i="39"/>
  <c r="AS91" i="1"/>
  <c r="D116" i="1"/>
  <c r="C3" i="39"/>
  <c r="D20" i="1"/>
  <c r="D3" i="39"/>
  <c r="E20" i="1"/>
  <c r="E3" i="39"/>
  <c r="F20" i="1"/>
  <c r="F3" i="39"/>
  <c r="G20" i="1"/>
  <c r="G3" i="39"/>
  <c r="H20" i="1"/>
  <c r="H3" i="39"/>
  <c r="I20" i="1"/>
  <c r="I3" i="39"/>
  <c r="J20" i="1"/>
  <c r="J3" i="39"/>
  <c r="K20" i="1"/>
  <c r="K3" i="39"/>
  <c r="L20" i="1"/>
  <c r="L3" i="39"/>
  <c r="M20" i="1"/>
  <c r="M3" i="39"/>
  <c r="N20" i="1"/>
  <c r="N3" i="39"/>
  <c r="O20" i="1"/>
  <c r="O3" i="39"/>
  <c r="P20" i="1"/>
  <c r="P3" i="39"/>
  <c r="Q20" i="1"/>
  <c r="Q3" i="39"/>
  <c r="R20" i="1"/>
  <c r="R3" i="39"/>
  <c r="S20" i="1"/>
  <c r="S3" i="39"/>
  <c r="T20" i="1"/>
  <c r="T3" i="39"/>
  <c r="U20" i="1"/>
  <c r="U3" i="39"/>
  <c r="V20" i="1"/>
  <c r="V3" i="39"/>
  <c r="W20" i="1"/>
  <c r="W3" i="39"/>
  <c r="X20" i="1"/>
  <c r="X3" i="39"/>
  <c r="Y20" i="1"/>
  <c r="Y3" i="39"/>
  <c r="Z20" i="1"/>
  <c r="Z3" i="39"/>
  <c r="AA20" i="1"/>
  <c r="AA3" i="39"/>
  <c r="AB20" i="1"/>
  <c r="AB3" i="39"/>
  <c r="AC20" i="1"/>
  <c r="AC3" i="39"/>
  <c r="AD20" i="1"/>
  <c r="AD3" i="39"/>
  <c r="AE20" i="1"/>
  <c r="AE3" i="39"/>
  <c r="AF20" i="1"/>
  <c r="AF3" i="39"/>
  <c r="AG20" i="1"/>
  <c r="AG3" i="39"/>
  <c r="AH20" i="1"/>
  <c r="AH3" i="39"/>
  <c r="AI20" i="1"/>
  <c r="AI3" i="39"/>
  <c r="AJ20" i="1"/>
  <c r="AJ3" i="39"/>
  <c r="AK20" i="1"/>
  <c r="AK3" i="39"/>
  <c r="AL20" i="1"/>
  <c r="AL3" i="39"/>
  <c r="AM20" i="1"/>
  <c r="AM3" i="39"/>
  <c r="AN20" i="1"/>
  <c r="AN3" i="39"/>
  <c r="AO20" i="1"/>
  <c r="AO3" i="39"/>
  <c r="AP20" i="1"/>
  <c r="AP3" i="39"/>
  <c r="AQ20" i="1"/>
  <c r="AQ3" i="39"/>
  <c r="AR20" i="1"/>
  <c r="AR3" i="39"/>
  <c r="AS20" i="1"/>
  <c r="C4" i="39"/>
  <c r="D21" i="1"/>
  <c r="D4" i="39"/>
  <c r="E21" i="1"/>
  <c r="E4" i="39"/>
  <c r="F21" i="1"/>
  <c r="F4" i="39"/>
  <c r="G21" i="1"/>
  <c r="G4" i="39"/>
  <c r="H21" i="1"/>
  <c r="H4" i="39"/>
  <c r="I21" i="1"/>
  <c r="I4" i="39"/>
  <c r="J21" i="1"/>
  <c r="J4" i="39"/>
  <c r="K21" i="1"/>
  <c r="K4" i="39"/>
  <c r="L21" i="1"/>
  <c r="L4" i="39"/>
  <c r="M21" i="1"/>
  <c r="M4" i="39"/>
  <c r="N21" i="1"/>
  <c r="N4" i="39"/>
  <c r="O21" i="1"/>
  <c r="O4" i="39"/>
  <c r="P21" i="1"/>
  <c r="P4" i="39"/>
  <c r="Q21" i="1"/>
  <c r="Q4" i="39"/>
  <c r="R21" i="1"/>
  <c r="R4" i="39"/>
  <c r="S21" i="1"/>
  <c r="S4" i="39"/>
  <c r="T21" i="1"/>
  <c r="T4" i="39"/>
  <c r="U21" i="1"/>
  <c r="U4" i="39"/>
  <c r="V21" i="1"/>
  <c r="V4" i="39"/>
  <c r="W21" i="1"/>
  <c r="W4" i="39"/>
  <c r="X21" i="1"/>
  <c r="X4" i="39"/>
  <c r="Y21" i="1"/>
  <c r="Y4" i="39"/>
  <c r="Z21" i="1"/>
  <c r="Z4" i="39"/>
  <c r="AA21" i="1"/>
  <c r="AA4" i="39"/>
  <c r="AB21" i="1"/>
  <c r="AB4" i="39"/>
  <c r="AC21" i="1"/>
  <c r="AC4" i="39"/>
  <c r="AD21" i="1"/>
  <c r="AD4" i="39"/>
  <c r="AE21" i="1"/>
  <c r="AE4" i="39"/>
  <c r="AF21" i="1"/>
  <c r="AF4" i="39"/>
  <c r="AG21" i="1"/>
  <c r="AG4" i="39"/>
  <c r="AH21" i="1"/>
  <c r="AH4" i="39"/>
  <c r="AI21" i="1"/>
  <c r="AI4" i="39"/>
  <c r="AJ21" i="1"/>
  <c r="AJ4" i="39"/>
  <c r="AK21" i="1"/>
  <c r="AK4" i="39"/>
  <c r="AL21" i="1"/>
  <c r="AL4" i="39"/>
  <c r="AM21" i="1"/>
  <c r="AM4" i="39"/>
  <c r="AN21" i="1"/>
  <c r="AN4" i="39"/>
  <c r="AO21" i="1"/>
  <c r="AO4" i="39"/>
  <c r="AP21" i="1"/>
  <c r="AP4" i="39"/>
  <c r="AQ21" i="1"/>
  <c r="AQ4" i="39"/>
  <c r="AR21" i="1"/>
  <c r="AR4" i="39"/>
  <c r="AS21" i="1"/>
  <c r="C6" i="39" a="1"/>
  <c r="C6" i="39"/>
  <c r="D23" i="1"/>
  <c r="D6" i="39" a="1"/>
  <c r="D6" i="39"/>
  <c r="E23" i="1"/>
  <c r="E6" i="39" a="1"/>
  <c r="E6" i="39"/>
  <c r="F23" i="1"/>
  <c r="F6" i="39" a="1"/>
  <c r="F6" i="39"/>
  <c r="G23" i="1"/>
  <c r="G6" i="39" a="1"/>
  <c r="G6" i="39"/>
  <c r="H23" i="1"/>
  <c r="H6" i="39" a="1"/>
  <c r="H6" i="39"/>
  <c r="I23" i="1"/>
  <c r="I6" i="39" a="1"/>
  <c r="I6" i="39"/>
  <c r="J23" i="1"/>
  <c r="J6" i="39" a="1"/>
  <c r="J6" i="39"/>
  <c r="K23" i="1"/>
  <c r="K6" i="39" a="1"/>
  <c r="K6" i="39"/>
  <c r="L23" i="1"/>
  <c r="L6" i="39" a="1"/>
  <c r="L6" i="39"/>
  <c r="M23" i="1"/>
  <c r="M6" i="39" a="1"/>
  <c r="M6" i="39"/>
  <c r="N23" i="1"/>
  <c r="N6" i="39" a="1"/>
  <c r="N6" i="39"/>
  <c r="O23" i="1"/>
  <c r="O6" i="39" a="1"/>
  <c r="O6" i="39"/>
  <c r="P23" i="1"/>
  <c r="P6" i="39" a="1"/>
  <c r="P6" i="39"/>
  <c r="Q23" i="1"/>
  <c r="Q6" i="39" a="1"/>
  <c r="Q6" i="39"/>
  <c r="R23" i="1"/>
  <c r="R6" i="39" a="1"/>
  <c r="R6" i="39"/>
  <c r="S23" i="1"/>
  <c r="S6" i="39" a="1"/>
  <c r="S6" i="39"/>
  <c r="T23" i="1"/>
  <c r="T6" i="39" a="1"/>
  <c r="T6" i="39"/>
  <c r="U23" i="1"/>
  <c r="U6" i="39" a="1"/>
  <c r="U6" i="39"/>
  <c r="V23" i="1"/>
  <c r="V6" i="39" a="1"/>
  <c r="V6" i="39"/>
  <c r="W23" i="1"/>
  <c r="W6" i="39" a="1"/>
  <c r="W6" i="39"/>
  <c r="X23" i="1"/>
  <c r="X6" i="39" a="1"/>
  <c r="X6" i="39"/>
  <c r="Y23" i="1"/>
  <c r="Y6" i="39" a="1"/>
  <c r="Y6" i="39"/>
  <c r="Z23" i="1"/>
  <c r="Z6" i="39" a="1"/>
  <c r="Z6" i="39"/>
  <c r="AA23" i="1"/>
  <c r="AA6" i="39" a="1"/>
  <c r="AA6" i="39"/>
  <c r="AB23" i="1"/>
  <c r="AB6" i="39" a="1"/>
  <c r="AB6" i="39"/>
  <c r="AC23" i="1"/>
  <c r="AC6" i="39" a="1"/>
  <c r="AC6" i="39"/>
  <c r="AD23" i="1"/>
  <c r="AD6" i="39" a="1"/>
  <c r="AD6" i="39"/>
  <c r="AE23" i="1"/>
  <c r="AE6" i="39" a="1"/>
  <c r="AE6" i="39"/>
  <c r="AF23" i="1"/>
  <c r="AF6" i="39" a="1"/>
  <c r="AF6" i="39"/>
  <c r="AG23" i="1"/>
  <c r="AG6" i="39" a="1"/>
  <c r="AG6" i="39"/>
  <c r="AH23" i="1"/>
  <c r="AH6" i="39" a="1"/>
  <c r="AH6" i="39"/>
  <c r="AI23" i="1"/>
  <c r="AI6" i="39" a="1"/>
  <c r="AI6" i="39"/>
  <c r="AJ23" i="1"/>
  <c r="AJ6" i="39" a="1"/>
  <c r="AJ6" i="39"/>
  <c r="AK23" i="1"/>
  <c r="AK6" i="39" a="1"/>
  <c r="AK6" i="39"/>
  <c r="AL23" i="1"/>
  <c r="AL6" i="39" a="1"/>
  <c r="AL6" i="39"/>
  <c r="AM23" i="1"/>
  <c r="AM6" i="39" a="1"/>
  <c r="AM6" i="39"/>
  <c r="AN23" i="1"/>
  <c r="AN6" i="39" a="1"/>
  <c r="AN6" i="39"/>
  <c r="AO23" i="1"/>
  <c r="AO6" i="39" a="1"/>
  <c r="AO6" i="39"/>
  <c r="AP23" i="1"/>
  <c r="AP6" i="39" a="1"/>
  <c r="AP6" i="39"/>
  <c r="AQ23" i="1"/>
  <c r="AQ6" i="39" a="1"/>
  <c r="AQ6" i="39"/>
  <c r="AR23" i="1"/>
  <c r="AR6" i="39" a="1"/>
  <c r="AR6" i="39"/>
  <c r="AS23" i="1"/>
  <c r="D28" i="1"/>
  <c r="E28" i="1"/>
  <c r="F28" i="1"/>
  <c r="G28" i="1"/>
  <c r="H28" i="1"/>
  <c r="I28" i="1"/>
  <c r="J28" i="1"/>
  <c r="K28" i="1"/>
  <c r="L28" i="1"/>
  <c r="M28" i="1"/>
  <c r="N28" i="1"/>
  <c r="O28" i="1"/>
  <c r="P28" i="1"/>
  <c r="Q28" i="1"/>
  <c r="R28" i="1"/>
  <c r="S28" i="1"/>
  <c r="T28" i="1"/>
  <c r="U28" i="1"/>
  <c r="V28" i="1"/>
  <c r="W28" i="1"/>
  <c r="X28" i="1"/>
  <c r="Y28" i="1"/>
  <c r="Z28" i="1"/>
  <c r="AA28" i="1"/>
  <c r="AB28" i="1"/>
  <c r="AC28" i="1"/>
  <c r="AD28" i="1"/>
  <c r="AE28" i="1"/>
  <c r="AF28" i="1"/>
  <c r="AG28" i="1"/>
  <c r="AH28" i="1"/>
  <c r="AI28" i="1"/>
  <c r="AJ28" i="1"/>
  <c r="AK28" i="1"/>
  <c r="AL28" i="1"/>
  <c r="AM28" i="1"/>
  <c r="AN28" i="1"/>
  <c r="AO28" i="1"/>
  <c r="AP28" i="1"/>
  <c r="AQ28" i="1"/>
  <c r="AR28" i="1"/>
  <c r="AS28" i="1"/>
  <c r="D29" i="1"/>
  <c r="E29" i="1"/>
  <c r="F29" i="1"/>
  <c r="G29" i="1"/>
  <c r="H29" i="1"/>
  <c r="I29" i="1"/>
  <c r="J29" i="1"/>
  <c r="K29" i="1"/>
  <c r="L29" i="1"/>
  <c r="M29" i="1"/>
  <c r="N29" i="1"/>
  <c r="O29" i="1"/>
  <c r="P29" i="1"/>
  <c r="Q29" i="1"/>
  <c r="R29" i="1"/>
  <c r="S29" i="1"/>
  <c r="T29" i="1"/>
  <c r="U29" i="1"/>
  <c r="V29" i="1"/>
  <c r="W29" i="1"/>
  <c r="X29" i="1"/>
  <c r="Y29" i="1"/>
  <c r="Z29" i="1"/>
  <c r="AA29" i="1"/>
  <c r="AB29" i="1"/>
  <c r="AC29" i="1"/>
  <c r="AD29" i="1"/>
  <c r="AE29" i="1"/>
  <c r="AF29" i="1"/>
  <c r="AG29" i="1"/>
  <c r="AH29" i="1"/>
  <c r="AI29" i="1"/>
  <c r="AJ29" i="1"/>
  <c r="AK29" i="1"/>
  <c r="AL29" i="1"/>
  <c r="AM29" i="1"/>
  <c r="AN29" i="1"/>
  <c r="AO29" i="1"/>
  <c r="AP29" i="1"/>
  <c r="AQ29" i="1"/>
  <c r="AR29" i="1"/>
  <c r="AS29" i="1"/>
  <c r="D30" i="1"/>
  <c r="E30" i="1"/>
  <c r="F30" i="1"/>
  <c r="G30" i="1"/>
  <c r="H30" i="1"/>
  <c r="I30" i="1"/>
  <c r="J30" i="1"/>
  <c r="K30" i="1"/>
  <c r="L30" i="1"/>
  <c r="M30" i="1"/>
  <c r="N30" i="1"/>
  <c r="O30" i="1"/>
  <c r="P30" i="1"/>
  <c r="Q30" i="1"/>
  <c r="R30" i="1"/>
  <c r="S30" i="1"/>
  <c r="T30" i="1"/>
  <c r="U30" i="1"/>
  <c r="V30" i="1"/>
  <c r="W30" i="1"/>
  <c r="X30" i="1"/>
  <c r="Y30" i="1"/>
  <c r="Z30" i="1"/>
  <c r="AA30" i="1"/>
  <c r="AB30" i="1"/>
  <c r="AC30" i="1"/>
  <c r="AD30" i="1"/>
  <c r="AE30" i="1"/>
  <c r="AF30" i="1"/>
  <c r="AG30" i="1"/>
  <c r="AH30" i="1"/>
  <c r="AI30" i="1"/>
  <c r="AJ30" i="1"/>
  <c r="AK30" i="1"/>
  <c r="AL30" i="1"/>
  <c r="AM30" i="1"/>
  <c r="AN30" i="1"/>
  <c r="AO30" i="1"/>
  <c r="AP30" i="1"/>
  <c r="AQ30" i="1"/>
  <c r="AR30" i="1"/>
  <c r="AS30" i="1"/>
  <c r="D31" i="1"/>
  <c r="E31" i="1"/>
  <c r="F31" i="1"/>
  <c r="G31" i="1"/>
  <c r="H31" i="1"/>
  <c r="I31" i="1"/>
  <c r="J31" i="1"/>
  <c r="K31" i="1"/>
  <c r="L31" i="1"/>
  <c r="M31" i="1"/>
  <c r="N31" i="1"/>
  <c r="O31" i="1"/>
  <c r="P31" i="1"/>
  <c r="Q31" i="1"/>
  <c r="R31" i="1"/>
  <c r="S31" i="1"/>
  <c r="T31" i="1"/>
  <c r="U31" i="1"/>
  <c r="V31" i="1"/>
  <c r="W31" i="1"/>
  <c r="X31" i="1"/>
  <c r="Y31" i="1"/>
  <c r="Z31" i="1"/>
  <c r="AA31" i="1"/>
  <c r="AB31" i="1"/>
  <c r="AC31" i="1"/>
  <c r="AD31" i="1"/>
  <c r="AE31" i="1"/>
  <c r="AF31" i="1"/>
  <c r="AG31" i="1"/>
  <c r="AH31" i="1"/>
  <c r="AI31" i="1"/>
  <c r="AJ31" i="1"/>
  <c r="AK31" i="1"/>
  <c r="AL31" i="1"/>
  <c r="AM31" i="1"/>
  <c r="AN31" i="1"/>
  <c r="AO31" i="1"/>
  <c r="AP31" i="1"/>
  <c r="AQ31" i="1"/>
  <c r="AR31" i="1"/>
  <c r="AS31" i="1"/>
  <c r="C7" i="39"/>
  <c r="D32" i="1"/>
  <c r="D7" i="39"/>
  <c r="E32" i="1"/>
  <c r="E7" i="39"/>
  <c r="F32" i="1"/>
  <c r="F7" i="39"/>
  <c r="G32" i="1"/>
  <c r="G7" i="39"/>
  <c r="H32" i="1"/>
  <c r="H7" i="39"/>
  <c r="I32" i="1"/>
  <c r="I7" i="39"/>
  <c r="J32" i="1"/>
  <c r="J7" i="39"/>
  <c r="K32" i="1"/>
  <c r="K7" i="39"/>
  <c r="L32" i="1"/>
  <c r="L7" i="39"/>
  <c r="M32" i="1"/>
  <c r="M7" i="39"/>
  <c r="N32" i="1"/>
  <c r="N7" i="39"/>
  <c r="O32" i="1"/>
  <c r="O7" i="39"/>
  <c r="P32" i="1"/>
  <c r="P7" i="39"/>
  <c r="Q32" i="1"/>
  <c r="Q7" i="39"/>
  <c r="R32" i="1"/>
  <c r="R7" i="39"/>
  <c r="S32" i="1"/>
  <c r="S7" i="39"/>
  <c r="T32" i="1"/>
  <c r="T7" i="39"/>
  <c r="U32" i="1"/>
  <c r="U7" i="39"/>
  <c r="V32" i="1"/>
  <c r="V7" i="39"/>
  <c r="W32" i="1"/>
  <c r="W7" i="39"/>
  <c r="X32" i="1"/>
  <c r="X7" i="39"/>
  <c r="Y32" i="1"/>
  <c r="Y7" i="39"/>
  <c r="Z32" i="1"/>
  <c r="Z7" i="39"/>
  <c r="AA32" i="1"/>
  <c r="AA7" i="39"/>
  <c r="AB32" i="1"/>
  <c r="AB7" i="39"/>
  <c r="AC32" i="1"/>
  <c r="AC7" i="39"/>
  <c r="AD32" i="1"/>
  <c r="AD7" i="39"/>
  <c r="AE32" i="1"/>
  <c r="AE7" i="39"/>
  <c r="AF32" i="1"/>
  <c r="AF7" i="39"/>
  <c r="AG32" i="1"/>
  <c r="AG7" i="39"/>
  <c r="AH32" i="1"/>
  <c r="AH7" i="39"/>
  <c r="AI32" i="1"/>
  <c r="AI7" i="39"/>
  <c r="AJ32" i="1"/>
  <c r="AJ7" i="39"/>
  <c r="AK32" i="1"/>
  <c r="AK7" i="39"/>
  <c r="AL32" i="1"/>
  <c r="AL7" i="39"/>
  <c r="AM32" i="1"/>
  <c r="AM7" i="39"/>
  <c r="AN32" i="1"/>
  <c r="AN7" i="39"/>
  <c r="AO32" i="1"/>
  <c r="AO7" i="39"/>
  <c r="AP32" i="1"/>
  <c r="AP7" i="39"/>
  <c r="AQ32" i="1"/>
  <c r="AQ7" i="39"/>
  <c r="AR32" i="1"/>
  <c r="AR7" i="39"/>
  <c r="AS32" i="1"/>
  <c r="C8" i="39"/>
  <c r="D33" i="1"/>
  <c r="D8" i="39"/>
  <c r="E33" i="1"/>
  <c r="E8" i="39"/>
  <c r="F33" i="1"/>
  <c r="F8" i="39"/>
  <c r="G33" i="1"/>
  <c r="G8" i="39"/>
  <c r="H33" i="1"/>
  <c r="H8" i="39"/>
  <c r="I33" i="1"/>
  <c r="I8" i="39"/>
  <c r="J33" i="1"/>
  <c r="J8" i="39"/>
  <c r="K33" i="1"/>
  <c r="K8" i="39"/>
  <c r="L33" i="1"/>
  <c r="L8" i="39"/>
  <c r="M33" i="1"/>
  <c r="M8" i="39"/>
  <c r="N33" i="1"/>
  <c r="N8" i="39"/>
  <c r="O33" i="1"/>
  <c r="O8" i="39"/>
  <c r="P33" i="1"/>
  <c r="P8" i="39"/>
  <c r="Q33" i="1"/>
  <c r="Q8" i="39"/>
  <c r="R33" i="1"/>
  <c r="R8" i="39"/>
  <c r="S33" i="1"/>
  <c r="S8" i="39"/>
  <c r="T33" i="1"/>
  <c r="T8" i="39"/>
  <c r="U33" i="1"/>
  <c r="U8" i="39"/>
  <c r="V33" i="1"/>
  <c r="V8" i="39"/>
  <c r="W33" i="1"/>
  <c r="W8" i="39"/>
  <c r="X33" i="1"/>
  <c r="X8" i="39"/>
  <c r="Y33" i="1"/>
  <c r="Y8" i="39"/>
  <c r="Z33" i="1"/>
  <c r="Z8" i="39"/>
  <c r="AA33" i="1"/>
  <c r="AA8" i="39"/>
  <c r="AB33" i="1"/>
  <c r="AB8" i="39"/>
  <c r="AC33" i="1"/>
  <c r="AC8" i="39"/>
  <c r="AD33" i="1"/>
  <c r="AD8" i="39"/>
  <c r="AE33" i="1"/>
  <c r="AE8" i="39"/>
  <c r="AF33" i="1"/>
  <c r="AF8" i="39"/>
  <c r="AG33" i="1"/>
  <c r="AG8" i="39"/>
  <c r="AH33" i="1"/>
  <c r="AH8" i="39"/>
  <c r="AI33" i="1"/>
  <c r="AI8" i="39"/>
  <c r="AJ33" i="1"/>
  <c r="AJ8" i="39"/>
  <c r="AK33" i="1"/>
  <c r="AK8" i="39"/>
  <c r="AL33" i="1"/>
  <c r="AL8" i="39"/>
  <c r="AM33" i="1"/>
  <c r="AM8" i="39"/>
  <c r="AN33" i="1"/>
  <c r="AN8" i="39"/>
  <c r="AO33" i="1"/>
  <c r="AO8" i="39"/>
  <c r="AP33" i="1"/>
  <c r="AP8" i="39"/>
  <c r="AQ33" i="1"/>
  <c r="AQ8" i="39"/>
  <c r="AR33" i="1"/>
  <c r="AR8" i="39"/>
  <c r="AS33" i="1"/>
  <c r="C10" i="39" a="1"/>
  <c r="C10" i="39"/>
  <c r="D35" i="1"/>
  <c r="D10" i="39" a="1"/>
  <c r="D10" i="39"/>
  <c r="E35" i="1"/>
  <c r="E10" i="39" a="1"/>
  <c r="E10" i="39"/>
  <c r="F35" i="1"/>
  <c r="F10" i="39" a="1"/>
  <c r="F10" i="39"/>
  <c r="G35" i="1"/>
  <c r="G10" i="39" a="1"/>
  <c r="G10" i="39"/>
  <c r="H35" i="1"/>
  <c r="H10" i="39" a="1"/>
  <c r="H10" i="39"/>
  <c r="I35" i="1"/>
  <c r="I10" i="39" a="1"/>
  <c r="I10" i="39"/>
  <c r="J35" i="1"/>
  <c r="J10" i="39" a="1"/>
  <c r="J10" i="39"/>
  <c r="K35" i="1"/>
  <c r="K10" i="39" a="1"/>
  <c r="K10" i="39"/>
  <c r="L35" i="1"/>
  <c r="L10" i="39" a="1"/>
  <c r="L10" i="39"/>
  <c r="M35" i="1"/>
  <c r="M10" i="39" a="1"/>
  <c r="M10" i="39"/>
  <c r="N35" i="1"/>
  <c r="N10" i="39" a="1"/>
  <c r="N10" i="39"/>
  <c r="O35" i="1"/>
  <c r="O10" i="39" a="1"/>
  <c r="O10" i="39"/>
  <c r="P35" i="1"/>
  <c r="P10" i="39" a="1"/>
  <c r="P10" i="39"/>
  <c r="Q35" i="1"/>
  <c r="Q10" i="39" a="1"/>
  <c r="Q10" i="39"/>
  <c r="R35" i="1"/>
  <c r="R10" i="39" a="1"/>
  <c r="R10" i="39"/>
  <c r="S35" i="1"/>
  <c r="S10" i="39" a="1"/>
  <c r="S10" i="39"/>
  <c r="T35" i="1"/>
  <c r="T10" i="39" a="1"/>
  <c r="T10" i="39"/>
  <c r="U35" i="1"/>
  <c r="U10" i="39" a="1"/>
  <c r="U10" i="39"/>
  <c r="V35" i="1"/>
  <c r="V10" i="39" a="1"/>
  <c r="V10" i="39"/>
  <c r="W35" i="1"/>
  <c r="W10" i="39" a="1"/>
  <c r="W10" i="39"/>
  <c r="X35" i="1"/>
  <c r="X10" i="39" a="1"/>
  <c r="X10" i="39"/>
  <c r="Y35" i="1"/>
  <c r="Y10" i="39" a="1"/>
  <c r="Y10" i="39"/>
  <c r="Z35" i="1"/>
  <c r="Z10" i="39" a="1"/>
  <c r="Z10" i="39"/>
  <c r="AA35" i="1"/>
  <c r="AA10" i="39" a="1"/>
  <c r="AA10" i="39"/>
  <c r="AB35" i="1"/>
  <c r="AB10" i="39" a="1"/>
  <c r="AB10" i="39"/>
  <c r="AC35" i="1"/>
  <c r="AC10" i="39" a="1"/>
  <c r="AC10" i="39"/>
  <c r="AD35" i="1"/>
  <c r="AD10" i="39" a="1"/>
  <c r="AD10" i="39"/>
  <c r="AE35" i="1"/>
  <c r="AE10" i="39" a="1"/>
  <c r="AE10" i="39"/>
  <c r="AF35" i="1"/>
  <c r="AF10" i="39" a="1"/>
  <c r="AF10" i="39"/>
  <c r="AG35" i="1"/>
  <c r="AG10" i="39" a="1"/>
  <c r="AG10" i="39"/>
  <c r="AH35" i="1"/>
  <c r="AH10" i="39" a="1"/>
  <c r="AH10" i="39"/>
  <c r="AI35" i="1"/>
  <c r="AI10" i="39" a="1"/>
  <c r="AI10" i="39"/>
  <c r="AJ35" i="1"/>
  <c r="AJ10" i="39" a="1"/>
  <c r="AJ10" i="39"/>
  <c r="AK35" i="1"/>
  <c r="AK10" i="39" a="1"/>
  <c r="AK10" i="39"/>
  <c r="AL35" i="1"/>
  <c r="AL10" i="39" a="1"/>
  <c r="AL10" i="39"/>
  <c r="AM35" i="1"/>
  <c r="AM10" i="39" a="1"/>
  <c r="AM10" i="39"/>
  <c r="AN35" i="1"/>
  <c r="AN10" i="39" a="1"/>
  <c r="AN10" i="39"/>
  <c r="AO35" i="1"/>
  <c r="AO10" i="39" a="1"/>
  <c r="AO10" i="39"/>
  <c r="AP35" i="1"/>
  <c r="AP10" i="39" a="1"/>
  <c r="AP10" i="39"/>
  <c r="AQ35" i="1"/>
  <c r="AQ10" i="39" a="1"/>
  <c r="AQ10" i="39"/>
  <c r="AR35" i="1"/>
  <c r="AR10" i="39" a="1"/>
  <c r="AR10" i="39"/>
  <c r="AS35" i="1"/>
  <c r="G106" i="1"/>
  <c r="H106" i="1"/>
  <c r="I106" i="1"/>
  <c r="J106" i="1"/>
  <c r="K106" i="1"/>
  <c r="L106" i="1"/>
  <c r="M106" i="1"/>
  <c r="N106" i="1"/>
  <c r="O106" i="1"/>
  <c r="P106" i="1"/>
  <c r="Q106" i="1"/>
  <c r="R106" i="1"/>
  <c r="S106" i="1"/>
  <c r="T106" i="1"/>
  <c r="U106" i="1"/>
  <c r="V106" i="1"/>
  <c r="W106" i="1"/>
  <c r="X106" i="1"/>
  <c r="Y106" i="1"/>
  <c r="Z106" i="1"/>
  <c r="AA106" i="1"/>
  <c r="AB106" i="1"/>
  <c r="AC106" i="1"/>
  <c r="AD106" i="1"/>
  <c r="AE106" i="1"/>
  <c r="AF106" i="1"/>
  <c r="AG106" i="1"/>
  <c r="AH106" i="1"/>
  <c r="AI106" i="1"/>
  <c r="AJ106" i="1"/>
  <c r="AK106" i="1"/>
  <c r="AL106" i="1"/>
  <c r="AM106" i="1"/>
  <c r="AN106" i="1"/>
  <c r="AO106" i="1"/>
  <c r="AP106" i="1"/>
  <c r="AQ106" i="1"/>
  <c r="AR106" i="1"/>
  <c r="AS106" i="1"/>
  <c r="E106" i="1"/>
  <c r="F106" i="1"/>
  <c r="D106" i="1"/>
  <c r="F28" i="39"/>
  <c r="G92" i="1"/>
  <c r="G28" i="39"/>
  <c r="H92" i="1"/>
  <c r="H28" i="39"/>
  <c r="I92" i="1"/>
  <c r="I28" i="39"/>
  <c r="J92" i="1"/>
  <c r="J28" i="39"/>
  <c r="K92" i="1"/>
  <c r="K28" i="39"/>
  <c r="L92" i="1"/>
  <c r="L28" i="39"/>
  <c r="M92" i="1"/>
  <c r="M28" i="39"/>
  <c r="N92" i="1"/>
  <c r="N28" i="39"/>
  <c r="O92" i="1"/>
  <c r="O28" i="39"/>
  <c r="P92" i="1"/>
  <c r="P28" i="39"/>
  <c r="Q92" i="1"/>
  <c r="Q28" i="39"/>
  <c r="R92" i="1"/>
  <c r="R28" i="39"/>
  <c r="S92" i="1"/>
  <c r="S28" i="39"/>
  <c r="T92" i="1"/>
  <c r="T28" i="39"/>
  <c r="U92" i="1"/>
  <c r="U28" i="39"/>
  <c r="V92" i="1"/>
  <c r="V28" i="39"/>
  <c r="W92" i="1"/>
  <c r="W28" i="39"/>
  <c r="X92" i="1"/>
  <c r="X28" i="39"/>
  <c r="Y92" i="1"/>
  <c r="Y28" i="39"/>
  <c r="Z92" i="1"/>
  <c r="Z28" i="39"/>
  <c r="AA92" i="1"/>
  <c r="AA28" i="39"/>
  <c r="AB92" i="1"/>
  <c r="AB28" i="39"/>
  <c r="AC92" i="1"/>
  <c r="AC28" i="39"/>
  <c r="AD92" i="1"/>
  <c r="AD28" i="39"/>
  <c r="AE92" i="1"/>
  <c r="AE28" i="39"/>
  <c r="AF92" i="1"/>
  <c r="AF28" i="39"/>
  <c r="AG92" i="1"/>
  <c r="AG28" i="39"/>
  <c r="AH92" i="1"/>
  <c r="AH28" i="39"/>
  <c r="AI92" i="1"/>
  <c r="AI28" i="39"/>
  <c r="AJ92" i="1"/>
  <c r="AJ28" i="39"/>
  <c r="AK92" i="1"/>
  <c r="AK28" i="39"/>
  <c r="AL92" i="1"/>
  <c r="AL28" i="39"/>
  <c r="AM92" i="1"/>
  <c r="AM28" i="39"/>
  <c r="AN92" i="1"/>
  <c r="AN28" i="39"/>
  <c r="AO92" i="1"/>
  <c r="AO28" i="39"/>
  <c r="AP92" i="1"/>
  <c r="AP28" i="39"/>
  <c r="AQ92" i="1"/>
  <c r="AQ28" i="39"/>
  <c r="AR92" i="1"/>
  <c r="AR28" i="39"/>
  <c r="AS92" i="1"/>
  <c r="D28" i="39"/>
  <c r="E92" i="1"/>
  <c r="E28" i="39"/>
  <c r="F92" i="1"/>
  <c r="C28" i="39"/>
  <c r="D92" i="1"/>
  <c r="F23" i="39"/>
  <c r="G81" i="1"/>
  <c r="H81" i="1"/>
  <c r="H23" i="39"/>
  <c r="I81" i="1"/>
  <c r="I23" i="39"/>
  <c r="J81" i="1"/>
  <c r="J23" i="39"/>
  <c r="K81" i="1"/>
  <c r="K23" i="39"/>
  <c r="L81" i="1"/>
  <c r="L23" i="39"/>
  <c r="M81" i="1"/>
  <c r="M23" i="39"/>
  <c r="N81" i="1"/>
  <c r="N23" i="39"/>
  <c r="O81" i="1"/>
  <c r="O23" i="39"/>
  <c r="P81" i="1"/>
  <c r="P23" i="39"/>
  <c r="Q81" i="1"/>
  <c r="Q23" i="39"/>
  <c r="R81" i="1"/>
  <c r="R23" i="39"/>
  <c r="S81" i="1"/>
  <c r="S23" i="39"/>
  <c r="T81" i="1"/>
  <c r="T23" i="39"/>
  <c r="U81" i="1"/>
  <c r="U23" i="39"/>
  <c r="V81" i="1"/>
  <c r="V23" i="39"/>
  <c r="W81" i="1"/>
  <c r="W23" i="39"/>
  <c r="X81" i="1"/>
  <c r="X23" i="39"/>
  <c r="Y81" i="1"/>
  <c r="Y23" i="39"/>
  <c r="Z81" i="1"/>
  <c r="Z23" i="39"/>
  <c r="AA81" i="1"/>
  <c r="AA23" i="39"/>
  <c r="AB81" i="1"/>
  <c r="AB23" i="39"/>
  <c r="AC81" i="1"/>
  <c r="AC23" i="39"/>
  <c r="AD81" i="1"/>
  <c r="AD23" i="39"/>
  <c r="AE81" i="1"/>
  <c r="AE23" i="39"/>
  <c r="AF81" i="1"/>
  <c r="AF23" i="39"/>
  <c r="AG81" i="1"/>
  <c r="AG23" i="39"/>
  <c r="AH81" i="1"/>
  <c r="AH23" i="39"/>
  <c r="AI81" i="1"/>
  <c r="AI23" i="39"/>
  <c r="AJ81" i="1"/>
  <c r="AJ23" i="39"/>
  <c r="AK81" i="1"/>
  <c r="AK23" i="39"/>
  <c r="AL81" i="1"/>
  <c r="AL23" i="39"/>
  <c r="AM81" i="1"/>
  <c r="AM23" i="39"/>
  <c r="AN81" i="1"/>
  <c r="AN23" i="39"/>
  <c r="AO81" i="1"/>
  <c r="AO23" i="39"/>
  <c r="AP81" i="1"/>
  <c r="AP23" i="39"/>
  <c r="AQ81" i="1"/>
  <c r="AQ23" i="39"/>
  <c r="AR81" i="1"/>
  <c r="AR23" i="39"/>
  <c r="AS81" i="1"/>
  <c r="F24" i="39"/>
  <c r="G82" i="1"/>
  <c r="G24" i="39"/>
  <c r="H82" i="1"/>
  <c r="H24" i="39"/>
  <c r="I82" i="1"/>
  <c r="I24" i="39"/>
  <c r="J82" i="1"/>
  <c r="J24" i="39"/>
  <c r="K82" i="1"/>
  <c r="K24" i="39"/>
  <c r="L82" i="1"/>
  <c r="L24" i="39"/>
  <c r="M82" i="1"/>
  <c r="M24" i="39"/>
  <c r="N82" i="1"/>
  <c r="N24" i="39"/>
  <c r="O82" i="1"/>
  <c r="O24" i="39"/>
  <c r="P82" i="1"/>
  <c r="P24" i="39"/>
  <c r="Q82" i="1"/>
  <c r="Q24" i="39"/>
  <c r="R82" i="1"/>
  <c r="R24" i="39"/>
  <c r="S82" i="1"/>
  <c r="S24" i="39"/>
  <c r="T82" i="1"/>
  <c r="T24" i="39"/>
  <c r="U82" i="1"/>
  <c r="U24" i="39"/>
  <c r="V82" i="1"/>
  <c r="V24" i="39"/>
  <c r="W82" i="1"/>
  <c r="W24" i="39"/>
  <c r="X82" i="1"/>
  <c r="X24" i="39"/>
  <c r="Y82" i="1"/>
  <c r="Y24" i="39"/>
  <c r="Z82" i="1"/>
  <c r="Z24" i="39"/>
  <c r="AA82" i="1"/>
  <c r="AA24" i="39"/>
  <c r="AB82" i="1"/>
  <c r="AB24" i="39"/>
  <c r="AC82" i="1"/>
  <c r="AC24" i="39"/>
  <c r="AD82" i="1"/>
  <c r="AD24" i="39"/>
  <c r="AE82" i="1"/>
  <c r="AE24" i="39"/>
  <c r="AF82" i="1"/>
  <c r="AF24" i="39"/>
  <c r="AG82" i="1"/>
  <c r="AG24" i="39"/>
  <c r="AH82" i="1"/>
  <c r="AH24" i="39"/>
  <c r="AI82" i="1"/>
  <c r="AI24" i="39"/>
  <c r="AJ82" i="1"/>
  <c r="AJ24" i="39"/>
  <c r="AK82" i="1"/>
  <c r="AK24" i="39"/>
  <c r="AL82" i="1"/>
  <c r="AL24" i="39"/>
  <c r="AM82" i="1"/>
  <c r="AM24" i="39"/>
  <c r="AN82" i="1"/>
  <c r="AN24" i="39"/>
  <c r="AO82" i="1"/>
  <c r="AO24" i="39"/>
  <c r="AP82" i="1"/>
  <c r="AP24" i="39"/>
  <c r="AQ82" i="1"/>
  <c r="AQ24" i="39"/>
  <c r="AR82" i="1"/>
  <c r="AR24" i="39"/>
  <c r="AS82" i="1"/>
  <c r="D23" i="39"/>
  <c r="E81" i="1"/>
  <c r="E23" i="39"/>
  <c r="F81" i="1"/>
  <c r="D24" i="39"/>
  <c r="E82" i="1"/>
  <c r="E24" i="39"/>
  <c r="F82" i="1"/>
  <c r="C23" i="39"/>
  <c r="D81" i="1"/>
  <c r="C24" i="39"/>
  <c r="D82" i="1"/>
  <c r="F19" i="39"/>
  <c r="G68" i="1"/>
  <c r="G19" i="39"/>
  <c r="H68" i="1"/>
  <c r="H19" i="39"/>
  <c r="I68" i="1"/>
  <c r="I19" i="39"/>
  <c r="J68" i="1"/>
  <c r="J19" i="39"/>
  <c r="K68" i="1"/>
  <c r="K19" i="39"/>
  <c r="L68" i="1"/>
  <c r="L19" i="39"/>
  <c r="M68" i="1"/>
  <c r="M19" i="39"/>
  <c r="N68" i="1"/>
  <c r="N19" i="39"/>
  <c r="O68" i="1"/>
  <c r="O19" i="39"/>
  <c r="P68" i="1"/>
  <c r="P19" i="39"/>
  <c r="Q68" i="1"/>
  <c r="Q19" i="39"/>
  <c r="R68" i="1"/>
  <c r="R19" i="39"/>
  <c r="S68" i="1"/>
  <c r="S19" i="39"/>
  <c r="T68" i="1"/>
  <c r="T19" i="39"/>
  <c r="U68" i="1"/>
  <c r="U19" i="39"/>
  <c r="V68" i="1"/>
  <c r="V19" i="39"/>
  <c r="W68" i="1"/>
  <c r="W19" i="39"/>
  <c r="X68" i="1"/>
  <c r="X19" i="39"/>
  <c r="Y68" i="1"/>
  <c r="Y19" i="39"/>
  <c r="Z68" i="1"/>
  <c r="Z19" i="39"/>
  <c r="AA68" i="1"/>
  <c r="AA19" i="39"/>
  <c r="AB68" i="1"/>
  <c r="AB19" i="39"/>
  <c r="AC68" i="1"/>
  <c r="AC19" i="39"/>
  <c r="AD68" i="1"/>
  <c r="AD19" i="39"/>
  <c r="AE68" i="1"/>
  <c r="AE19" i="39"/>
  <c r="AF68" i="1"/>
  <c r="AF19" i="39"/>
  <c r="AG68" i="1"/>
  <c r="AG19" i="39"/>
  <c r="AH68" i="1"/>
  <c r="AH19" i="39"/>
  <c r="AI68" i="1"/>
  <c r="AI19" i="39"/>
  <c r="AJ68" i="1"/>
  <c r="AJ19" i="39"/>
  <c r="AK68" i="1"/>
  <c r="AK19" i="39"/>
  <c r="AL68" i="1"/>
  <c r="AL19" i="39"/>
  <c r="AM68" i="1"/>
  <c r="AM19" i="39"/>
  <c r="AN68" i="1"/>
  <c r="AN19" i="39"/>
  <c r="AO68" i="1"/>
  <c r="AO19" i="39"/>
  <c r="AP68" i="1"/>
  <c r="AP19" i="39"/>
  <c r="AQ68" i="1"/>
  <c r="AQ19" i="39"/>
  <c r="AR68" i="1"/>
  <c r="AR19" i="39"/>
  <c r="AS68" i="1"/>
  <c r="F20" i="39"/>
  <c r="G69" i="1"/>
  <c r="G20" i="39"/>
  <c r="H69" i="1"/>
  <c r="H20" i="39"/>
  <c r="I69" i="1"/>
  <c r="I20" i="39"/>
  <c r="J69" i="1"/>
  <c r="J20" i="39"/>
  <c r="K69" i="1"/>
  <c r="K20" i="39"/>
  <c r="L69" i="1"/>
  <c r="L20" i="39"/>
  <c r="M69" i="1"/>
  <c r="M20" i="39"/>
  <c r="N69" i="1"/>
  <c r="N20" i="39"/>
  <c r="O69" i="1"/>
  <c r="O20" i="39"/>
  <c r="P69" i="1"/>
  <c r="P20" i="39"/>
  <c r="Q69" i="1"/>
  <c r="Q20" i="39"/>
  <c r="R69" i="1"/>
  <c r="R20" i="39"/>
  <c r="S69" i="1"/>
  <c r="S20" i="39"/>
  <c r="T69" i="1"/>
  <c r="T20" i="39"/>
  <c r="U69" i="1"/>
  <c r="U20" i="39"/>
  <c r="V69" i="1"/>
  <c r="V20" i="39"/>
  <c r="W69" i="1"/>
  <c r="W20" i="39"/>
  <c r="X69" i="1"/>
  <c r="X20" i="39"/>
  <c r="Y69" i="1"/>
  <c r="Y20" i="39"/>
  <c r="Z69" i="1"/>
  <c r="Z20" i="39"/>
  <c r="AA69" i="1"/>
  <c r="AA20" i="39"/>
  <c r="AB69" i="1"/>
  <c r="AB20" i="39"/>
  <c r="AC69" i="1"/>
  <c r="AC20" i="39"/>
  <c r="AD69" i="1"/>
  <c r="AD20" i="39"/>
  <c r="AE69" i="1"/>
  <c r="AE20" i="39"/>
  <c r="AF69" i="1"/>
  <c r="AF20" i="39"/>
  <c r="AG69" i="1"/>
  <c r="AG20" i="39"/>
  <c r="AH69" i="1"/>
  <c r="AH20" i="39"/>
  <c r="AI69" i="1"/>
  <c r="AI20" i="39"/>
  <c r="AJ69" i="1"/>
  <c r="AJ20" i="39"/>
  <c r="AK69" i="1"/>
  <c r="AK20" i="39"/>
  <c r="AL69" i="1"/>
  <c r="AL20" i="39"/>
  <c r="AM69" i="1"/>
  <c r="AM20" i="39"/>
  <c r="AN69" i="1"/>
  <c r="AN20" i="39"/>
  <c r="AO69" i="1"/>
  <c r="AO20" i="39"/>
  <c r="AP69" i="1"/>
  <c r="AP20" i="39"/>
  <c r="AQ69" i="1"/>
  <c r="AQ20" i="39"/>
  <c r="AR69" i="1"/>
  <c r="AR20" i="39"/>
  <c r="AS69" i="1"/>
  <c r="D19" i="39"/>
  <c r="E68" i="1"/>
  <c r="E19" i="39"/>
  <c r="F68" i="1"/>
  <c r="D20" i="39"/>
  <c r="E69" i="1"/>
  <c r="E20" i="39"/>
  <c r="F69" i="1"/>
  <c r="C19" i="39"/>
  <c r="D68" i="1"/>
  <c r="C20" i="39"/>
  <c r="D69" i="1"/>
  <c r="F15" i="39"/>
  <c r="G55" i="1"/>
  <c r="G15" i="39"/>
  <c r="H55" i="1"/>
  <c r="H15" i="39"/>
  <c r="I55" i="1"/>
  <c r="I15" i="39"/>
  <c r="J55" i="1"/>
  <c r="J15" i="39"/>
  <c r="K55" i="1"/>
  <c r="K15" i="39"/>
  <c r="L55" i="1"/>
  <c r="L15" i="39"/>
  <c r="M55" i="1"/>
  <c r="M15" i="39"/>
  <c r="N55" i="1"/>
  <c r="N15" i="39"/>
  <c r="O55" i="1"/>
  <c r="O15" i="39"/>
  <c r="P55" i="1"/>
  <c r="P15" i="39"/>
  <c r="Q55" i="1"/>
  <c r="Q15" i="39"/>
  <c r="R55" i="1"/>
  <c r="R15" i="39"/>
  <c r="S55" i="1"/>
  <c r="S15" i="39"/>
  <c r="T55" i="1"/>
  <c r="T15" i="39"/>
  <c r="U55" i="1"/>
  <c r="U15" i="39"/>
  <c r="V55" i="1"/>
  <c r="V15" i="39"/>
  <c r="W55" i="1"/>
  <c r="W15" i="39"/>
  <c r="X55" i="1"/>
  <c r="X15" i="39"/>
  <c r="Y55" i="1"/>
  <c r="Y15" i="39"/>
  <c r="Z55" i="1"/>
  <c r="Z15" i="39"/>
  <c r="AA55" i="1"/>
  <c r="AA15" i="39"/>
  <c r="AB55" i="1"/>
  <c r="AB15" i="39"/>
  <c r="AC55" i="1"/>
  <c r="AC15" i="39"/>
  <c r="AD55" i="1"/>
  <c r="AD15" i="39"/>
  <c r="AE55" i="1"/>
  <c r="AE15" i="39"/>
  <c r="AF55" i="1"/>
  <c r="AF15" i="39"/>
  <c r="AG55" i="1"/>
  <c r="AG15" i="39"/>
  <c r="AH55" i="1"/>
  <c r="AH15" i="39"/>
  <c r="AI55" i="1"/>
  <c r="AI15" i="39"/>
  <c r="AJ55" i="1"/>
  <c r="AJ15" i="39"/>
  <c r="AK55" i="1"/>
  <c r="AK15" i="39"/>
  <c r="AL55" i="1"/>
  <c r="AL15" i="39"/>
  <c r="AM55" i="1"/>
  <c r="AM15" i="39"/>
  <c r="AN55" i="1"/>
  <c r="AN15" i="39"/>
  <c r="AO55" i="1"/>
  <c r="AO15" i="39"/>
  <c r="AP55" i="1"/>
  <c r="AP15" i="39"/>
  <c r="AQ55" i="1"/>
  <c r="AQ15" i="39"/>
  <c r="AR55" i="1"/>
  <c r="AR15" i="39"/>
  <c r="AS55" i="1"/>
  <c r="F16" i="39"/>
  <c r="G56" i="1"/>
  <c r="G16" i="39"/>
  <c r="H56" i="1"/>
  <c r="H16" i="39"/>
  <c r="I56" i="1"/>
  <c r="I16" i="39"/>
  <c r="J56" i="1"/>
  <c r="J16" i="39"/>
  <c r="K56" i="1"/>
  <c r="K16" i="39"/>
  <c r="L56" i="1"/>
  <c r="L16" i="39"/>
  <c r="M56" i="1"/>
  <c r="M16" i="39"/>
  <c r="N56" i="1"/>
  <c r="N16" i="39"/>
  <c r="O56" i="1"/>
  <c r="O16" i="39"/>
  <c r="P56" i="1"/>
  <c r="P16" i="39"/>
  <c r="Q56" i="1"/>
  <c r="Q16" i="39"/>
  <c r="R56" i="1"/>
  <c r="R16" i="39"/>
  <c r="S56" i="1"/>
  <c r="S16" i="39"/>
  <c r="T56" i="1"/>
  <c r="T16" i="39"/>
  <c r="U56" i="1"/>
  <c r="U16" i="39"/>
  <c r="V56" i="1"/>
  <c r="V16" i="39"/>
  <c r="W56" i="1"/>
  <c r="W16" i="39"/>
  <c r="X56" i="1"/>
  <c r="X16" i="39"/>
  <c r="Y56" i="1"/>
  <c r="Y16" i="39"/>
  <c r="Z56" i="1"/>
  <c r="Z16" i="39"/>
  <c r="AA56" i="1"/>
  <c r="AA16" i="39"/>
  <c r="AB56" i="1"/>
  <c r="AB16" i="39"/>
  <c r="AC56" i="1"/>
  <c r="AC16" i="39"/>
  <c r="AD56" i="1"/>
  <c r="AD16" i="39"/>
  <c r="AE56" i="1"/>
  <c r="AE16" i="39"/>
  <c r="AF56" i="1"/>
  <c r="AF16" i="39"/>
  <c r="AG56" i="1"/>
  <c r="AG16" i="39"/>
  <c r="AH56" i="1"/>
  <c r="AH16" i="39"/>
  <c r="AI56" i="1"/>
  <c r="AI16" i="39"/>
  <c r="AJ56" i="1"/>
  <c r="AJ16" i="39"/>
  <c r="AK56" i="1"/>
  <c r="AK16" i="39"/>
  <c r="AL56" i="1"/>
  <c r="AL16" i="39"/>
  <c r="AM56" i="1"/>
  <c r="AM16" i="39"/>
  <c r="AN56" i="1"/>
  <c r="AN16" i="39"/>
  <c r="AO56" i="1"/>
  <c r="AO16" i="39"/>
  <c r="AP56" i="1"/>
  <c r="AP16" i="39"/>
  <c r="AQ56" i="1"/>
  <c r="AQ16" i="39"/>
  <c r="AR56" i="1"/>
  <c r="AR16" i="39"/>
  <c r="AS56" i="1"/>
  <c r="D15" i="39"/>
  <c r="E55" i="1"/>
  <c r="E15" i="39"/>
  <c r="F55" i="1"/>
  <c r="D16" i="39"/>
  <c r="E56" i="1"/>
  <c r="E16" i="39"/>
  <c r="F56" i="1"/>
  <c r="C15" i="39"/>
  <c r="D55" i="1"/>
  <c r="C16" i="39"/>
  <c r="D56" i="1"/>
  <c r="F11" i="39"/>
  <c r="G44" i="1"/>
  <c r="G11" i="39"/>
  <c r="H44" i="1"/>
  <c r="H11" i="39"/>
  <c r="I44" i="1"/>
  <c r="I11" i="39"/>
  <c r="J44" i="1"/>
  <c r="J11" i="39"/>
  <c r="K44" i="1"/>
  <c r="K11" i="39"/>
  <c r="L44" i="1"/>
  <c r="L11" i="39"/>
  <c r="M44" i="1"/>
  <c r="M11" i="39"/>
  <c r="N44" i="1"/>
  <c r="N11" i="39"/>
  <c r="O44" i="1"/>
  <c r="O11" i="39"/>
  <c r="P44" i="1"/>
  <c r="P11" i="39"/>
  <c r="Q44" i="1"/>
  <c r="Q11" i="39"/>
  <c r="R44" i="1"/>
  <c r="R11" i="39"/>
  <c r="S44" i="1"/>
  <c r="S11" i="39"/>
  <c r="T44" i="1"/>
  <c r="T11" i="39"/>
  <c r="U44" i="1"/>
  <c r="U11" i="39"/>
  <c r="V44" i="1"/>
  <c r="V11" i="39"/>
  <c r="W44" i="1"/>
  <c r="W11" i="39"/>
  <c r="X44" i="1"/>
  <c r="X11" i="39"/>
  <c r="Y44" i="1"/>
  <c r="Y11" i="39"/>
  <c r="Z44" i="1"/>
  <c r="Z11" i="39"/>
  <c r="AA44" i="1"/>
  <c r="AA11" i="39"/>
  <c r="AB44" i="1"/>
  <c r="AB11" i="39"/>
  <c r="AC44" i="1"/>
  <c r="AC11" i="39"/>
  <c r="AD44" i="1"/>
  <c r="AD11" i="39"/>
  <c r="AE44" i="1"/>
  <c r="AE11" i="39"/>
  <c r="AF44" i="1"/>
  <c r="AF11" i="39"/>
  <c r="AG44" i="1"/>
  <c r="AG11" i="39"/>
  <c r="AH44" i="1"/>
  <c r="AH11" i="39"/>
  <c r="AI44" i="1"/>
  <c r="AI11" i="39"/>
  <c r="AJ44" i="1"/>
  <c r="AJ11" i="39"/>
  <c r="AK44" i="1"/>
  <c r="AK11" i="39"/>
  <c r="AL44" i="1"/>
  <c r="AL11" i="39"/>
  <c r="AM44" i="1"/>
  <c r="AM11" i="39"/>
  <c r="AN44" i="1"/>
  <c r="AN11" i="39"/>
  <c r="AO44" i="1"/>
  <c r="AO11" i="39"/>
  <c r="AP44" i="1"/>
  <c r="AP11" i="39"/>
  <c r="AQ44" i="1"/>
  <c r="AQ11" i="39"/>
  <c r="AR44" i="1"/>
  <c r="AR11" i="39"/>
  <c r="AS44" i="1"/>
  <c r="F12" i="39"/>
  <c r="G45" i="1"/>
  <c r="G12" i="39"/>
  <c r="H45" i="1"/>
  <c r="H12" i="39"/>
  <c r="I45" i="1"/>
  <c r="I12" i="39"/>
  <c r="J45" i="1"/>
  <c r="J12" i="39"/>
  <c r="K45" i="1"/>
  <c r="K12" i="39"/>
  <c r="L45" i="1"/>
  <c r="L12" i="39"/>
  <c r="M45" i="1"/>
  <c r="M12" i="39"/>
  <c r="N45" i="1"/>
  <c r="N12" i="39"/>
  <c r="O45" i="1"/>
  <c r="O12" i="39"/>
  <c r="P45" i="1"/>
  <c r="P12" i="39"/>
  <c r="Q45" i="1"/>
  <c r="Q12" i="39"/>
  <c r="R45" i="1"/>
  <c r="R12" i="39"/>
  <c r="S45" i="1"/>
  <c r="S12" i="39"/>
  <c r="T45" i="1"/>
  <c r="T12" i="39"/>
  <c r="U45" i="1"/>
  <c r="U12" i="39"/>
  <c r="V45" i="1"/>
  <c r="V12" i="39"/>
  <c r="W45" i="1"/>
  <c r="W12" i="39"/>
  <c r="X45" i="1"/>
  <c r="X12" i="39"/>
  <c r="Y45" i="1"/>
  <c r="Y12" i="39"/>
  <c r="Z45" i="1"/>
  <c r="Z12" i="39"/>
  <c r="AA45" i="1"/>
  <c r="AA12" i="39"/>
  <c r="AB45" i="1"/>
  <c r="AB12" i="39"/>
  <c r="AC45" i="1"/>
  <c r="AC12" i="39"/>
  <c r="AD45" i="1"/>
  <c r="AD12" i="39"/>
  <c r="AE45" i="1"/>
  <c r="AE12" i="39"/>
  <c r="AF45" i="1"/>
  <c r="AF12" i="39"/>
  <c r="AG45" i="1"/>
  <c r="AG12" i="39"/>
  <c r="AH45" i="1"/>
  <c r="AH12" i="39"/>
  <c r="AI45" i="1"/>
  <c r="AI12" i="39"/>
  <c r="AJ45" i="1"/>
  <c r="AJ12" i="39"/>
  <c r="AK45" i="1"/>
  <c r="AK12" i="39"/>
  <c r="AL45" i="1"/>
  <c r="AL12" i="39"/>
  <c r="AM45" i="1"/>
  <c r="AM12" i="39"/>
  <c r="AN45" i="1"/>
  <c r="AN12" i="39"/>
  <c r="AO45" i="1"/>
  <c r="AO12" i="39"/>
  <c r="AP45" i="1"/>
  <c r="AP12" i="39"/>
  <c r="AQ45" i="1"/>
  <c r="AQ12" i="39"/>
  <c r="AR45" i="1"/>
  <c r="AR12" i="39"/>
  <c r="AS45" i="1"/>
  <c r="D11" i="39"/>
  <c r="E44" i="1"/>
  <c r="E11" i="39"/>
  <c r="F44" i="1"/>
  <c r="D12" i="39"/>
  <c r="E45" i="1"/>
  <c r="E12" i="39"/>
  <c r="F45" i="1"/>
  <c r="C11" i="39"/>
  <c r="D44" i="1"/>
  <c r="C12" i="39"/>
  <c r="D45" i="1"/>
  <c r="F26" i="39" a="1"/>
  <c r="F26" i="39"/>
  <c r="G84" i="1"/>
  <c r="G26" i="39" a="1"/>
  <c r="G26" i="39"/>
  <c r="H84" i="1"/>
  <c r="H26" i="39" a="1"/>
  <c r="H26" i="39"/>
  <c r="I84" i="1"/>
  <c r="I26" i="39" a="1"/>
  <c r="I26" i="39"/>
  <c r="J84" i="1"/>
  <c r="J26" i="39" a="1"/>
  <c r="J26" i="39"/>
  <c r="K84" i="1"/>
  <c r="K26" i="39" a="1"/>
  <c r="K26" i="39"/>
  <c r="L84" i="1"/>
  <c r="L26" i="39" a="1"/>
  <c r="L26" i="39"/>
  <c r="M84" i="1"/>
  <c r="M26" i="39" a="1"/>
  <c r="M26" i="39"/>
  <c r="N84" i="1"/>
  <c r="N26" i="39" a="1"/>
  <c r="N26" i="39"/>
  <c r="O84" i="1"/>
  <c r="O26" i="39" a="1"/>
  <c r="O26" i="39"/>
  <c r="P84" i="1"/>
  <c r="P26" i="39" a="1"/>
  <c r="P26" i="39"/>
  <c r="Q84" i="1"/>
  <c r="Q26" i="39" a="1"/>
  <c r="Q26" i="39"/>
  <c r="R84" i="1"/>
  <c r="R26" i="39" a="1"/>
  <c r="R26" i="39"/>
  <c r="S84" i="1"/>
  <c r="S26" i="39" a="1"/>
  <c r="S26" i="39"/>
  <c r="T84" i="1"/>
  <c r="T26" i="39" a="1"/>
  <c r="T26" i="39"/>
  <c r="U84" i="1"/>
  <c r="U26" i="39" a="1"/>
  <c r="U26" i="39"/>
  <c r="V84" i="1"/>
  <c r="V26" i="39" a="1"/>
  <c r="V26" i="39"/>
  <c r="W84" i="1"/>
  <c r="W26" i="39" a="1"/>
  <c r="W26" i="39"/>
  <c r="X84" i="1"/>
  <c r="X26" i="39" a="1"/>
  <c r="X26" i="39"/>
  <c r="Y84" i="1"/>
  <c r="Y26" i="39" a="1"/>
  <c r="Y26" i="39"/>
  <c r="Z84" i="1"/>
  <c r="Z26" i="39" a="1"/>
  <c r="Z26" i="39"/>
  <c r="AA84" i="1"/>
  <c r="AA26" i="39" a="1"/>
  <c r="AA26" i="39"/>
  <c r="AB84" i="1"/>
  <c r="AB26" i="39" a="1"/>
  <c r="AB26" i="39"/>
  <c r="AC84" i="1"/>
  <c r="AC26" i="39" a="1"/>
  <c r="AC26" i="39"/>
  <c r="AD84" i="1"/>
  <c r="AD26" i="39" a="1"/>
  <c r="AD26" i="39"/>
  <c r="AE84" i="1"/>
  <c r="AE26" i="39" a="1"/>
  <c r="AE26" i="39"/>
  <c r="AF84" i="1"/>
  <c r="AF26" i="39" a="1"/>
  <c r="AF26" i="39"/>
  <c r="AG84" i="1"/>
  <c r="AG26" i="39" a="1"/>
  <c r="AG26" i="39"/>
  <c r="AH84" i="1"/>
  <c r="AH26" i="39" a="1"/>
  <c r="AH26" i="39"/>
  <c r="AI84" i="1"/>
  <c r="AI26" i="39" a="1"/>
  <c r="AI26" i="39"/>
  <c r="AJ84" i="1"/>
  <c r="AJ26" i="39" a="1"/>
  <c r="AJ26" i="39"/>
  <c r="AK84" i="1"/>
  <c r="AK26" i="39" a="1"/>
  <c r="AK26" i="39"/>
  <c r="AL84" i="1"/>
  <c r="AL26" i="39" a="1"/>
  <c r="AL26" i="39"/>
  <c r="AM84" i="1"/>
  <c r="AM26" i="39" a="1"/>
  <c r="AM26" i="39"/>
  <c r="AN84" i="1"/>
  <c r="AN26" i="39" a="1"/>
  <c r="AN26" i="39"/>
  <c r="AO84" i="1"/>
  <c r="AO26" i="39" a="1"/>
  <c r="AO26" i="39"/>
  <c r="AP84" i="1"/>
  <c r="AP26" i="39" a="1"/>
  <c r="AP26" i="39"/>
  <c r="AQ84" i="1"/>
  <c r="AQ26" i="39" a="1"/>
  <c r="AQ26" i="39"/>
  <c r="AR84" i="1"/>
  <c r="AR26" i="39" a="1"/>
  <c r="AR26" i="39"/>
  <c r="AS84" i="1"/>
  <c r="F22" i="39" a="1"/>
  <c r="F22" i="39"/>
  <c r="G71" i="1"/>
  <c r="G22" i="39" a="1"/>
  <c r="G22" i="39"/>
  <c r="H71" i="1"/>
  <c r="H22" i="39" a="1"/>
  <c r="H22" i="39"/>
  <c r="I71" i="1"/>
  <c r="I22" i="39" a="1"/>
  <c r="I22" i="39"/>
  <c r="J71" i="1"/>
  <c r="J22" i="39" a="1"/>
  <c r="J22" i="39"/>
  <c r="K71" i="1"/>
  <c r="K22" i="39" a="1"/>
  <c r="K22" i="39"/>
  <c r="L71" i="1"/>
  <c r="L22" i="39" a="1"/>
  <c r="L22" i="39"/>
  <c r="M71" i="1"/>
  <c r="M22" i="39" a="1"/>
  <c r="M22" i="39"/>
  <c r="N71" i="1"/>
  <c r="N22" i="39" a="1"/>
  <c r="N22" i="39"/>
  <c r="O71" i="1"/>
  <c r="O22" i="39" a="1"/>
  <c r="O22" i="39"/>
  <c r="P71" i="1"/>
  <c r="P22" i="39" a="1"/>
  <c r="P22" i="39"/>
  <c r="Q71" i="1"/>
  <c r="Q22" i="39" a="1"/>
  <c r="Q22" i="39"/>
  <c r="R71" i="1"/>
  <c r="R22" i="39" a="1"/>
  <c r="R22" i="39"/>
  <c r="S71" i="1"/>
  <c r="S22" i="39" a="1"/>
  <c r="S22" i="39"/>
  <c r="T71" i="1"/>
  <c r="T22" i="39" a="1"/>
  <c r="T22" i="39"/>
  <c r="U71" i="1"/>
  <c r="U22" i="39" a="1"/>
  <c r="U22" i="39"/>
  <c r="V71" i="1"/>
  <c r="V22" i="39" a="1"/>
  <c r="V22" i="39"/>
  <c r="W71" i="1"/>
  <c r="W22" i="39" a="1"/>
  <c r="W22" i="39"/>
  <c r="X71" i="1"/>
  <c r="X22" i="39" a="1"/>
  <c r="X22" i="39"/>
  <c r="Y71" i="1"/>
  <c r="Y22" i="39" a="1"/>
  <c r="Y22" i="39"/>
  <c r="Z71" i="1"/>
  <c r="Z22" i="39" a="1"/>
  <c r="Z22" i="39"/>
  <c r="AA71" i="1"/>
  <c r="AA22" i="39" a="1"/>
  <c r="AA22" i="39"/>
  <c r="AB71" i="1"/>
  <c r="AB22" i="39" a="1"/>
  <c r="AB22" i="39"/>
  <c r="AC71" i="1"/>
  <c r="AC22" i="39" a="1"/>
  <c r="AC22" i="39"/>
  <c r="AD71" i="1"/>
  <c r="AD22" i="39" a="1"/>
  <c r="AD22" i="39"/>
  <c r="AE71" i="1"/>
  <c r="AE22" i="39" a="1"/>
  <c r="AE22" i="39"/>
  <c r="AF71" i="1"/>
  <c r="AF22" i="39" a="1"/>
  <c r="AF22" i="39"/>
  <c r="AG71" i="1"/>
  <c r="AG22" i="39" a="1"/>
  <c r="AG22" i="39"/>
  <c r="AH71" i="1"/>
  <c r="AH22" i="39" a="1"/>
  <c r="AH22" i="39"/>
  <c r="AI71" i="1"/>
  <c r="AI22" i="39" a="1"/>
  <c r="AI22" i="39"/>
  <c r="AJ71" i="1"/>
  <c r="AJ22" i="39" a="1"/>
  <c r="AJ22" i="39"/>
  <c r="AK71" i="1"/>
  <c r="AK22" i="39" a="1"/>
  <c r="AK22" i="39"/>
  <c r="AL71" i="1"/>
  <c r="AL22" i="39" a="1"/>
  <c r="AL22" i="39"/>
  <c r="AM71" i="1"/>
  <c r="AM22" i="39" a="1"/>
  <c r="AM22" i="39"/>
  <c r="AN71" i="1"/>
  <c r="AN22" i="39" a="1"/>
  <c r="AN22" i="39"/>
  <c r="AO71" i="1"/>
  <c r="AO22" i="39" a="1"/>
  <c r="AO22" i="39"/>
  <c r="AP71" i="1"/>
  <c r="AP22" i="39" a="1"/>
  <c r="AP22" i="39"/>
  <c r="AQ71" i="1"/>
  <c r="AQ22" i="39" a="1"/>
  <c r="AQ22" i="39"/>
  <c r="AR71" i="1"/>
  <c r="AR22" i="39" a="1"/>
  <c r="AR22" i="39"/>
  <c r="AS71" i="1"/>
  <c r="F18" i="39" a="1"/>
  <c r="F18" i="39"/>
  <c r="G58" i="1"/>
  <c r="G18" i="39" a="1"/>
  <c r="G18" i="39"/>
  <c r="H58" i="1"/>
  <c r="H18" i="39" a="1"/>
  <c r="H18" i="39"/>
  <c r="I58" i="1"/>
  <c r="I18" i="39" a="1"/>
  <c r="I18" i="39"/>
  <c r="J58" i="1"/>
  <c r="J18" i="39" a="1"/>
  <c r="J18" i="39"/>
  <c r="K58" i="1"/>
  <c r="K18" i="39" a="1"/>
  <c r="K18" i="39"/>
  <c r="L58" i="1"/>
  <c r="L18" i="39" a="1"/>
  <c r="L18" i="39"/>
  <c r="M58" i="1"/>
  <c r="M18" i="39" a="1"/>
  <c r="M18" i="39"/>
  <c r="N58" i="1"/>
  <c r="N18" i="39" a="1"/>
  <c r="N18" i="39"/>
  <c r="O58" i="1"/>
  <c r="O18" i="39" a="1"/>
  <c r="O18" i="39"/>
  <c r="P58" i="1"/>
  <c r="P18" i="39" a="1"/>
  <c r="P18" i="39"/>
  <c r="Q58" i="1"/>
  <c r="Q18" i="39" a="1"/>
  <c r="Q18" i="39"/>
  <c r="R58" i="1"/>
  <c r="R18" i="39" a="1"/>
  <c r="R18" i="39"/>
  <c r="S58" i="1"/>
  <c r="S18" i="39" a="1"/>
  <c r="S18" i="39"/>
  <c r="T58" i="1"/>
  <c r="T18" i="39" a="1"/>
  <c r="T18" i="39"/>
  <c r="U58" i="1"/>
  <c r="U18" i="39" a="1"/>
  <c r="U18" i="39"/>
  <c r="V58" i="1"/>
  <c r="V18" i="39" a="1"/>
  <c r="V18" i="39"/>
  <c r="W58" i="1"/>
  <c r="W18" i="39" a="1"/>
  <c r="W18" i="39"/>
  <c r="X58" i="1"/>
  <c r="X18" i="39" a="1"/>
  <c r="X18" i="39"/>
  <c r="Y58" i="1"/>
  <c r="Y18" i="39" a="1"/>
  <c r="Y18" i="39"/>
  <c r="Z58" i="1"/>
  <c r="Z18" i="39" a="1"/>
  <c r="Z18" i="39"/>
  <c r="AA58" i="1"/>
  <c r="AA18" i="39" a="1"/>
  <c r="AA18" i="39"/>
  <c r="AB58" i="1"/>
  <c r="AB18" i="39" a="1"/>
  <c r="AB18" i="39"/>
  <c r="AC58" i="1"/>
  <c r="AC18" i="39" a="1"/>
  <c r="AC18" i="39"/>
  <c r="AD58" i="1"/>
  <c r="AD18" i="39" a="1"/>
  <c r="AD18" i="39"/>
  <c r="AE58" i="1"/>
  <c r="AE18" i="39" a="1"/>
  <c r="AE18" i="39"/>
  <c r="AF58" i="1"/>
  <c r="AF18" i="39" a="1"/>
  <c r="AF18" i="39"/>
  <c r="AG58" i="1"/>
  <c r="AG18" i="39" a="1"/>
  <c r="AG18" i="39"/>
  <c r="AH58" i="1"/>
  <c r="AH18" i="39" a="1"/>
  <c r="AH18" i="39"/>
  <c r="AI58" i="1"/>
  <c r="AI18" i="39" a="1"/>
  <c r="AI18" i="39"/>
  <c r="AJ58" i="1"/>
  <c r="AJ18" i="39" a="1"/>
  <c r="AJ18" i="39"/>
  <c r="AK58" i="1"/>
  <c r="AK18" i="39" a="1"/>
  <c r="AK18" i="39"/>
  <c r="AL58" i="1"/>
  <c r="AL18" i="39" a="1"/>
  <c r="AL18" i="39"/>
  <c r="AM58" i="1"/>
  <c r="AM18" i="39" a="1"/>
  <c r="AM18" i="39"/>
  <c r="AN58" i="1"/>
  <c r="AN18" i="39" a="1"/>
  <c r="AN18" i="39"/>
  <c r="AO58" i="1"/>
  <c r="AO18" i="39" a="1"/>
  <c r="AO18" i="39"/>
  <c r="AP58" i="1"/>
  <c r="AP18" i="39" a="1"/>
  <c r="AP18" i="39"/>
  <c r="AQ58" i="1"/>
  <c r="AQ18" i="39" a="1"/>
  <c r="AQ18" i="39"/>
  <c r="AR58" i="1"/>
  <c r="AR18" i="39" a="1"/>
  <c r="AR18" i="39"/>
  <c r="AS58" i="1"/>
  <c r="F14" i="39" a="1"/>
  <c r="F14" i="39"/>
  <c r="G47" i="1"/>
  <c r="G14" i="39" a="1"/>
  <c r="G14" i="39"/>
  <c r="H47" i="1"/>
  <c r="H14" i="39" a="1"/>
  <c r="H14" i="39"/>
  <c r="I47" i="1"/>
  <c r="I14" i="39" a="1"/>
  <c r="I14" i="39"/>
  <c r="J47" i="1"/>
  <c r="J14" i="39" a="1"/>
  <c r="J14" i="39"/>
  <c r="K47" i="1"/>
  <c r="K14" i="39" a="1"/>
  <c r="K14" i="39"/>
  <c r="L47" i="1"/>
  <c r="L14" i="39" a="1"/>
  <c r="L14" i="39"/>
  <c r="M47" i="1"/>
  <c r="M14" i="39" a="1"/>
  <c r="M14" i="39"/>
  <c r="N47" i="1"/>
  <c r="N14" i="39" a="1"/>
  <c r="N14" i="39"/>
  <c r="O47" i="1"/>
  <c r="O14" i="39" a="1"/>
  <c r="O14" i="39"/>
  <c r="P47" i="1"/>
  <c r="P14" i="39" a="1"/>
  <c r="P14" i="39"/>
  <c r="Q47" i="1"/>
  <c r="Q14" i="39" a="1"/>
  <c r="Q14" i="39"/>
  <c r="R47" i="1"/>
  <c r="R14" i="39" a="1"/>
  <c r="R14" i="39"/>
  <c r="S47" i="1"/>
  <c r="S14" i="39" a="1"/>
  <c r="S14" i="39"/>
  <c r="T47" i="1"/>
  <c r="T14" i="39" a="1"/>
  <c r="T14" i="39"/>
  <c r="U47" i="1"/>
  <c r="U14" i="39" a="1"/>
  <c r="U14" i="39"/>
  <c r="V47" i="1"/>
  <c r="V14" i="39" a="1"/>
  <c r="V14" i="39"/>
  <c r="W47" i="1"/>
  <c r="W14" i="39" a="1"/>
  <c r="W14" i="39"/>
  <c r="X47" i="1"/>
  <c r="X14" i="39" a="1"/>
  <c r="X14" i="39"/>
  <c r="Y47" i="1"/>
  <c r="Y14" i="39" a="1"/>
  <c r="Y14" i="39"/>
  <c r="Z47" i="1"/>
  <c r="Z14" i="39" a="1"/>
  <c r="Z14" i="39"/>
  <c r="AA47" i="1"/>
  <c r="AA14" i="39" a="1"/>
  <c r="AA14" i="39"/>
  <c r="AB47" i="1"/>
  <c r="AB14" i="39" a="1"/>
  <c r="AB14" i="39"/>
  <c r="AC47" i="1"/>
  <c r="AC14" i="39" a="1"/>
  <c r="AC14" i="39"/>
  <c r="AD47" i="1"/>
  <c r="AD14" i="39" a="1"/>
  <c r="AD14" i="39"/>
  <c r="AE47" i="1"/>
  <c r="AE14" i="39" a="1"/>
  <c r="AE14" i="39"/>
  <c r="AF47" i="1"/>
  <c r="AF14" i="39" a="1"/>
  <c r="AF14" i="39"/>
  <c r="AG47" i="1"/>
  <c r="AG14" i="39" a="1"/>
  <c r="AG14" i="39"/>
  <c r="AH47" i="1"/>
  <c r="AH14" i="39" a="1"/>
  <c r="AH14" i="39"/>
  <c r="AI47" i="1"/>
  <c r="AI14" i="39" a="1"/>
  <c r="AI14" i="39"/>
  <c r="AJ47" i="1"/>
  <c r="AJ14" i="39" a="1"/>
  <c r="AJ14" i="39"/>
  <c r="AK47" i="1"/>
  <c r="AK14" i="39" a="1"/>
  <c r="AK14" i="39"/>
  <c r="AL47" i="1"/>
  <c r="AL14" i="39" a="1"/>
  <c r="AL14" i="39"/>
  <c r="AM47" i="1"/>
  <c r="AM14" i="39" a="1"/>
  <c r="AM14" i="39"/>
  <c r="AN47" i="1"/>
  <c r="AN14" i="39" a="1"/>
  <c r="AN14" i="39"/>
  <c r="AO47" i="1"/>
  <c r="AO14" i="39" a="1"/>
  <c r="AO14" i="39"/>
  <c r="AP47" i="1"/>
  <c r="AP14" i="39" a="1"/>
  <c r="AP14" i="39"/>
  <c r="AQ47" i="1"/>
  <c r="AQ14" i="39" a="1"/>
  <c r="AQ14" i="39"/>
  <c r="AR47" i="1"/>
  <c r="AR14" i="39" a="1"/>
  <c r="AR14" i="39"/>
  <c r="AS47" i="1"/>
  <c r="D14" i="39" a="1"/>
  <c r="D14" i="39"/>
  <c r="E47" i="1"/>
  <c r="E14" i="39" a="1"/>
  <c r="E14" i="39"/>
  <c r="F47" i="1"/>
  <c r="C14" i="39" a="1"/>
  <c r="C14" i="39"/>
  <c r="D47" i="1"/>
  <c r="D18" i="39" a="1"/>
  <c r="D18" i="39"/>
  <c r="E58" i="1"/>
  <c r="E18" i="39" a="1"/>
  <c r="E18" i="39"/>
  <c r="F58" i="1"/>
  <c r="C18" i="39" a="1"/>
  <c r="C18" i="39"/>
  <c r="D58" i="1"/>
  <c r="D22" i="39" a="1"/>
  <c r="D22" i="39"/>
  <c r="E71" i="1"/>
  <c r="E22" i="39" a="1"/>
  <c r="E22" i="39"/>
  <c r="F71" i="1"/>
  <c r="C22" i="39" a="1"/>
  <c r="C22" i="39"/>
  <c r="D71" i="1"/>
  <c r="D26" i="39" a="1"/>
  <c r="D26" i="39"/>
  <c r="E84" i="1"/>
  <c r="E26" i="39" a="1"/>
  <c r="E26" i="39"/>
  <c r="F84" i="1"/>
  <c r="C26" i="39" a="1"/>
  <c r="C26" i="39"/>
  <c r="D84" i="1"/>
  <c r="AP33" i="39"/>
  <c r="AM33" i="39"/>
  <c r="AJ33" i="39"/>
  <c r="AG33" i="39"/>
  <c r="AD33" i="39"/>
  <c r="AA33" i="39"/>
  <c r="X33" i="39"/>
  <c r="U33" i="39"/>
  <c r="R33" i="39"/>
  <c r="O33" i="39"/>
  <c r="L33" i="39"/>
  <c r="I33" i="39"/>
  <c r="J33" i="39"/>
  <c r="K33" i="39"/>
  <c r="M33" i="39"/>
  <c r="N33" i="39"/>
  <c r="P33" i="39"/>
  <c r="Q33" i="39"/>
  <c r="S33" i="39"/>
  <c r="T33" i="39"/>
  <c r="V33" i="39"/>
  <c r="W33" i="39"/>
  <c r="Y33" i="39"/>
  <c r="Z33" i="39"/>
  <c r="AB33" i="39"/>
  <c r="AC33" i="39"/>
  <c r="AE33" i="39"/>
  <c r="AF33" i="39"/>
  <c r="AH33" i="39"/>
  <c r="AI33" i="39"/>
  <c r="AK33" i="39"/>
  <c r="AL33" i="39"/>
  <c r="AN33" i="39"/>
  <c r="AO33" i="39"/>
  <c r="AQ33" i="39"/>
  <c r="AR33" i="39"/>
  <c r="F33" i="39"/>
  <c r="H33" i="39"/>
  <c r="G33" i="39"/>
  <c r="C33" i="39"/>
  <c r="E33" i="39"/>
  <c r="D33" i="39"/>
  <c r="A4" i="37"/>
  <c r="A5" i="37"/>
  <c r="A6" i="37"/>
  <c r="A7" i="37"/>
  <c r="A8" i="37"/>
  <c r="A9" i="37"/>
  <c r="A10" i="37"/>
  <c r="A11" i="37"/>
  <c r="A12" i="37"/>
  <c r="A13" i="37"/>
  <c r="A14" i="37"/>
  <c r="A15" i="37"/>
  <c r="A16" i="37"/>
  <c r="A17" i="37"/>
  <c r="A18" i="37"/>
  <c r="A19" i="37"/>
  <c r="A20" i="37"/>
  <c r="A21" i="37"/>
  <c r="A22" i="37"/>
  <c r="A23" i="37"/>
  <c r="A24" i="37"/>
  <c r="A25" i="37"/>
  <c r="A26" i="37"/>
  <c r="A27" i="37"/>
  <c r="A28" i="37"/>
  <c r="A29" i="37"/>
  <c r="A30" i="37"/>
  <c r="A31" i="37"/>
  <c r="A32" i="37"/>
  <c r="A33" i="37"/>
  <c r="A34" i="37"/>
  <c r="A35" i="37"/>
  <c r="A36" i="37"/>
  <c r="A37" i="37"/>
  <c r="A38" i="37"/>
  <c r="A39" i="37"/>
  <c r="A40" i="37"/>
  <c r="A41" i="37"/>
  <c r="A42" i="37"/>
  <c r="A43" i="37"/>
  <c r="A44" i="37"/>
  <c r="A45" i="37"/>
  <c r="A46" i="37"/>
  <c r="A47" i="37"/>
  <c r="A48" i="37"/>
  <c r="A49" i="37"/>
  <c r="A50" i="37"/>
  <c r="A51" i="37"/>
  <c r="A52" i="37"/>
  <c r="A53" i="37"/>
  <c r="A54" i="37"/>
  <c r="A55" i="37"/>
  <c r="A56" i="37"/>
  <c r="A57" i="37"/>
  <c r="A58" i="37"/>
  <c r="A59" i="37"/>
  <c r="A60" i="37"/>
  <c r="A61" i="37"/>
  <c r="A62" i="37"/>
  <c r="A63" i="37"/>
  <c r="A64" i="37"/>
  <c r="A65" i="37"/>
  <c r="A66" i="37"/>
  <c r="A67" i="37"/>
  <c r="A68" i="37"/>
  <c r="A69" i="37"/>
  <c r="A70" i="37"/>
  <c r="A71" i="37"/>
  <c r="A72" i="37"/>
  <c r="A73" i="37"/>
  <c r="A74" i="37"/>
  <c r="A75" i="37"/>
  <c r="A76" i="37"/>
  <c r="A77" i="37"/>
  <c r="A78" i="37"/>
  <c r="A79" i="37"/>
  <c r="A80" i="37"/>
  <c r="A81" i="37"/>
  <c r="A82" i="37"/>
  <c r="A83" i="37"/>
  <c r="A84" i="37"/>
  <c r="A85" i="37"/>
  <c r="A86" i="37"/>
  <c r="A87" i="37"/>
  <c r="A88" i="37"/>
  <c r="A89" i="37"/>
  <c r="A90" i="37"/>
  <c r="A91" i="37"/>
  <c r="A92" i="37"/>
  <c r="A93" i="37"/>
  <c r="A94" i="37"/>
  <c r="A95" i="37"/>
  <c r="A96" i="37"/>
  <c r="A97" i="37"/>
  <c r="A98" i="37"/>
  <c r="A99" i="37"/>
  <c r="A100" i="37"/>
  <c r="A101" i="37"/>
  <c r="A102" i="37"/>
  <c r="A103" i="37"/>
  <c r="A104" i="37"/>
  <c r="A105" i="37"/>
  <c r="A106" i="37"/>
  <c r="A107" i="37"/>
  <c r="A108" i="37"/>
  <c r="A109" i="37"/>
  <c r="A110" i="37"/>
  <c r="A111" i="37"/>
  <c r="A112" i="37"/>
  <c r="A113" i="37"/>
  <c r="A114" i="37"/>
  <c r="A115" i="37"/>
  <c r="A116" i="37"/>
  <c r="A117" i="37"/>
  <c r="A118" i="37"/>
  <c r="A119" i="37"/>
  <c r="A120" i="37"/>
  <c r="A121" i="37"/>
  <c r="A122" i="37"/>
  <c r="A123" i="37"/>
  <c r="A124" i="37"/>
  <c r="A125" i="37"/>
  <c r="A126" i="37"/>
  <c r="A127" i="37"/>
  <c r="A128" i="37"/>
  <c r="A129" i="37"/>
  <c r="A130" i="37"/>
  <c r="A131" i="37"/>
  <c r="A132" i="37"/>
  <c r="A133" i="37"/>
  <c r="A134" i="37"/>
  <c r="A135" i="37"/>
  <c r="A136" i="37"/>
  <c r="A137" i="37"/>
  <c r="A138" i="37"/>
  <c r="A139" i="37"/>
  <c r="A140" i="37"/>
  <c r="A141" i="37"/>
  <c r="A142" i="37"/>
  <c r="A143" i="37"/>
  <c r="A144" i="37"/>
  <c r="A145" i="37"/>
  <c r="A146" i="37"/>
  <c r="A147" i="37"/>
  <c r="A148" i="37"/>
  <c r="A149" i="37"/>
  <c r="A150" i="37"/>
  <c r="A151" i="37"/>
  <c r="A152" i="37"/>
  <c r="A153" i="37"/>
  <c r="A154" i="37"/>
  <c r="A155" i="37"/>
  <c r="A156" i="37"/>
  <c r="A157" i="37"/>
  <c r="A158" i="37"/>
  <c r="A159" i="37"/>
  <c r="A160" i="37"/>
  <c r="A161" i="37"/>
  <c r="A162" i="37"/>
  <c r="A163" i="37"/>
  <c r="A164" i="37"/>
  <c r="A165" i="37"/>
  <c r="A166" i="37"/>
  <c r="A167" i="37"/>
  <c r="A168" i="37"/>
  <c r="A169" i="37"/>
  <c r="A170" i="37"/>
  <c r="A171" i="37"/>
  <c r="A172" i="37"/>
  <c r="A173" i="37"/>
  <c r="A174" i="37"/>
  <c r="A175" i="37"/>
  <c r="A176" i="37"/>
  <c r="A177" i="37"/>
  <c r="A178" i="37"/>
  <c r="A179" i="37"/>
  <c r="A180" i="37"/>
  <c r="A181" i="37"/>
  <c r="A182" i="37"/>
  <c r="A183" i="37"/>
  <c r="A184" i="37"/>
  <c r="A185" i="37"/>
  <c r="A186" i="37"/>
  <c r="A187" i="37"/>
  <c r="A188" i="37"/>
  <c r="A189" i="37"/>
  <c r="A190" i="37"/>
  <c r="A191" i="37"/>
  <c r="A192" i="37"/>
  <c r="A193" i="37"/>
  <c r="A194" i="37"/>
  <c r="A195" i="37"/>
  <c r="A196" i="37"/>
  <c r="A197" i="37"/>
  <c r="A198" i="37"/>
  <c r="A199" i="37"/>
  <c r="A200" i="37"/>
  <c r="A3" i="37"/>
  <c r="M48" i="1"/>
  <c r="N48" i="1"/>
  <c r="O48" i="1"/>
  <c r="P48" i="1"/>
  <c r="Q48" i="1"/>
  <c r="R48" i="1"/>
  <c r="S48" i="1"/>
  <c r="T48" i="1"/>
  <c r="U48" i="1"/>
  <c r="V48" i="1"/>
  <c r="W48" i="1"/>
  <c r="X48" i="1"/>
  <c r="Y48" i="1"/>
  <c r="Z48" i="1"/>
  <c r="AA48" i="1"/>
  <c r="AB48" i="1"/>
  <c r="AC48" i="1"/>
  <c r="AD48" i="1"/>
  <c r="AE48" i="1"/>
  <c r="AF48" i="1"/>
  <c r="AG48" i="1"/>
  <c r="AH48" i="1"/>
  <c r="AI48" i="1"/>
  <c r="AJ48" i="1"/>
  <c r="AK48" i="1"/>
  <c r="AL48" i="1"/>
  <c r="AM48" i="1"/>
  <c r="AN48" i="1"/>
  <c r="AO48" i="1"/>
  <c r="AP48" i="1"/>
  <c r="AQ48" i="1"/>
  <c r="AR48" i="1"/>
  <c r="AS48" i="1"/>
  <c r="M49" i="1"/>
  <c r="N49" i="1"/>
  <c r="O49" i="1"/>
  <c r="P49" i="1"/>
  <c r="Q49" i="1"/>
  <c r="R49" i="1"/>
  <c r="S49" i="1"/>
  <c r="T49" i="1"/>
  <c r="U49" i="1"/>
  <c r="W49" i="1"/>
  <c r="X49" i="1"/>
  <c r="Y49" i="1"/>
  <c r="Z49" i="1"/>
  <c r="AA49" i="1"/>
  <c r="AB49" i="1"/>
  <c r="AC49" i="1"/>
  <c r="AD49" i="1"/>
  <c r="AE49" i="1"/>
  <c r="AF49" i="1"/>
  <c r="AG49" i="1"/>
  <c r="AH49" i="1"/>
  <c r="AI49" i="1"/>
  <c r="AJ49" i="1"/>
  <c r="AK49" i="1"/>
  <c r="AL49" i="1"/>
  <c r="AM49" i="1"/>
  <c r="AN49" i="1"/>
  <c r="AO49" i="1"/>
  <c r="AP49" i="1"/>
  <c r="AQ49" i="1"/>
  <c r="AR49" i="1"/>
  <c r="AS49" i="1"/>
  <c r="L49" i="1"/>
  <c r="L48" i="1"/>
  <c r="K49" i="1"/>
  <c r="K48" i="1"/>
  <c r="J49" i="1"/>
  <c r="J48" i="1"/>
  <c r="J61" i="1"/>
  <c r="K61" i="1"/>
  <c r="L61" i="1"/>
  <c r="M61" i="1"/>
  <c r="N61" i="1"/>
  <c r="O61" i="1"/>
  <c r="P61" i="1"/>
  <c r="Q61" i="1"/>
  <c r="R61" i="1"/>
  <c r="S61" i="1"/>
  <c r="T61" i="1"/>
  <c r="U61" i="1"/>
  <c r="V61" i="1"/>
  <c r="W61" i="1"/>
  <c r="X61" i="1"/>
  <c r="Y61" i="1"/>
  <c r="Z61" i="1"/>
  <c r="AA61" i="1"/>
  <c r="AB61" i="1"/>
  <c r="AC61" i="1"/>
  <c r="AD61" i="1"/>
  <c r="AE61" i="1"/>
  <c r="AF61" i="1"/>
  <c r="AG61" i="1"/>
  <c r="AH61" i="1"/>
  <c r="AI61" i="1"/>
  <c r="AJ61" i="1"/>
  <c r="AK61" i="1"/>
  <c r="AL61" i="1"/>
  <c r="AM61" i="1"/>
  <c r="AN61" i="1"/>
  <c r="AO61" i="1"/>
  <c r="AP61" i="1"/>
  <c r="AQ61" i="1"/>
  <c r="AR61" i="1"/>
  <c r="AS61" i="1"/>
  <c r="J62" i="1"/>
  <c r="K62" i="1"/>
  <c r="L62" i="1"/>
  <c r="M62" i="1"/>
  <c r="N62" i="1"/>
  <c r="O62" i="1"/>
  <c r="P62" i="1"/>
  <c r="Q62" i="1"/>
  <c r="R62" i="1"/>
  <c r="S62" i="1"/>
  <c r="T62" i="1"/>
  <c r="U62" i="1"/>
  <c r="V62" i="1"/>
  <c r="W62" i="1"/>
  <c r="X62" i="1"/>
  <c r="Y62" i="1"/>
  <c r="Z62" i="1"/>
  <c r="AA62" i="1"/>
  <c r="AB62" i="1"/>
  <c r="AC62" i="1"/>
  <c r="AD62" i="1"/>
  <c r="AE62" i="1"/>
  <c r="AF62" i="1"/>
  <c r="AG62" i="1"/>
  <c r="AH62" i="1"/>
  <c r="AI62" i="1"/>
  <c r="AJ62" i="1"/>
  <c r="AK62" i="1"/>
  <c r="AL62" i="1"/>
  <c r="AM62" i="1"/>
  <c r="AN62" i="1"/>
  <c r="AO62" i="1"/>
  <c r="AP62" i="1"/>
  <c r="AQ62" i="1"/>
  <c r="AR62" i="1"/>
  <c r="AS62" i="1"/>
  <c r="J63" i="1"/>
  <c r="K63" i="1"/>
  <c r="L63" i="1"/>
  <c r="M63" i="1"/>
  <c r="N63" i="1"/>
  <c r="O63" i="1"/>
  <c r="P63" i="1"/>
  <c r="Q63" i="1"/>
  <c r="R63" i="1"/>
  <c r="S63" i="1"/>
  <c r="T63" i="1"/>
  <c r="U63" i="1"/>
  <c r="V63" i="1"/>
  <c r="W63" i="1"/>
  <c r="X63" i="1"/>
  <c r="Y63" i="1"/>
  <c r="Z63" i="1"/>
  <c r="AA63" i="1"/>
  <c r="AB63" i="1"/>
  <c r="AC63" i="1"/>
  <c r="AD63" i="1"/>
  <c r="AE63" i="1"/>
  <c r="AF63" i="1"/>
  <c r="AG63" i="1"/>
  <c r="AH63" i="1"/>
  <c r="AI63" i="1"/>
  <c r="AJ63" i="1"/>
  <c r="AK63" i="1"/>
  <c r="AL63" i="1"/>
  <c r="AM63" i="1"/>
  <c r="AN63" i="1"/>
  <c r="AO63" i="1"/>
  <c r="AP63" i="1"/>
  <c r="AQ63" i="1"/>
  <c r="AR63" i="1"/>
  <c r="AS63" i="1"/>
  <c r="J64" i="1"/>
  <c r="K64" i="1"/>
  <c r="L64" i="1"/>
  <c r="M64" i="1"/>
  <c r="N64" i="1"/>
  <c r="O64" i="1"/>
  <c r="P64" i="1"/>
  <c r="Q64" i="1"/>
  <c r="R64" i="1"/>
  <c r="S64" i="1"/>
  <c r="T64" i="1"/>
  <c r="U64" i="1"/>
  <c r="V64" i="1"/>
  <c r="W64" i="1"/>
  <c r="X64" i="1"/>
  <c r="Y64" i="1"/>
  <c r="Z64" i="1"/>
  <c r="AA64" i="1"/>
  <c r="AB64" i="1"/>
  <c r="AC64" i="1"/>
  <c r="AD64" i="1"/>
  <c r="AE64" i="1"/>
  <c r="AF64" i="1"/>
  <c r="AG64" i="1"/>
  <c r="AH64" i="1"/>
  <c r="AI64" i="1"/>
  <c r="AJ64" i="1"/>
  <c r="AK64" i="1"/>
  <c r="AL64" i="1"/>
  <c r="AM64" i="1"/>
  <c r="AN64" i="1"/>
  <c r="AO64" i="1"/>
  <c r="AP64" i="1"/>
  <c r="AQ64" i="1"/>
  <c r="AR64" i="1"/>
  <c r="AS64" i="1"/>
  <c r="J65" i="1"/>
  <c r="K65" i="1"/>
  <c r="L65" i="1"/>
  <c r="M65" i="1"/>
  <c r="N65" i="1"/>
  <c r="O65" i="1"/>
  <c r="P65" i="1"/>
  <c r="Q65" i="1"/>
  <c r="R65" i="1"/>
  <c r="S65" i="1"/>
  <c r="T65" i="1"/>
  <c r="U65" i="1"/>
  <c r="V65" i="1"/>
  <c r="W65" i="1"/>
  <c r="X65" i="1"/>
  <c r="Y65" i="1"/>
  <c r="Z65" i="1"/>
  <c r="AA65" i="1"/>
  <c r="AB65" i="1"/>
  <c r="AC65" i="1"/>
  <c r="AD65" i="1"/>
  <c r="AE65" i="1"/>
  <c r="AF65" i="1"/>
  <c r="AG65" i="1"/>
  <c r="AH65" i="1"/>
  <c r="AI65" i="1"/>
  <c r="AJ65" i="1"/>
  <c r="AK65" i="1"/>
  <c r="AL65" i="1"/>
  <c r="AM65" i="1"/>
  <c r="AN65" i="1"/>
  <c r="AO65" i="1"/>
  <c r="AP65" i="1"/>
  <c r="AQ65" i="1"/>
  <c r="AR65" i="1"/>
  <c r="AS65" i="1"/>
  <c r="J66" i="1"/>
  <c r="K66" i="1"/>
  <c r="L66" i="1"/>
  <c r="M66" i="1"/>
  <c r="N66" i="1"/>
  <c r="O66" i="1"/>
  <c r="P66" i="1"/>
  <c r="Q66" i="1"/>
  <c r="R66" i="1"/>
  <c r="S66" i="1"/>
  <c r="T66" i="1"/>
  <c r="U66" i="1"/>
  <c r="V66" i="1"/>
  <c r="W66" i="1"/>
  <c r="X66" i="1"/>
  <c r="Y66" i="1"/>
  <c r="Z66" i="1"/>
  <c r="AA66" i="1"/>
  <c r="AB66" i="1"/>
  <c r="AC66" i="1"/>
  <c r="AD66" i="1"/>
  <c r="AE66" i="1"/>
  <c r="AF66" i="1"/>
  <c r="AG66" i="1"/>
  <c r="AH66" i="1"/>
  <c r="AI66" i="1"/>
  <c r="AJ66" i="1"/>
  <c r="AK66" i="1"/>
  <c r="AL66" i="1"/>
  <c r="AM66" i="1"/>
  <c r="AN66" i="1"/>
  <c r="AO66" i="1"/>
  <c r="AP66" i="1"/>
  <c r="AQ66" i="1"/>
  <c r="AR66" i="1"/>
  <c r="AS66" i="1"/>
  <c r="J67" i="1"/>
  <c r="K67" i="1"/>
  <c r="L67" i="1"/>
  <c r="M67" i="1"/>
  <c r="N67" i="1"/>
  <c r="O67" i="1"/>
  <c r="P67" i="1"/>
  <c r="Q67" i="1"/>
  <c r="R67" i="1"/>
  <c r="S67" i="1"/>
  <c r="T67" i="1"/>
  <c r="U67" i="1"/>
  <c r="V67" i="1"/>
  <c r="W67" i="1"/>
  <c r="X67" i="1"/>
  <c r="Y67" i="1"/>
  <c r="Z67" i="1"/>
  <c r="AA67" i="1"/>
  <c r="AB67" i="1"/>
  <c r="AC67" i="1"/>
  <c r="AD67" i="1"/>
  <c r="AE67" i="1"/>
  <c r="AF67" i="1"/>
  <c r="AG67" i="1"/>
  <c r="AH67" i="1"/>
  <c r="AI67" i="1"/>
  <c r="AJ67" i="1"/>
  <c r="AK67" i="1"/>
  <c r="AL67" i="1"/>
  <c r="AM67" i="1"/>
  <c r="AN67" i="1"/>
  <c r="AO67" i="1"/>
  <c r="AP67" i="1"/>
  <c r="AQ67" i="1"/>
  <c r="AR67" i="1"/>
  <c r="AS67" i="1"/>
  <c r="D61" i="1"/>
  <c r="E61" i="1"/>
  <c r="F61" i="1"/>
  <c r="D62" i="1"/>
  <c r="E62" i="1"/>
  <c r="F62" i="1"/>
  <c r="D63" i="1"/>
  <c r="E63" i="1"/>
  <c r="F63" i="1"/>
  <c r="D64" i="1"/>
  <c r="E64" i="1"/>
  <c r="F64" i="1"/>
  <c r="D65" i="1"/>
  <c r="E65" i="1"/>
  <c r="F65" i="1"/>
  <c r="D66" i="1"/>
  <c r="E66" i="1"/>
  <c r="F66" i="1"/>
  <c r="D67" i="1"/>
  <c r="E67" i="1"/>
  <c r="F67" i="1"/>
  <c r="I67" i="1"/>
  <c r="H67" i="1"/>
  <c r="G67" i="1"/>
  <c r="G66" i="1"/>
  <c r="H66" i="1"/>
  <c r="I66" i="1"/>
  <c r="I65" i="1"/>
  <c r="H65" i="1"/>
  <c r="G65" i="1"/>
  <c r="G62" i="1"/>
  <c r="H62" i="1"/>
  <c r="I62" i="1"/>
  <c r="G63" i="1"/>
  <c r="H63" i="1"/>
  <c r="I63" i="1"/>
  <c r="G64" i="1"/>
  <c r="H64" i="1"/>
  <c r="I64" i="1"/>
  <c r="I61" i="1"/>
  <c r="H61" i="1"/>
  <c r="G61" i="1"/>
  <c r="J52" i="1"/>
  <c r="K52" i="1"/>
  <c r="L52" i="1"/>
  <c r="M52" i="1"/>
  <c r="N52" i="1"/>
  <c r="O52" i="1"/>
  <c r="P52" i="1"/>
  <c r="Q52" i="1"/>
  <c r="R52" i="1"/>
  <c r="S52" i="1"/>
  <c r="T52" i="1"/>
  <c r="U52" i="1"/>
  <c r="V52" i="1"/>
  <c r="W52" i="1"/>
  <c r="X52" i="1"/>
  <c r="Y52" i="1"/>
  <c r="Z52" i="1"/>
  <c r="AA52" i="1"/>
  <c r="AB52" i="1"/>
  <c r="AC52" i="1"/>
  <c r="AD52" i="1"/>
  <c r="AE52" i="1"/>
  <c r="AF52" i="1"/>
  <c r="AG52" i="1"/>
  <c r="AH52" i="1"/>
  <c r="AI52" i="1"/>
  <c r="AJ52" i="1"/>
  <c r="AK52" i="1"/>
  <c r="AL52" i="1"/>
  <c r="AM52" i="1"/>
  <c r="AN52" i="1"/>
  <c r="AO52" i="1"/>
  <c r="AP52" i="1"/>
  <c r="AQ52" i="1"/>
  <c r="AR52" i="1"/>
  <c r="AS52" i="1"/>
  <c r="J53" i="1"/>
  <c r="K53" i="1"/>
  <c r="L53" i="1"/>
  <c r="M53" i="1"/>
  <c r="N53" i="1"/>
  <c r="O53" i="1"/>
  <c r="P53" i="1"/>
  <c r="Q53" i="1"/>
  <c r="R53" i="1"/>
  <c r="S53" i="1"/>
  <c r="T53" i="1"/>
  <c r="U53" i="1"/>
  <c r="V53" i="1"/>
  <c r="W53" i="1"/>
  <c r="X53" i="1"/>
  <c r="Y53" i="1"/>
  <c r="Z53" i="1"/>
  <c r="AA53" i="1"/>
  <c r="AB53" i="1"/>
  <c r="AC53" i="1"/>
  <c r="AD53" i="1"/>
  <c r="AE53" i="1"/>
  <c r="AF53" i="1"/>
  <c r="AG53" i="1"/>
  <c r="AH53" i="1"/>
  <c r="AI53" i="1"/>
  <c r="AJ53" i="1"/>
  <c r="AK53" i="1"/>
  <c r="AL53" i="1"/>
  <c r="AM53" i="1"/>
  <c r="AN53" i="1"/>
  <c r="AO53" i="1"/>
  <c r="AP53" i="1"/>
  <c r="AQ53" i="1"/>
  <c r="AR53" i="1"/>
  <c r="AS53" i="1"/>
  <c r="J54" i="1"/>
  <c r="K54" i="1"/>
  <c r="L54" i="1"/>
  <c r="M54" i="1"/>
  <c r="N54" i="1"/>
  <c r="O54" i="1"/>
  <c r="P54" i="1"/>
  <c r="Q54" i="1"/>
  <c r="R54" i="1"/>
  <c r="S54" i="1"/>
  <c r="T54" i="1"/>
  <c r="U54" i="1"/>
  <c r="V54" i="1"/>
  <c r="W54" i="1"/>
  <c r="X54" i="1"/>
  <c r="Y54" i="1"/>
  <c r="Z54" i="1"/>
  <c r="AA54" i="1"/>
  <c r="AB54" i="1"/>
  <c r="AC54" i="1"/>
  <c r="AD54" i="1"/>
  <c r="AE54" i="1"/>
  <c r="AF54" i="1"/>
  <c r="AG54" i="1"/>
  <c r="AH54" i="1"/>
  <c r="AI54" i="1"/>
  <c r="AJ54" i="1"/>
  <c r="AK54" i="1"/>
  <c r="AL54" i="1"/>
  <c r="AM54" i="1"/>
  <c r="AN54" i="1"/>
  <c r="AO54" i="1"/>
  <c r="AP54" i="1"/>
  <c r="AQ54" i="1"/>
  <c r="AR54" i="1"/>
  <c r="AS54" i="1"/>
  <c r="D52" i="1"/>
  <c r="E52" i="1"/>
  <c r="F52" i="1"/>
  <c r="D53" i="1"/>
  <c r="E53" i="1"/>
  <c r="F53" i="1"/>
  <c r="D54" i="1"/>
  <c r="E54" i="1"/>
  <c r="F54" i="1"/>
  <c r="G53" i="1"/>
  <c r="H53" i="1"/>
  <c r="I53" i="1"/>
  <c r="G54" i="1"/>
  <c r="H54" i="1"/>
  <c r="I54" i="1"/>
  <c r="I52" i="1"/>
  <c r="H52" i="1"/>
  <c r="G52" i="1"/>
  <c r="J38" i="1"/>
  <c r="K38" i="1"/>
  <c r="L38" i="1"/>
  <c r="M38" i="1"/>
  <c r="N38" i="1"/>
  <c r="O38" i="1"/>
  <c r="P38" i="1"/>
  <c r="Q38" i="1"/>
  <c r="R38" i="1"/>
  <c r="S38" i="1"/>
  <c r="T38" i="1"/>
  <c r="U38" i="1"/>
  <c r="V38" i="1"/>
  <c r="W38" i="1"/>
  <c r="X38" i="1"/>
  <c r="Y38" i="1"/>
  <c r="Z38" i="1"/>
  <c r="AA38" i="1"/>
  <c r="AB38" i="1"/>
  <c r="AC38" i="1"/>
  <c r="AD38" i="1"/>
  <c r="AE38" i="1"/>
  <c r="AF38" i="1"/>
  <c r="AG38" i="1"/>
  <c r="AH38" i="1"/>
  <c r="AI38" i="1"/>
  <c r="AJ38" i="1"/>
  <c r="AK38" i="1"/>
  <c r="AL38" i="1"/>
  <c r="AM38" i="1"/>
  <c r="AN38" i="1"/>
  <c r="AO38" i="1"/>
  <c r="AP38" i="1"/>
  <c r="AQ38" i="1"/>
  <c r="AR38" i="1"/>
  <c r="AS38" i="1"/>
  <c r="J39" i="1"/>
  <c r="K39" i="1"/>
  <c r="L39" i="1"/>
  <c r="M39" i="1"/>
  <c r="N39" i="1"/>
  <c r="O39" i="1"/>
  <c r="P39" i="1"/>
  <c r="Q39" i="1"/>
  <c r="R39" i="1"/>
  <c r="S39" i="1"/>
  <c r="T39" i="1"/>
  <c r="U39" i="1"/>
  <c r="V39" i="1"/>
  <c r="W39" i="1"/>
  <c r="X39" i="1"/>
  <c r="Y39" i="1"/>
  <c r="Z39" i="1"/>
  <c r="AA39" i="1"/>
  <c r="AB39" i="1"/>
  <c r="AC39" i="1"/>
  <c r="AD39" i="1"/>
  <c r="AE39" i="1"/>
  <c r="AF39" i="1"/>
  <c r="AG39" i="1"/>
  <c r="AH39" i="1"/>
  <c r="AI39" i="1"/>
  <c r="AJ39" i="1"/>
  <c r="AK39" i="1"/>
  <c r="AL39" i="1"/>
  <c r="AM39" i="1"/>
  <c r="AN39" i="1"/>
  <c r="AO39" i="1"/>
  <c r="AP39" i="1"/>
  <c r="AQ39" i="1"/>
  <c r="AR39" i="1"/>
  <c r="AS39" i="1"/>
  <c r="J40" i="1"/>
  <c r="K40" i="1"/>
  <c r="L40" i="1"/>
  <c r="M40" i="1"/>
  <c r="N40" i="1"/>
  <c r="O40" i="1"/>
  <c r="P40" i="1"/>
  <c r="Q40" i="1"/>
  <c r="R40" i="1"/>
  <c r="S40" i="1"/>
  <c r="T40" i="1"/>
  <c r="U40" i="1"/>
  <c r="V40" i="1"/>
  <c r="W40" i="1"/>
  <c r="X40" i="1"/>
  <c r="Y40" i="1"/>
  <c r="Z40" i="1"/>
  <c r="AA40" i="1"/>
  <c r="AB40" i="1"/>
  <c r="AC40" i="1"/>
  <c r="AD40" i="1"/>
  <c r="AE40" i="1"/>
  <c r="AF40" i="1"/>
  <c r="AG40" i="1"/>
  <c r="AH40" i="1"/>
  <c r="AI40" i="1"/>
  <c r="AJ40" i="1"/>
  <c r="AK40" i="1"/>
  <c r="AL40" i="1"/>
  <c r="AM40" i="1"/>
  <c r="AN40" i="1"/>
  <c r="AO40" i="1"/>
  <c r="AP40" i="1"/>
  <c r="AQ40" i="1"/>
  <c r="AR40" i="1"/>
  <c r="AS40" i="1"/>
  <c r="J41" i="1"/>
  <c r="K41" i="1"/>
  <c r="L41" i="1"/>
  <c r="M41" i="1"/>
  <c r="N41" i="1"/>
  <c r="O41" i="1"/>
  <c r="P41" i="1"/>
  <c r="Q41" i="1"/>
  <c r="R41" i="1"/>
  <c r="S41" i="1"/>
  <c r="T41" i="1"/>
  <c r="U41" i="1"/>
  <c r="V41" i="1"/>
  <c r="W41" i="1"/>
  <c r="X41" i="1"/>
  <c r="Y41" i="1"/>
  <c r="Z41" i="1"/>
  <c r="AA41" i="1"/>
  <c r="AB41" i="1"/>
  <c r="AC41" i="1"/>
  <c r="AD41" i="1"/>
  <c r="AE41" i="1"/>
  <c r="AF41" i="1"/>
  <c r="AG41" i="1"/>
  <c r="AH41" i="1"/>
  <c r="AI41" i="1"/>
  <c r="AJ41" i="1"/>
  <c r="AK41" i="1"/>
  <c r="AL41" i="1"/>
  <c r="AM41" i="1"/>
  <c r="AN41" i="1"/>
  <c r="AO41" i="1"/>
  <c r="AP41" i="1"/>
  <c r="AQ41" i="1"/>
  <c r="AR41" i="1"/>
  <c r="AS41" i="1"/>
  <c r="J42" i="1"/>
  <c r="K42" i="1"/>
  <c r="L42" i="1"/>
  <c r="M42" i="1"/>
  <c r="N42" i="1"/>
  <c r="O42" i="1"/>
  <c r="P42" i="1"/>
  <c r="Q42" i="1"/>
  <c r="R42" i="1"/>
  <c r="S42" i="1"/>
  <c r="T42" i="1"/>
  <c r="U42" i="1"/>
  <c r="V42" i="1"/>
  <c r="W42" i="1"/>
  <c r="X42" i="1"/>
  <c r="Y42" i="1"/>
  <c r="Z42" i="1"/>
  <c r="AA42" i="1"/>
  <c r="AB42" i="1"/>
  <c r="AC42" i="1"/>
  <c r="AD42" i="1"/>
  <c r="AE42" i="1"/>
  <c r="AF42" i="1"/>
  <c r="AG42" i="1"/>
  <c r="AH42" i="1"/>
  <c r="AI42" i="1"/>
  <c r="AJ42" i="1"/>
  <c r="AK42" i="1"/>
  <c r="AL42" i="1"/>
  <c r="AM42" i="1"/>
  <c r="AN42" i="1"/>
  <c r="AO42" i="1"/>
  <c r="AP42" i="1"/>
  <c r="AQ42" i="1"/>
  <c r="AR42" i="1"/>
  <c r="AS42" i="1"/>
  <c r="J80" i="1"/>
  <c r="J43" i="1"/>
  <c r="K80" i="1"/>
  <c r="K43" i="1"/>
  <c r="L80" i="1"/>
  <c r="L43" i="1"/>
  <c r="M80" i="1"/>
  <c r="M43" i="1"/>
  <c r="N80" i="1"/>
  <c r="N43" i="1"/>
  <c r="O80" i="1"/>
  <c r="O43" i="1"/>
  <c r="P80" i="1"/>
  <c r="P43" i="1"/>
  <c r="Q80" i="1"/>
  <c r="Q43" i="1"/>
  <c r="R80" i="1"/>
  <c r="R43" i="1"/>
  <c r="S80" i="1"/>
  <c r="S43" i="1"/>
  <c r="T80" i="1"/>
  <c r="T43" i="1"/>
  <c r="U80" i="1"/>
  <c r="U43" i="1"/>
  <c r="V80" i="1"/>
  <c r="V43" i="1"/>
  <c r="W80" i="1"/>
  <c r="W43" i="1"/>
  <c r="X80" i="1"/>
  <c r="X43" i="1"/>
  <c r="Y80" i="1"/>
  <c r="Y43" i="1"/>
  <c r="Z80" i="1"/>
  <c r="Z43" i="1"/>
  <c r="AA80" i="1"/>
  <c r="AA43" i="1"/>
  <c r="AB80" i="1"/>
  <c r="AB43" i="1"/>
  <c r="AC80" i="1"/>
  <c r="AC43" i="1"/>
  <c r="AD80" i="1"/>
  <c r="AD43" i="1"/>
  <c r="AE80" i="1"/>
  <c r="AE43" i="1"/>
  <c r="AF80" i="1"/>
  <c r="AF43" i="1"/>
  <c r="AG80" i="1"/>
  <c r="AG43" i="1"/>
  <c r="AH80" i="1"/>
  <c r="AH43" i="1"/>
  <c r="AI80" i="1"/>
  <c r="AI43" i="1"/>
  <c r="AJ80" i="1"/>
  <c r="AJ43" i="1"/>
  <c r="AK80" i="1"/>
  <c r="AK43" i="1"/>
  <c r="AL80" i="1"/>
  <c r="AL43" i="1"/>
  <c r="AM80" i="1"/>
  <c r="AM43" i="1"/>
  <c r="AN80" i="1"/>
  <c r="AN43" i="1"/>
  <c r="AO80" i="1"/>
  <c r="AO43" i="1"/>
  <c r="AP80" i="1"/>
  <c r="AP43" i="1"/>
  <c r="AQ80" i="1"/>
  <c r="AQ43" i="1"/>
  <c r="AR80" i="1"/>
  <c r="AR43" i="1"/>
  <c r="AS80" i="1"/>
  <c r="AS43" i="1"/>
  <c r="D38" i="1"/>
  <c r="E38" i="1"/>
  <c r="F38" i="1"/>
  <c r="D39" i="1"/>
  <c r="E39" i="1"/>
  <c r="F39" i="1"/>
  <c r="D40" i="1"/>
  <c r="E40" i="1"/>
  <c r="F40" i="1"/>
  <c r="D41" i="1"/>
  <c r="E41" i="1"/>
  <c r="F41" i="1"/>
  <c r="D42" i="1"/>
  <c r="E42" i="1"/>
  <c r="F42" i="1"/>
  <c r="D80" i="1"/>
  <c r="D43" i="1"/>
  <c r="E80" i="1"/>
  <c r="E43" i="1"/>
  <c r="F80" i="1"/>
  <c r="F43" i="1"/>
  <c r="G80" i="1"/>
  <c r="G43" i="1"/>
  <c r="H80" i="1"/>
  <c r="H43" i="1"/>
  <c r="I80" i="1"/>
  <c r="I43" i="1"/>
  <c r="G42" i="1"/>
  <c r="H42" i="1"/>
  <c r="I42" i="1"/>
  <c r="G39" i="1"/>
  <c r="H39" i="1"/>
  <c r="I39" i="1"/>
  <c r="G40" i="1"/>
  <c r="H40" i="1"/>
  <c r="I40" i="1"/>
  <c r="G41" i="1"/>
  <c r="H41" i="1"/>
  <c r="I41" i="1"/>
  <c r="I38" i="1"/>
  <c r="H38" i="1"/>
  <c r="G38" i="1"/>
  <c r="AS89" i="1"/>
  <c r="AR89" i="1"/>
  <c r="AQ89" i="1"/>
  <c r="AP89" i="1"/>
  <c r="AO89" i="1"/>
  <c r="AN89" i="1"/>
  <c r="AM89" i="1"/>
  <c r="AL89" i="1"/>
  <c r="AK89" i="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E89" i="1"/>
  <c r="F89" i="1"/>
  <c r="D89" i="1"/>
</calcChain>
</file>

<file path=xl/sharedStrings.xml><?xml version="1.0" encoding="utf-8"?>
<sst xmlns="http://schemas.openxmlformats.org/spreadsheetml/2006/main" count="1621" uniqueCount="437">
  <si>
    <t>Metric</t>
  </si>
  <si>
    <t>Type</t>
  </si>
  <si>
    <t>ID</t>
  </si>
  <si>
    <t>Description</t>
  </si>
  <si>
    <t>UML2RDBMS</t>
  </si>
  <si>
    <t>Java</t>
  </si>
  <si>
    <t>QVT-O</t>
  </si>
  <si>
    <t>QVT-R</t>
  </si>
  <si>
    <t>Copy</t>
  </si>
  <si>
    <t>Rule1</t>
  </si>
  <si>
    <t>Rule2</t>
  </si>
  <si>
    <t>Rule3</t>
  </si>
  <si>
    <t>Rule4</t>
  </si>
  <si>
    <t>Rule5</t>
  </si>
  <si>
    <t>Rule6</t>
  </si>
  <si>
    <t>Rule7</t>
  </si>
  <si>
    <t>Rule8</t>
  </si>
  <si>
    <t>Rule9</t>
  </si>
  <si>
    <t>Rule10</t>
  </si>
  <si>
    <t>Rule11</t>
  </si>
  <si>
    <t>Rule12</t>
  </si>
  <si>
    <t>GeneralMetric1</t>
  </si>
  <si>
    <t>+/− Metrics specific for quality property X</t>
  </si>
  <si>
    <t>+ Average X points in questionnaire</t>
  </si>
  <si>
    <t>GM1.1.i*</t>
  </si>
  <si>
    <t>GM1.2.i*</t>
  </si>
  <si>
    <t>GeneralMetric2</t>
  </si>
  <si>
    <t>GM2.1</t>
  </si>
  <si>
    <t>Qualitative differences identified in Chapter 4</t>
  </si>
  <si>
    <t>GM2.2.i*</t>
  </si>
  <si>
    <t>Changes affecting X when moving from Copy to RuleX</t>
  </si>
  <si>
    <t>GM2.3</t>
  </si>
  <si>
    <t>GM2.4.i*</t>
  </si>
  <si>
    <t>Changes affecting X when moving from generated copy rules to MOM completion</t>
  </si>
  <si>
    <t>GM2.5</t>
  </si>
  <si>
    <t>Relative differences between ratio-scaled GM1 metrics when moving from Copy to RuleX</t>
  </si>
  <si>
    <t>Relative differences between ratio-scaled GM1 metrics when moving from generated copy rules to MOM completion</t>
  </si>
  <si>
    <t>GM2.6</t>
  </si>
  <si>
    <t>Number of included modules (classes/compilation units/libraries)</t>
  </si>
  <si>
    <t>GM2.7</t>
  </si>
  <si>
    <t>GM2.8</t>
  </si>
  <si>
    <t>Average number of when clauses</t>
  </si>
  <si>
    <t>Number of applied reuse mechanisms (inheritance/logical composition)</t>
  </si>
  <si>
    <t>GM2.9</t>
  </si>
  <si>
    <t>Number of intermediate structures</t>
  </si>
  <si>
    <t>GM2.10</t>
  </si>
  <si>
    <t>Average distinct phases per rule</t>
  </si>
  <si>
    <t>GM2.11</t>
  </si>
  <si>
    <t>Answers to GQ2 in questionnaire</t>
  </si>
  <si>
    <t>Modularity</t>
  </si>
  <si>
    <t>Modu1.1.1</t>
  </si>
  <si>
    <t>Modu1.1.2</t>
  </si>
  <si>
    <t>Modu1.1.3</t>
  </si>
  <si>
    <t>Modu1.1.4</t>
  </si>
  <si>
    <t>Modu1.2.1</t>
  </si>
  <si>
    <t>Modu1.2.2</t>
  </si>
  <si>
    <t>+ Average number of domains [KGH12]</t>
  </si>
  <si>
    <t>+ Average fan-out [KGH12]</t>
  </si>
  <si>
    <t>− Average rule dependency depth [KGH12]</t>
  </si>
  <si>
    <t>+ Average number of explicit internal scheduling calls [KGH12]</t>
  </si>
  <si>
    <t>+ Questionnaire: “How would you rate the modularity of the transformation?”</t>
  </si>
  <si>
    <t>Modu2.2.1</t>
  </si>
  <si>
    <t>Modu2.2.2</t>
  </si>
  <si>
    <t>Number of additional rules when moving from Copy to RuleX</t>
  </si>
  <si>
    <t>Modu2.4.1</t>
  </si>
  <si>
    <t>Modu2.4.2</t>
  </si>
  <si>
    <t>Number of additional rules within MOM completion</t>
  </si>
  <si>
    <t>Reusability</t>
  </si>
  <si>
    <t>Reuse1.1.1</t>
  </si>
  <si>
    <t>Reuse1.1.2</t>
  </si>
  <si>
    <t>Reuse1.1.3</t>
  </si>
  <si>
    <t>Reuse1.1.4</t>
  </si>
  <si>
    <t>Reuse1.2.1</t>
  </si>
  <si>
    <t>Reuse1.2.2</t>
  </si>
  <si>
    <t>Reuse2.2.1</t>
  </si>
  <si>
    <t>Reuse2.4.1</t>
  </si>
  <si>
    <t>Number of additional reused rules when moving from Copy to RuleX</t>
  </si>
  <si>
    <t>Number of additional reused rules when moving from MOM Copy to MOM completion</t>
  </si>
  <si>
    <t>Ana1.1.1</t>
  </si>
  <si>
    <t>+ Lines of code [KGH12]</t>
  </si>
  <si>
    <t>Ana1.1.2</t>
  </si>
  <si>
    <t>+ Number of starts [KGH12]</t>
  </si>
  <si>
    <t>Ana1.1.3</t>
  </si>
  <si>
    <t>+ Number of rules [KGH12]</t>
  </si>
  <si>
    <t>Ana1.1.5</t>
  </si>
  <si>
    <t>Ana1.1.6</t>
  </si>
  <si>
    <t>Ana1.2.1</t>
  </si>
  <si>
    <t>Ana1.2.2</t>
  </si>
  <si>
    <t>Ana2.2.1</t>
  </si>
  <si>
    <t>Ana2.2.2</t>
  </si>
  <si>
    <t>Ana2.4.1</t>
  </si>
  <si>
    <t>-</t>
  </si>
  <si>
    <t>Ana2.4.2</t>
  </si>
  <si>
    <t>+ Number of top-level rules [KGH12]</t>
  </si>
  <si>
    <t>− Average size of domain pattern [KGH12]</t>
  </si>
  <si>
    <t>Modi1.1.1</t>
  </si>
  <si>
    <t>Modi1.1.2</t>
  </si>
  <si>
    <t>Modi1.1.3</t>
  </si>
  <si>
    <t>Modi1.2.1</t>
  </si>
  <si>
    <t>Modi1.2.2</t>
  </si>
  <si>
    <t>Modi2.2.1</t>
  </si>
  <si>
    <t>Analyzability</t>
  </si>
  <si>
    <t>Ana1.1.4</t>
  </si>
  <si>
    <t>+ Questionnaire: “How would you rate the analyzability of the trans- formation?”</t>
  </si>
  <si>
    <t>Modifiability</t>
  </si>
  <si>
    <t>Modi2.4.1</t>
  </si>
  <si>
    <t>Cons1.1.1</t>
  </si>
  <si>
    <t>Cons1.1.2</t>
  </si>
  <si>
    <t>Cons1.1.3</t>
  </si>
  <si>
    <t>Cons1.1.4</t>
  </si>
  <si>
    <t>Cons1.1.5</t>
  </si>
  <si>
    <t>Cons1.1.6</t>
  </si>
  <si>
    <t>Cons1.1.7</t>
  </si>
  <si>
    <t>Cons1.2.1</t>
  </si>
  <si>
    <t>Cons1.2.2</t>
  </si>
  <si>
    <t>Cons2.2.1</t>
  </si>
  <si>
    <t>Cons2.4.1</t>
  </si>
  <si>
    <t>Consistency</t>
  </si>
  <si>
    <t>− Lines of code [KGH12]</t>
  </si>
  <si>
    <t>− Number of starts [KGH12]</t>
  </si>
  <si>
    <t>− Number of rules [KGH12]</t>
  </si>
  <si>
    <t>− Number of top-level rules [KGH12]</t>
  </si>
  <si>
    <t>+ Questionnaire: “To what degree is the transformation implemented in a uniform manner?”</t>
  </si>
  <si>
    <t>Approp. Recogn.</t>
  </si>
  <si>
    <t>Appro1.1.1</t>
  </si>
  <si>
    <t>Appro1.1.2</t>
  </si>
  <si>
    <t>Appro1.1.3</t>
  </si>
  <si>
    <t>Appro1.1.4</t>
  </si>
  <si>
    <t>Appro1.1.5</t>
  </si>
  <si>
    <t>Appro1.1.6</t>
  </si>
  <si>
    <t>Appro1.2.1</t>
  </si>
  <si>
    <t>Appro1.2.2</t>
  </si>
  <si>
    <t>Appro2.2.1</t>
  </si>
  <si>
    <t>Appro2.2.2</t>
  </si>
  <si>
    <t>+ Questionnaire: “To what degree is it possible to recognize whether the transformation is appropriate for the transformation scenario?”</t>
  </si>
  <si>
    <t>Number of additional/changed comment lines of code when moving from Copy to RuleX</t>
  </si>
  <si>
    <t>Learnability</t>
  </si>
  <si>
    <t>Learn1.1.1</t>
  </si>
  <si>
    <t>Learn1.1.2</t>
  </si>
  <si>
    <t>Learn1.1.3</t>
  </si>
  <si>
    <t>Learn1.2.1</t>
  </si>
  <si>
    <t>Learn1.2.2</t>
  </si>
  <si>
    <t>Learn2.2.1</t>
  </si>
  <si>
    <t>Learn2.4.1</t>
  </si>
  <si>
    <t>Learn2.12</t>
  </si>
  <si>
    <t>Learn2.13</t>
  </si>
  <si>
    <t>Learn2.14</t>
  </si>
  <si>
    <t>Learn2.15</t>
  </si>
  <si>
    <t>Learn2.16</t>
  </si>
  <si>
    <t>− Number of possible language constructs [GFA09]</t>
  </si>
  <si>
    <t>+ Questionnaire: “To what degree can the transformation language be taught to use it with effectiveness, efficiency, freedom from risk, and satisfaction?”</t>
  </si>
  <si>
    <t>Size of language documentation (number of pages)</t>
  </si>
  <si>
    <t>Size of language documentation (number of lines)</t>
  </si>
  <si>
    <t>Size of language documentation (number of words)</t>
  </si>
  <si>
    <t>Size of language documentation (number of characters)</t>
  </si>
  <si>
    <t>Size of language documentation (number of figures)</t>
  </si>
  <si>
    <t>+ Questionnaire: “To what degree is the transformation composed of distinct components such that a change to one component has minimal impact on the other components?”</t>
  </si>
  <si>
    <t>+ Questionnaire: “How would you rate the reusability of the transformation?”</t>
  </si>
  <si>
    <t>+ Questionnaire: “To what degree is it possible to apply the transformation rules the transformation specifies also in other scenarios?”</t>
  </si>
  <si>
    <t>+ Questionnaire: “To what degree is it possible to diagnose the transformation for deficiencies?”</t>
  </si>
  <si>
    <t>+ Questionnaire: “How would you rate the modifiability of the transformation?”</t>
  </si>
  <si>
    <t>+ Questionnaire: “To what degree is it possible to alter the transformation without introducing defects?”</t>
  </si>
  <si>
    <t>+ Questionnaire: “How would you rate the consistency of the transformation?”</t>
  </si>
  <si>
    <t>Questionnaire: “Assume the implementation of RuleX is created on the basis of the implementation of Copy. Count and name newly introduced inconsistencies (if any) in the implementation of RuleX. Think of elements as variables, rules, etc.”</t>
  </si>
  <si>
    <t>Questionnaire: “Assume the implementation of MOM is created on the basis of the implementation of GeneratedCopyRules. Count and name newly introduced inconsistencies (if any) in the implementation of MOM. Think of elements as variables, rules, etc.”</t>
  </si>
  <si>
    <t>+ Questionnaire: “How would you rate the appropriateness recognizability (also known as understandability) of the transformation?”</t>
  </si>
  <si>
    <t>Number of additional/changed comment lines of code when moving from MOM Copy to MOM completion</t>
  </si>
  <si>
    <t>+ Number of applied language constructs over all scenarios per language [GFA09]</t>
  </si>
  <si>
    <t>+ Questionnaire: “How would you rate the learnability of the transformation language?”</t>
  </si>
  <si>
    <t>Number of newly introduced language constructs when moving from Copy to RuleX</t>
  </si>
  <si>
    <t>Number of newly introduced language constructs when moving from MOM Copy to MOM completion</t>
  </si>
  <si>
    <t>+ Percentage of applied language constructs regarding possible constructs over all scenarios per language [GFA09]</t>
  </si>
  <si>
    <t>See C.2.1</t>
  </si>
  <si>
    <t>See C.1.2</t>
  </si>
  <si>
    <t>Not measured</t>
  </si>
  <si>
    <t>Not applicable</t>
  </si>
  <si>
    <t>n/a</t>
  </si>
  <si>
    <t>Number of changed rules when moving from Copy to RuleX</t>
  </si>
  <si>
    <t>− Time until a scenario was implemented successfully [GFA09] (in Minutes)</t>
  </si>
  <si>
    <t>Set of newly introduced language constructs when moving from Copy to RuleX</t>
  </si>
  <si>
    <t>for,  while, extends</t>
  </si>
  <si>
    <t>for, assert</t>
  </si>
  <si>
    <t>for, assert, int, null</t>
  </si>
  <si>
    <t>for, null</t>
  </si>
  <si>
    <t>for, while, extends</t>
  </si>
  <si>
    <t>for, while</t>
  </si>
  <si>
    <t>for, int, while</t>
  </si>
  <si>
    <t>var, forEach, new, constructor</t>
  </si>
  <si>
    <t>var, assert, with, log, while, forEach, true</t>
  </si>
  <si>
    <t>var, forEach, new, constructor,  result</t>
  </si>
  <si>
    <t>var, forEach, new, Set, result, contructor</t>
  </si>
  <si>
    <t>var, forEach, helper, new, query, if, else, not, then, endif,  return, constructor, result</t>
  </si>
  <si>
    <t>var, forEach, new, constructor, result</t>
  </si>
  <si>
    <t>map, mapping, var, self, init, resolveone, Bag, if, then, new, else, endif, assert, with, log, result, true, constructor</t>
  </si>
  <si>
    <t>map, var, forEach, mapping, self, assert, with, log, result, disjuncts, abstract, self, inherits, when, null</t>
  </si>
  <si>
    <t>inout, configu-ration, property, if, then, else, endif, map, mapping, self, disjuncts, abstract, resolveone, resolve, inhertits</t>
  </si>
  <si>
    <t>var, forEach, if, then, endif</t>
  </si>
  <si>
    <t>var, forEach, if, then, else, endif</t>
  </si>
  <si>
    <t>key</t>
  </si>
  <si>
    <t>query</t>
  </si>
  <si>
    <t>Timestamp</t>
  </si>
  <si>
    <t>Please enter your name.</t>
  </si>
  <si>
    <t>Please enter your e-mail address.</t>
  </si>
  <si>
    <t>How would you rate your knowledge of Java (with EMF)?</t>
  </si>
  <si>
    <t>How would you rate your knowledge of QVT-R?</t>
  </si>
  <si>
    <t>How would you rate your knowledge of QVT-O?</t>
  </si>
  <si>
    <t>Please enter the name of the transformation scenario you are evaluating.</t>
  </si>
  <si>
    <t>What is the number of the transformation scenario you are evaluating?</t>
  </si>
  <si>
    <t>How familiar are you with the transformation scenario you are analyzing?</t>
  </si>
  <si>
    <t>[Java] To what degree is the transformation composed of distinct components such that a change to one component has minimal impact on the other components?</t>
  </si>
  <si>
    <t>[Java] To what degree is the transformation implemented in a uniform manner?</t>
  </si>
  <si>
    <t>[Java] How would you rate the reusability of the transformation?</t>
  </si>
  <si>
    <t>[Java] How would you rate the analyzability of the transformation?</t>
  </si>
  <si>
    <t>[Java] To what degree is it possible to alter the transformation without introducing defects?</t>
  </si>
  <si>
    <t>[Java] How would you rate the appropriateness recognizability (also known as understandability) of the transformation?</t>
  </si>
  <si>
    <t>[Java] To what degree can the transformation language be taught to use it with effectiveness, efficiency, freedom from risk, and satisfaction?</t>
  </si>
  <si>
    <t>[Java] How would you rate the consistency of the transformation?</t>
  </si>
  <si>
    <t>[Java] To what degree is it possible to diagnose the transformation for deficiencies?</t>
  </si>
  <si>
    <t>[Java] How would you rate the modularity of the transformation?</t>
  </si>
  <si>
    <t>[Java] How would you rate the learnability of the transformation language?</t>
  </si>
  <si>
    <t>[Java] To what degree is it possible to recognize whether the transformation is appropriate for the transformation scenario?</t>
  </si>
  <si>
    <t>[Java] How would you rate the modifiability of the transformation?</t>
  </si>
  <si>
    <t>[Java] To what degree is it possible to apply the transformation rules the transformation specifies also in other scenarios?</t>
  </si>
  <si>
    <t xml:space="preserve"> Assume the implementation of RuleX is created on the basis of the implementation of the "Copy" implementation (open it in the respective language). Count and name newly introduced inconsistencies (if any) in the implementation of RuleX.</t>
  </si>
  <si>
    <t>What affects modularity of a model transformation in your opinion (either positively or negatively)?</t>
  </si>
  <si>
    <t>What affects reusability of a model transformation in your opinion (either positively or negatively)?</t>
  </si>
  <si>
    <t>What affects analyzability of a model transformation in your opinion (either positively or negatively)?</t>
  </si>
  <si>
    <t>What affects modifiability of a model transformation in your opinion (either positively or negatively)?</t>
  </si>
  <si>
    <t>What affects consistency of a model transformation in your opinion (either positively or negatively)?</t>
  </si>
  <si>
    <t>What affects appropriateness recognizability (also known as understandability) of a model transformation in your opinion (either positively or negatively)?</t>
  </si>
  <si>
    <t>What affects learnability of a model transformation in your opinion (either positively or negatively)?</t>
  </si>
  <si>
    <t>If you have any other remarks, please put them in the text field below.</t>
  </si>
  <si>
    <t>[QVT-R] To what degree is the transformation composed of distinct components such that a change to one component has minimal impact on the other components?</t>
  </si>
  <si>
    <t>[QVT-O] To what degree is the transformation composed of distinct components such that a change to one component has minimal impact on the other components?</t>
  </si>
  <si>
    <t>[QVT-R] To what degree is the transformation implemented in a uniform manner?</t>
  </si>
  <si>
    <t>[QVT-O] To what degree is the transformation implemented in a uniform manner?</t>
  </si>
  <si>
    <t>[QVT-R] How would you rate the reusability of the transformation?</t>
  </si>
  <si>
    <t>[QVT-O] How would you rate the reusability of the transformation?</t>
  </si>
  <si>
    <t>[QVT-R] How would you rate the analyzability of the transformation?</t>
  </si>
  <si>
    <t>[QVT-O] How would you rate the analyzability of the transformation?</t>
  </si>
  <si>
    <t>[QVT-R] To what degree is it possible to alter the transformation without introducing defects?</t>
  </si>
  <si>
    <t>[QVT-O] To what degree is it possible to alter the transformation without introducing defects?</t>
  </si>
  <si>
    <t>[QVT-R] How would you rate the appropriateness recognizability (also known as understandability) of the transformation?</t>
  </si>
  <si>
    <t>[QVT-O] How would you rate the appropriateness recognizability (also known as understandability) of the transformation?</t>
  </si>
  <si>
    <t>[QVT-R] To what degree can the transformation language be taught to use it with effectiveness, efficiency, freedom from risk, and satisfaction?</t>
  </si>
  <si>
    <t>[QVT-O] To what degree can the transformation language be taught to use it with effectiveness, efficiency, freedom from risk, and satisfaction?</t>
  </si>
  <si>
    <t>[QVT-R] How would you rate the consistency of the transformation?</t>
  </si>
  <si>
    <t>[QVT-O] How would you rate the consistency of the transformation?</t>
  </si>
  <si>
    <t>[QVT-R] To what degree is it possible to diagnose the transformation for deficiencies?</t>
  </si>
  <si>
    <t>[QVT-O] To what degree is it possible to diagnose the transformation for deficiencies?</t>
  </si>
  <si>
    <t>[QVT-R] How would you rate the modularity of the transformation?</t>
  </si>
  <si>
    <t>[QVT-O] How would you rate the modularity of the transformation?</t>
  </si>
  <si>
    <t>[QVT-R] How would you rate the learnability of the transformation language?</t>
  </si>
  <si>
    <t>[QVT-O] How would you rate the learnability of the transformation language?</t>
  </si>
  <si>
    <t>[QVT-R] To what degree is it possible to recognize whether the transformation is appropriate for the transformation scenario?</t>
  </si>
  <si>
    <t>[QVT-O] To what degree is it possible to recognize whether the transformation is appropriate for the transformation scenario?</t>
  </si>
  <si>
    <t>[QVT-R] How would you rate the modifiability of the transformation?</t>
  </si>
  <si>
    <t>[QVT-O] How would you rate the modifiability of the transformation?</t>
  </si>
  <si>
    <t>[QVT-R] To what degree is it possible to apply the transformation rules the transformation specifies also in other scenarios?</t>
  </si>
  <si>
    <t>[QVT-O] To what degree is it possible to apply the transformation rules the transformation specifies also in other scenarios?</t>
  </si>
  <si>
    <t>none</t>
  </si>
  <si>
    <t>Model Navigation (positive) if you can access forward and backward you can better split the matching and even can choose the order of matchings.
Readability (negative) if a separation makes it much more difficult to understand it is often not done.</t>
  </si>
  <si>
    <t>Bound to special classes (negative)
Methode calling and nesting (positive)</t>
  </si>
  <si>
    <t>Binding order: if you have when clauses you have to read from back to front what makes it much more complicated.</t>
  </si>
  <si>
    <t>Specialization can allow easier modifications for single elements, since other parts of the transformations will be not effected.
Modularity can be helpful for the same reason.</t>
  </si>
  <si>
    <t>Consistency depends often on analyzabiliy and recognizability. It normally comes only to inconsistencies if there is a lack or the transformation language lacks of expressivness.</t>
  </si>
  <si>
    <t>Commenly used structures like method call makes it easier.</t>
  </si>
  <si>
    <t>Same as recognizability. And how easy the matching concept works.</t>
  </si>
  <si>
    <t>Modularity is negatively influenced by global data variable, e.g., hash maps or lists. Then, nearly all operations rely on these global containers such that the different parts cannot be split. It is positively influenced by the ability to have user-defined helper functions for repeating sub-tasks.</t>
  </si>
  <si>
    <t>Again, global data variables, e.g., hash maps or lists. Then, the code cannot be reused in another transformation. Thus, it should be possible that each single rule only relies on one meta-model element on the source side (or the target side depending on the direction).</t>
  </si>
  <si>
    <t>A trace model to analyze is good, a well-designed debugger is better, both is perfect. In addition, some control flow in the transformation helps identifying where the error occured. If the complete operationalization is hidden in the interpreter, it is hard to comprehend the effect of the transformation. Rich helper functions influence analyzability negatively because they hide part of the intend.</t>
  </si>
  <si>
    <t xml:space="preserve">An automatically maintained trace model affects it positively. In addition, treating every meta-model element in a separate rule with an automatic dispatching based on the meta-model elements type would greatly increase modifiability. </t>
  </si>
  <si>
    <t>Pro: Control flow</t>
  </si>
  <si>
    <t>Pos: concise syntax, hiding of repeated maintenance code (load and save of the models, initialization of the transformation)
Neg: rich interpreter implementation hiding a lot a execution information, a huge set of keywords and short-cuts in the language</t>
  </si>
  <si>
    <t>Pos: integration with heavily used other standard languages (e.g. OCL), a suitable DSL (Java is no transformation language!)
Neg: rich interpreter implementation hiding a lot a execution information, a huge set of keywords and short-cuts in the language</t>
  </si>
  <si>
    <t>Rule9: Blocks and Triangles are not copied.</t>
  </si>
  <si>
    <t>Some questions are hard to understand. Like the question of the consistency. As i understand it now the Copy Transformation is a example solution and the other rules should to the same bad differ in some way. So the scenario is always the same?</t>
  </si>
  <si>
    <t>In the Java transformation, the variable name modelElementsSource in method transform is extremly misleading and reduces the understandability of the transformation.</t>
  </si>
  <si>
    <t>Rule4 - QVT-R
In the Copy-scenario there are no comments, in the Rule4-scenario there are comments like "this solution uses option a)" and "magic"</t>
  </si>
  <si>
    <t>Rule5 - QVT-R
In the Copy-scenario there are no comments, in the Rule5-scenario there is a comment at the beginning.</t>
  </si>
  <si>
    <t>Rule6 - QVT-R
In the Copy-scenario there are no comments, in the Rule6-scenario there is a comment in the beginning.</t>
  </si>
  <si>
    <t>If a transformation consists of distinct components then it is easier to change concrete components (like methods, relations, rules etc.) such that other components must not be changed.</t>
  </si>
  <si>
    <t>If you can reuse components of a transformation (like methods, relations, rules etc.), you need less effort to create new transformation.</t>
  </si>
  <si>
    <t>If a transformation is analyzable then 
- it is easier for developers to work with it 
- it is easier to find errors in the transformation</t>
  </si>
  <si>
    <t>If a transformation is modifiable, you can change some elements like names of variables if you need it, such that the transformation stays the same.</t>
  </si>
  <si>
    <t>If the code of a transformation is consistent, it is easier to read it.</t>
  </si>
  <si>
    <t>If a transformation is understanable then it is easier for developers to work with this transformation if they did not created it.</t>
  </si>
  <si>
    <t>If a transformation language is learnable then
- you need less time to learn it 
- it is easier to understand existing transformations
- it is easier to create own transformations</t>
  </si>
  <si>
    <t>Scenario</t>
  </si>
  <si>
    <t>Number</t>
  </si>
  <si>
    <t>Name</t>
  </si>
  <si>
    <t>Average</t>
  </si>
  <si>
    <t>Std. Dev.</t>
  </si>
  <si>
    <t>Appropr. Recogn.</t>
  </si>
  <si>
    <t>Number of Samples</t>
  </si>
  <si>
    <t>Scenario Number</t>
  </si>
  <si>
    <t>Modu1.2.3</t>
  </si>
  <si>
    <t>+ Evaluated Modularity Questionnaire: Average</t>
  </si>
  <si>
    <t>Modu1.2.4</t>
  </si>
  <si>
    <t>+ Evaluated Modularity Questionnaire: Standard Dev.</t>
  </si>
  <si>
    <t>Reuse1.2.3</t>
  </si>
  <si>
    <t>Reuse1.2.4</t>
  </si>
  <si>
    <t>Ana1.2.3</t>
  </si>
  <si>
    <t>Ana1.2.4</t>
  </si>
  <si>
    <t>Modi1.2.3</t>
  </si>
  <si>
    <t>Modi1.2.4</t>
  </si>
  <si>
    <t>Cons1.2.3</t>
  </si>
  <si>
    <t>Cons1.2.4</t>
  </si>
  <si>
    <t>Appro1.2.3</t>
  </si>
  <si>
    <t>Appro1.2.4</t>
  </si>
  <si>
    <t>Learn1.2.3</t>
  </si>
  <si>
    <t>Learn1.2.4</t>
  </si>
  <si>
    <t>+ Evaluated Reusability Questionnaire: Average</t>
  </si>
  <si>
    <t>+ Evaluated Reusability Questionnaire: Standard Dev.</t>
  </si>
  <si>
    <t>+ Evaluated Analyzability Questionnaire: Average</t>
  </si>
  <si>
    <t>+ Evaluated Analyzability Questionnaire: Standard Dev.</t>
  </si>
  <si>
    <t>+ Evaluated Modifiability Questionnaire: Average</t>
  </si>
  <si>
    <t>+ Evaluated Modifiability Questionnaire: Standard Dev.</t>
  </si>
  <si>
    <t>+ Evaluated Consistency Questionnaire: Average</t>
  </si>
  <si>
    <t>+ Evaluated Consistency Questionnaire: Standard Dev.</t>
  </si>
  <si>
    <t>+ Evaluated Approp. Recog. Questionnaire: Average</t>
  </si>
  <si>
    <t>+ Evaluated Approp. Recog. Questionnaire: Standard Dev.</t>
  </si>
  <si>
    <t>+ Evaluated Learnability Questionnaire: Average</t>
  </si>
  <si>
    <t>+ Evaluated Learnability Questionnaire: Standard Dev.</t>
  </si>
  <si>
    <t>Q1</t>
  </si>
  <si>
    <t>Q2</t>
  </si>
  <si>
    <t>Number of changed copy rules within MOM completion</t>
  </si>
  <si>
    <t>Average decrease in other quality properties when moving from Copy to RuleX</t>
  </si>
  <si>
    <t>Local analysability of sub-rules (+)
Interdependent rules (-)
Many calls to other rules (-)</t>
  </si>
  <si>
    <t>Dependence to meta-model (-)
Non-existing library concepts (-)
No real good inheritance / module concept (-)</t>
  </si>
  <si>
    <t xml:space="preserve">Many lines of code (-)
Many infrastructure code (-)
Bad documentation (-)
Missing pre- / post-conditions (-)
Bad syntax (-)
</t>
  </si>
  <si>
    <t xml:space="preserve">No local analysability (-)
No unit tests (-)
</t>
  </si>
  <si>
    <t>Short language concepts to query, to map, to access trace (+)
Closeness to existing programming languages (-)
Few but clear language concepts (+)
Reuse of rule structure (+)</t>
  </si>
  <si>
    <t>Few but clear language concepts (+)
Good, standardized documentation (+)
Less infrastructure code (+)</t>
  </si>
  <si>
    <t>Average Number of Domains * Average Size of Domain Pattern</t>
  </si>
  <si>
    <t>+: few other method/transformation rule calls
+: small amount of parameters
+: division of larger rules into smaller ones (however, the points above are important in this case)</t>
  </si>
  <si>
    <t>+: high modularity
+: "abstract" transformation parts</t>
  </si>
  <si>
    <t>-: complex flow within one transformation rule
-: complex transformation rule call hierarchy
+: documentability ;-)</t>
  </si>
  <si>
    <t>-: low analyzability
-: side effects</t>
  </si>
  <si>
    <t>+: partition of transformation in consistent parts, i.e. one method/transformation rule per meta model element</t>
  </si>
  <si>
    <t>+: high analyzability
-: large overhead of the programming/transformation language, due to its syntax</t>
  </si>
  <si>
    <t>+: good understandability
+: "forced" structure of transformation</t>
  </si>
  <si>
    <t>QVT-R: No inconsistencies, since the rules of the copy implementation has only been adjusted partially.
OVT-O &amp; Java: Model has been copied completly. Changes to the model are done afterwards (rule Square). This is inconsistent for an one-pass transformation.</t>
  </si>
  <si>
    <t>Number and size of rules
Relation between rules</t>
  </si>
  <si>
    <t>Modularity :)</t>
  </si>
  <si>
    <t>Tool support
Rate of LOC that actually contribute to the transformation itself (low in java, high in transformation languages)</t>
  </si>
  <si>
    <t>Modulatity again</t>
  </si>
  <si>
    <t>Naming
Structure
Using the same code for the same tasks</t>
  </si>
  <si>
    <t xml:space="preserve">Same as analyzability
</t>
  </si>
  <si>
    <t>Way of thinking (imperative will be easier to learn for most of the programmers)
Number of keywords
Resemblance to existing well-established languages</t>
  </si>
  <si>
    <t>QVT-R: top relation MapSquare needs additional checks (for backwards transformation?)</t>
  </si>
  <si>
    <t>Don't see much...
Maybe the the assignment of varName could have been moved to a query. But I don't really count it as an inconsistency.</t>
  </si>
  <si>
    <t>In a relational language you seem to be forced to program tranformations in a modular way.</t>
  </si>
  <si>
    <t>Modularity positively affects reusability, because components can be reused for similar transformations with only minor adaptations.</t>
  </si>
  <si>
    <t>A clear mapping structure, like in QVT-r is easier to understand and analyze.</t>
  </si>
  <si>
    <t>A modular structure makes it easier to find the places where to modify a transformation.</t>
  </si>
  <si>
    <t>Mainly the programmer has influence on the consistency of a transformation -- either positive or negative.</t>
  </si>
  <si>
    <t>Again, I think the clear mapping structure of QVT-r helps to understand a transformation.</t>
  </si>
  <si>
    <t>The expressiveness of a language negatively affects its learnability. A custom DSL for model transformations is easier to learn.</t>
  </si>
  <si>
    <t>Java: 0
QVT-r: 0
QVT-o: 0</t>
  </si>
  <si>
    <t>(Cons2.2.1)</t>
  </si>
  <si>
    <t>(Learn2.2.1)</t>
  </si>
  <si>
    <t>Set of found "newly introduced inconsistencies" (manually extracted from questionnaires; state: up to line 25)</t>
  </si>
  <si>
    <t>1) Blocks are not copied
2) Triangles are not copied</t>
  </si>
  <si>
    <t>1) "modelElementsSource" misleading</t>
  </si>
  <si>
    <t>1) In contrast to Copy, more comments</t>
  </si>
  <si>
    <t>Matching between meta-model constructs and transformation functions (positively), e.g. one function for each class in the meta-model</t>
  </si>
  <si>
    <t>Independence of target/source meta-models (positively)</t>
  </si>
  <si>
    <t>Use of external libraries (negatively)
Ability to be debugged (positively)</t>
  </si>
  <si>
    <t>Few files/functions (positively)
Usage of external libraries (negatively)</t>
  </si>
  <si>
    <t>Naming conventions for functions (positively)
Similar meta-model constructs are handled differently (negatively)</t>
  </si>
  <si>
    <t>Usage of external libraries (positively)</t>
  </si>
  <si>
    <t>Ability to be debugged (positively)
Usage of a general purpose language (positively)</t>
  </si>
  <si>
    <t>"where" has been introduced in qvtr
helper-method allSubObjectsOKind should be in a utility class</t>
  </si>
  <si>
    <t>"Where" has been introduced in qvtr
 allSubobjects is again better off in a utility class</t>
  </si>
  <si>
    <t>Rule 12</t>
  </si>
  <si>
    <t>Java solution, allSubObjects, yada yada
detailed string operations might not fit into the main()</t>
  </si>
  <si>
    <t>Java (5): block2blockMap, arrow2arrowMap, initShape, square2square, circle2circle
QVTr (11): ArrowSource2ArrowSource, ArrowTarget2ArrowTarget, ModelElementName2ModelElementName, ModelElementBlock2ModelElementBlock, Source2Target, MapRootBlock, MapBlock, MapCircle, MapTriangle, MapSquare, MapArrow
QVTo (4): shape2shape, abstractShape2shape, square2square, circle2circle</t>
  </si>
  <si>
    <t>The ability to create transformation rules at arbitrary levels of granularity. This would allow for the creation of very fine-grained rules which could then be used to build bigger ones.
Black box library functions, like in the copy scenario, affect the modularity in a negative way. It may be convenient to use them but they can only be used "as provided".</t>
  </si>
  <si>
    <t>Reusability requires a balanced transformation. It has to be understandable, so the user can understand what it does and if it fits his purpose. It has to be of general such that there are cases in which it can be applied besides the one that it was originally designed for. For that it may not be too large to avoid doing "too much". It has to be large enough so that reusing it provides a reasonable time saving even when the transformation has to be found and understood first.</t>
  </si>
  <si>
    <t>The length (which is greatly affected by the availability of dedicated library functions). A great example is the comparison of the Copy scenario in Java and QVT-O. The former is cluttered with far too many lines of code which do not contribute to the transformation itself. The latter is very simple.</t>
  </si>
  <si>
    <t>Dedicated library functions affect the modifiability negatively. Its dead simple to understand the copy scenario in QVT-O but nothing can be done to modify it. Its easier to modify transformations that are built from a number of smaller building blocks which can be modified themselves. It stands to reason that relational transformations are a good candidate for that.</t>
  </si>
  <si>
    <t>The design of the language can greatly affect the consistency. If the language provides similar but distinguishable constructs for similar tasks that can greatly improve consistency.</t>
  </si>
  <si>
    <t xml:space="preserve">In contrast to consistency, I think that appropriateness recognizability does not depend so much on the language design but on the language use, i.e., on the concrete transformation. A transformation can have the same effect but can be written either obscurely or clearly. </t>
  </si>
  <si>
    <t>I think the learnability is affected by properties of both, consistency and appropriateness recognizability. A consistent and understandable transformation is easier to learn (and teach by the way).</t>
  </si>
  <si>
    <t>I'm not sure if I the marks I assigned to the earlier questions are comprehensible. For example the Copy transformation in QVT-O is obviously understandable. But is it modifiable? The behaviour is easily modifiable by deleting the deepClione statement but the function itself cannot be modified, of course...
It may also be the case that I misinterpreted some of the above terms (e.g., appropriateness recognizability....) Did I overlook an explanation of them? Or did you assume that I would know them?</t>
  </si>
  <si>
    <t>Rule 4</t>
  </si>
  <si>
    <t>Rule 5</t>
  </si>
  <si>
    <t>Rule 6</t>
  </si>
  <si>
    <t>Rule 7</t>
  </si>
  <si>
    <t>Mittlerweile fällt mir auf, dass ich die Fragen auf Seite 2 und 3 nicht wirklich unterscheiden kann. Wo ist z.B. der Unterschied zwischen "implemented in a uniform manner" und "is consistent"? Und zwischen "recognizability appropriateness" und "appropriate for its purpose"? Ist das ein Bug, eine Falle oder versteh ich hier was falsch?</t>
  </si>
  <si>
    <t>Rule 8</t>
  </si>
  <si>
    <t>Lines of Code Difference to QVT-O (relative)</t>
  </si>
  <si>
    <t>Number of Rules Difference to QVT-O (relative)</t>
  </si>
  <si>
    <t>Domain Size Difference to QVT-O (relative)</t>
  </si>
  <si>
    <t>Average Learnability</t>
  </si>
  <si>
    <t>Relative diff. To QVT-O</t>
  </si>
  <si>
    <t>Neg: Direct dependencies between rules</t>
  </si>
  <si>
    <t>Neg: Hard-coded model access (e.g., using EMF functions), worst when used inside the actual transformation methods</t>
  </si>
  <si>
    <t>Pos: Modularity, good documentation</t>
  </si>
  <si>
    <t>Pos: Analyzability, modularity</t>
  </si>
  <si>
    <t>Pos: Similar calculations/relations are implemented in the same way, documentation describes what is actually implemented</t>
  </si>
  <si>
    <t>Neg: Size of the transformation (e.g., LoC)
Pos: Modularity, good documentation</t>
  </si>
  <si>
    <t>Neg: Several possible ways of implementing a transformation exist</t>
  </si>
  <si>
    <t>The missing comments/documentation in the QVT-R implementation may have an negative effect on, e.g., understandability.</t>
  </si>
  <si>
    <t>As the modification necessary after the cloning become more complex, the consistency decreases for QVT-O and Java transformations (due to the processing of the block moving).
QVT-R: Minor inconsistency in using OCL</t>
  </si>
  <si>
    <t>Standard deviation</t>
  </si>
  <si>
    <t>Quality Property</t>
  </si>
  <si>
    <t>Average Modularity</t>
  </si>
  <si>
    <t>Relative diff. To QVT-R</t>
  </si>
  <si>
    <t>Average Appropriateness Recognizability</t>
  </si>
  <si>
    <t>Additional/Changed Comment Diff. to Java (relative)</t>
  </si>
  <si>
    <t>Average Reusability</t>
  </si>
  <si>
    <t>Average Analyzability</t>
  </si>
  <si>
    <t>Average Modifiability</t>
  </si>
  <si>
    <t>Average Consistency</t>
  </si>
  <si>
    <t>Rel. Diff. To Modularity</t>
  </si>
  <si>
    <t>Average per Scenario</t>
  </si>
  <si>
    <t>Number add. Rules over all Scenarios</t>
  </si>
  <si>
    <t>Medium</t>
  </si>
  <si>
    <t>Low</t>
  </si>
  <si>
    <t>High</t>
  </si>
  <si>
    <t>Rel. Diff. To Appropriateness Recognizability</t>
  </si>
  <si>
    <t>Decrease Quality Props over all Scenarios</t>
  </si>
  <si>
    <t>Relative diff. To Java</t>
  </si>
  <si>
    <t>Average decrease in other quality properties when moving from MOM Copy to MOM completion</t>
  </si>
  <si>
    <t>Participant 1 Heinzemann</t>
  </si>
  <si>
    <t>(removed)</t>
  </si>
  <si>
    <t>Participant 2</t>
  </si>
  <si>
    <t>Participant 3</t>
  </si>
  <si>
    <t>Participant 4</t>
  </si>
  <si>
    <t>Participant 5</t>
  </si>
  <si>
    <t>Participant 6</t>
  </si>
  <si>
    <t>Participant 7</t>
  </si>
  <si>
    <t>Participant 8</t>
  </si>
  <si>
    <t>Participant 9</t>
  </si>
  <si>
    <t>Participant 10</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</si>
</sst>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2" formatCode="_-* #,##0\ &quot;€&quot;_-;\-* #,##0\ &quot;€&quot;_-;_-* &quot;-&quot;\ &quot;€&quot;_-;_-@_-"/>
    <numFmt numFmtId="41" formatCode="_-* #,##0\ _€_-;\-* #,##0\ _€_-;_-* &quot;-&quot;\ _€_-;_-@_-"/>
    <numFmt numFmtId="44" formatCode="_-* #,##0.00\ &quot;€&quot;_-;\-* #,##0.00\ &quot;€&quot;_-;_-* &quot;-&quot;??\ &quot;€&quot;_-;_-@_-"/>
    <numFmt numFmtId="43" formatCode="_-* #,##0.00\ _€_-;\-* #,##0.00\ _€_-;_-* &quot;-&quot;??\ _€_-;_-@_-"/>
    <numFmt numFmtId="164" formatCode="m/d/yyyy\ h:mm:ss;@"/>
  </numFmts>
  <fonts count="11"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b/>
      <u/>
      <sz val="12"/>
      <color theme="1"/>
      <name val="Calibri"/>
      <scheme val="minor"/>
    </font>
    <font>
      <sz val="8"/>
      <name val="Calibri"/>
      <family val="2"/>
      <scheme val="minor"/>
    </font>
    <font>
      <sz val="12"/>
      <name val="Calibri"/>
      <family val="2"/>
      <scheme val="minor"/>
    </font>
    <font>
      <sz val="10"/>
      <name val="Arial"/>
      <family val="2"/>
    </font>
    <font>
      <b/>
      <sz val="10"/>
      <name val="Arial"/>
      <family val="2"/>
    </font>
    <font>
      <b/>
      <u/>
      <sz val="12"/>
      <color rgb="FF000000"/>
      <name val="Calibri"/>
      <scheme val="minor"/>
    </font>
    <font>
      <b/>
      <sz val="12"/>
      <color rgb="FF000000"/>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rgb="FFDDDDDD"/>
        <bgColor indexed="64"/>
      </patternFill>
    </fill>
    <fill>
      <patternFill patternType="solid">
        <fgColor rgb="FFEEEEEE"/>
        <bgColor indexed="64"/>
      </patternFill>
    </fill>
    <fill>
      <patternFill patternType="solid">
        <fgColor rgb="FFBFBFBF"/>
        <bgColor rgb="FF000000"/>
      </patternFill>
    </fill>
  </fills>
  <borders count="12">
    <border>
      <left/>
      <right/>
      <top/>
      <bottom/>
      <diagonal/>
    </border>
    <border>
      <left style="thin">
        <color auto="1"/>
      </left>
      <right/>
      <top/>
      <bottom/>
      <diagonal/>
    </border>
    <border>
      <left style="thin">
        <color auto="1"/>
      </left>
      <right style="thin">
        <color auto="1"/>
      </right>
      <top/>
      <bottom/>
      <diagonal/>
    </border>
    <border>
      <left/>
      <right style="thin">
        <color auto="1"/>
      </right>
      <top/>
      <bottom/>
      <diagonal/>
    </border>
    <border>
      <left/>
      <right/>
      <top/>
      <bottom style="thin">
        <color auto="1"/>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s>
  <cellStyleXfs count="1776">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7" fillId="0" borderId="0">
      <alignment vertical="center"/>
    </xf>
    <xf numFmtId="0" fontId="7" fillId="0" borderId="0">
      <alignment vertical="center"/>
    </xf>
    <xf numFmtId="43" fontId="7" fillId="0" borderId="0" applyFont="0" applyFill="0" applyBorder="0" applyAlignment="0" applyProtection="0">
      <alignment vertical="center"/>
    </xf>
    <xf numFmtId="41" fontId="7" fillId="0" borderId="0" applyFont="0" applyFill="0" applyBorder="0" applyAlignment="0" applyProtection="0">
      <alignment vertical="center"/>
    </xf>
    <xf numFmtId="44" fontId="7" fillId="0" borderId="0" applyFont="0" applyFill="0" applyBorder="0" applyAlignment="0" applyProtection="0">
      <alignment vertical="center"/>
    </xf>
    <xf numFmtId="42" fontId="7" fillId="0" borderId="0" applyFont="0" applyFill="0" applyBorder="0" applyAlignment="0" applyProtection="0">
      <alignment vertical="center"/>
    </xf>
    <xf numFmtId="9" fontId="7" fillId="0" borderId="0" applyFont="0" applyFill="0" applyBorder="0" applyAlignment="0" applyProtection="0">
      <alignment vertical="center"/>
    </xf>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32">
    <xf numFmtId="0" fontId="0" fillId="0" borderId="0" xfId="0"/>
    <xf numFmtId="0" fontId="0" fillId="2" borderId="0" xfId="0" applyFill="1"/>
    <xf numFmtId="0" fontId="1" fillId="2" borderId="0" xfId="0" applyFont="1" applyFill="1" applyBorder="1"/>
    <xf numFmtId="0" fontId="4" fillId="2" borderId="0" xfId="0" applyFont="1" applyFill="1" applyBorder="1"/>
    <xf numFmtId="0" fontId="0" fillId="0" borderId="0" xfId="0" applyFill="1" applyBorder="1"/>
    <xf numFmtId="0" fontId="0" fillId="0" borderId="0" xfId="0" applyFill="1"/>
    <xf numFmtId="0" fontId="0" fillId="0" borderId="1" xfId="0" applyFill="1" applyBorder="1"/>
    <xf numFmtId="0" fontId="0" fillId="0" borderId="3" xfId="0" applyFill="1" applyBorder="1"/>
    <xf numFmtId="0" fontId="4" fillId="2" borderId="1" xfId="0" applyFont="1" applyFill="1" applyBorder="1"/>
    <xf numFmtId="0" fontId="4" fillId="2" borderId="3" xfId="0" applyFont="1" applyFill="1" applyBorder="1"/>
    <xf numFmtId="0" fontId="1" fillId="2" borderId="3" xfId="0" applyFont="1" applyFill="1" applyBorder="1"/>
    <xf numFmtId="0" fontId="0" fillId="2" borderId="4" xfId="0" applyFill="1" applyBorder="1"/>
    <xf numFmtId="0" fontId="4" fillId="2" borderId="2" xfId="0" applyFont="1" applyFill="1" applyBorder="1"/>
    <xf numFmtId="0" fontId="1" fillId="2" borderId="7" xfId="0" applyFont="1" applyFill="1" applyBorder="1"/>
    <xf numFmtId="0" fontId="0" fillId="0" borderId="2" xfId="0" applyFill="1" applyBorder="1"/>
    <xf numFmtId="0" fontId="4" fillId="2" borderId="2" xfId="0" applyFont="1" applyFill="1" applyBorder="1" applyAlignment="1">
      <alignment vertical="top"/>
    </xf>
    <xf numFmtId="0" fontId="0" fillId="0" borderId="2" xfId="0" applyFill="1" applyBorder="1" applyAlignment="1">
      <alignment vertical="top"/>
    </xf>
    <xf numFmtId="49" fontId="4" fillId="2" borderId="2" xfId="0" applyNumberFormat="1" applyFont="1" applyFill="1" applyBorder="1" applyAlignment="1">
      <alignment wrapText="1"/>
    </xf>
    <xf numFmtId="49" fontId="1" fillId="2" borderId="7" xfId="0" applyNumberFormat="1" applyFont="1" applyFill="1" applyBorder="1" applyAlignment="1">
      <alignment wrapText="1"/>
    </xf>
    <xf numFmtId="49" fontId="0" fillId="0" borderId="2" xfId="0" applyNumberFormat="1" applyFill="1" applyBorder="1" applyAlignment="1">
      <alignment wrapText="1"/>
    </xf>
    <xf numFmtId="0" fontId="0" fillId="0" borderId="10" xfId="0" applyFill="1" applyBorder="1"/>
    <xf numFmtId="0" fontId="0" fillId="0" borderId="4" xfId="0" applyFill="1" applyBorder="1"/>
    <xf numFmtId="0" fontId="0" fillId="0" borderId="4" xfId="0" applyFont="1" applyFill="1" applyBorder="1"/>
    <xf numFmtId="0" fontId="0" fillId="0" borderId="9" xfId="0" applyFill="1" applyBorder="1" applyAlignment="1">
      <alignment horizontal="right" vertical="top"/>
    </xf>
    <xf numFmtId="0" fontId="0" fillId="0" borderId="10" xfId="0" applyFill="1" applyBorder="1" applyAlignment="1">
      <alignment horizontal="right" vertical="top"/>
    </xf>
    <xf numFmtId="0" fontId="0" fillId="0" borderId="11" xfId="0" applyFill="1" applyBorder="1" applyAlignment="1">
      <alignment horizontal="right" vertical="top"/>
    </xf>
    <xf numFmtId="0" fontId="0" fillId="0" borderId="5" xfId="0" applyFill="1" applyBorder="1" applyAlignment="1">
      <alignment horizontal="right" vertical="top"/>
    </xf>
    <xf numFmtId="0" fontId="0" fillId="0" borderId="0" xfId="0" applyFill="1" applyBorder="1" applyAlignment="1">
      <alignment horizontal="right" vertical="top"/>
    </xf>
    <xf numFmtId="0" fontId="0" fillId="0" borderId="6" xfId="0" applyFill="1" applyBorder="1" applyAlignment="1">
      <alignment horizontal="right" vertical="top"/>
    </xf>
    <xf numFmtId="0" fontId="0" fillId="0" borderId="4" xfId="0" applyFill="1" applyBorder="1" applyAlignment="1">
      <alignment horizontal="right" vertical="top"/>
    </xf>
    <xf numFmtId="0" fontId="0" fillId="0" borderId="1" xfId="0" applyFill="1" applyBorder="1" applyAlignment="1">
      <alignment horizontal="right" vertical="top"/>
    </xf>
    <xf numFmtId="0" fontId="0" fillId="0" borderId="3" xfId="0" applyFill="1" applyBorder="1" applyAlignment="1">
      <alignment horizontal="right" vertical="top"/>
    </xf>
    <xf numFmtId="0" fontId="0" fillId="0" borderId="1" xfId="0" applyFill="1" applyBorder="1" applyAlignment="1">
      <alignment horizontal="right" vertical="top" wrapText="1"/>
    </xf>
    <xf numFmtId="0" fontId="0" fillId="0" borderId="0" xfId="0" applyFill="1" applyBorder="1" applyAlignment="1">
      <alignment horizontal="right" vertical="top" wrapText="1"/>
    </xf>
    <xf numFmtId="0" fontId="0" fillId="0" borderId="3" xfId="0" applyFill="1" applyBorder="1" applyAlignment="1">
      <alignment horizontal="right" vertical="top" wrapText="1"/>
    </xf>
    <xf numFmtId="2" fontId="0" fillId="0" borderId="1" xfId="0" applyNumberFormat="1" applyFill="1" applyBorder="1" applyAlignment="1">
      <alignment horizontal="right" vertical="top"/>
    </xf>
    <xf numFmtId="2" fontId="0" fillId="0" borderId="0" xfId="0" applyNumberFormat="1" applyFill="1" applyBorder="1" applyAlignment="1">
      <alignment horizontal="right" vertical="top"/>
    </xf>
    <xf numFmtId="2" fontId="0" fillId="0" borderId="3" xfId="0" applyNumberFormat="1" applyFill="1" applyBorder="1" applyAlignment="1">
      <alignment horizontal="right" vertical="top"/>
    </xf>
    <xf numFmtId="0" fontId="0" fillId="0" borderId="5" xfId="0" applyFont="1" applyFill="1" applyBorder="1" applyAlignment="1">
      <alignment horizontal="right" vertical="top"/>
    </xf>
    <xf numFmtId="0" fontId="0" fillId="0" borderId="4" xfId="0" applyFont="1" applyFill="1" applyBorder="1" applyAlignment="1">
      <alignment horizontal="right" vertical="top"/>
    </xf>
    <xf numFmtId="0" fontId="0" fillId="0" borderId="6" xfId="0" applyFont="1" applyFill="1" applyBorder="1" applyAlignment="1">
      <alignment horizontal="right" vertical="top"/>
    </xf>
    <xf numFmtId="10" fontId="0" fillId="0" borderId="1" xfId="0" applyNumberFormat="1" applyFill="1" applyBorder="1" applyAlignment="1">
      <alignment horizontal="right" vertical="top"/>
    </xf>
    <xf numFmtId="10" fontId="0" fillId="0" borderId="0" xfId="0" applyNumberFormat="1" applyFill="1" applyBorder="1" applyAlignment="1">
      <alignment horizontal="right" vertical="top"/>
    </xf>
    <xf numFmtId="10" fontId="0" fillId="0" borderId="3" xfId="0" applyNumberFormat="1" applyFill="1" applyBorder="1" applyAlignment="1">
      <alignment horizontal="right" vertical="top"/>
    </xf>
    <xf numFmtId="0" fontId="1" fillId="0" borderId="8" xfId="0" applyFont="1" applyFill="1" applyBorder="1" applyAlignment="1">
      <alignment horizontal="left" vertical="top"/>
    </xf>
    <xf numFmtId="0" fontId="0" fillId="0" borderId="8" xfId="0" applyFill="1" applyBorder="1" applyAlignment="1">
      <alignment horizontal="left" vertical="top"/>
    </xf>
    <xf numFmtId="49" fontId="0" fillId="0" borderId="8" xfId="0" applyNumberFormat="1" applyFill="1" applyBorder="1" applyAlignment="1">
      <alignment horizontal="left" vertical="top" wrapText="1"/>
    </xf>
    <xf numFmtId="0" fontId="1" fillId="0" borderId="7" xfId="0" applyFont="1" applyFill="1" applyBorder="1" applyAlignment="1">
      <alignment horizontal="left" vertical="top"/>
    </xf>
    <xf numFmtId="0" fontId="0" fillId="0" borderId="7" xfId="0" applyFill="1" applyBorder="1" applyAlignment="1">
      <alignment horizontal="left" vertical="top"/>
    </xf>
    <xf numFmtId="49" fontId="0" fillId="0" borderId="7" xfId="0" applyNumberFormat="1" applyFill="1" applyBorder="1" applyAlignment="1">
      <alignment horizontal="left" vertical="top" wrapText="1"/>
    </xf>
    <xf numFmtId="0" fontId="1" fillId="0" borderId="2" xfId="0" applyFont="1" applyFill="1" applyBorder="1" applyAlignment="1">
      <alignment horizontal="left" vertical="top"/>
    </xf>
    <xf numFmtId="0" fontId="0" fillId="0" borderId="2" xfId="0" applyFill="1" applyBorder="1" applyAlignment="1">
      <alignment horizontal="left" vertical="top"/>
    </xf>
    <xf numFmtId="49" fontId="0" fillId="0" borderId="2" xfId="0" applyNumberFormat="1" applyFill="1" applyBorder="1" applyAlignment="1">
      <alignment horizontal="left" vertical="top" wrapText="1"/>
    </xf>
    <xf numFmtId="0" fontId="0" fillId="0" borderId="7" xfId="0" applyFont="1" applyFill="1" applyBorder="1" applyAlignment="1">
      <alignment horizontal="left" vertical="top"/>
    </xf>
    <xf numFmtId="49" fontId="0" fillId="0" borderId="7" xfId="0" applyNumberFormat="1" applyFont="1" applyFill="1" applyBorder="1" applyAlignment="1">
      <alignment horizontal="left" vertical="top" wrapText="1"/>
    </xf>
    <xf numFmtId="2" fontId="0" fillId="0" borderId="1" xfId="0" applyNumberFormat="1" applyFill="1" applyBorder="1" applyAlignment="1">
      <alignment horizontal="right" vertical="top" wrapText="1"/>
    </xf>
    <xf numFmtId="2" fontId="0" fillId="0" borderId="0" xfId="0" applyNumberFormat="1" applyFill="1" applyBorder="1" applyAlignment="1">
      <alignment horizontal="right" vertical="top" wrapText="1"/>
    </xf>
    <xf numFmtId="0" fontId="1" fillId="2" borderId="5" xfId="0" applyFont="1" applyFill="1" applyBorder="1" applyAlignment="1">
      <alignment horizontal="right"/>
    </xf>
    <xf numFmtId="0" fontId="1" fillId="2" borderId="4" xfId="0" applyFont="1" applyFill="1" applyBorder="1" applyAlignment="1">
      <alignment horizontal="right"/>
    </xf>
    <xf numFmtId="0" fontId="1" fillId="2" borderId="6" xfId="0" applyFont="1" applyFill="1" applyBorder="1" applyAlignment="1">
      <alignment horizontal="right"/>
    </xf>
    <xf numFmtId="0" fontId="1" fillId="2" borderId="7" xfId="0" applyFont="1" applyFill="1" applyBorder="1" applyAlignment="1"/>
    <xf numFmtId="0" fontId="8" fillId="3" borderId="0" xfId="921" applyNumberFormat="1" applyFont="1" applyFill="1" applyAlignment="1">
      <alignment horizontal="center" wrapText="1"/>
    </xf>
    <xf numFmtId="164" fontId="0" fillId="4" borderId="0" xfId="921" applyNumberFormat="1" applyFont="1" applyFill="1" applyAlignment="1">
      <alignment wrapText="1"/>
    </xf>
    <xf numFmtId="0" fontId="0" fillId="4" borderId="0" xfId="921" applyNumberFormat="1" applyFont="1" applyFill="1" applyAlignment="1">
      <alignment wrapText="1"/>
    </xf>
    <xf numFmtId="0" fontId="0" fillId="0" borderId="3" xfId="0" applyBorder="1"/>
    <xf numFmtId="0" fontId="4" fillId="2" borderId="0" xfId="0" applyFont="1" applyFill="1"/>
    <xf numFmtId="0" fontId="1" fillId="2" borderId="4" xfId="0" applyFont="1" applyFill="1" applyBorder="1" applyAlignment="1">
      <alignment horizontal="left"/>
    </xf>
    <xf numFmtId="0" fontId="1" fillId="2" borderId="6" xfId="0" applyFont="1" applyFill="1" applyBorder="1" applyAlignment="1">
      <alignment horizontal="left"/>
    </xf>
    <xf numFmtId="0" fontId="4" fillId="2" borderId="0" xfId="0" applyFont="1" applyFill="1" applyAlignment="1">
      <alignment horizontal="left"/>
    </xf>
    <xf numFmtId="0" fontId="4" fillId="2" borderId="3" xfId="0" applyFont="1" applyFill="1" applyBorder="1" applyAlignment="1">
      <alignment horizontal="left"/>
    </xf>
    <xf numFmtId="0" fontId="0" fillId="0" borderId="0" xfId="0" applyAlignment="1">
      <alignment horizontal="left"/>
    </xf>
    <xf numFmtId="0" fontId="0" fillId="0" borderId="3" xfId="0" applyBorder="1" applyAlignment="1">
      <alignment horizontal="left"/>
    </xf>
    <xf numFmtId="0" fontId="0" fillId="0" borderId="0" xfId="0" applyBorder="1"/>
    <xf numFmtId="0" fontId="10" fillId="5" borderId="5" xfId="0" applyFont="1" applyFill="1" applyBorder="1" applyAlignment="1">
      <alignment horizontal="right"/>
    </xf>
    <xf numFmtId="0" fontId="10" fillId="5" borderId="4" xfId="0" applyFont="1" applyFill="1" applyBorder="1" applyAlignment="1">
      <alignment horizontal="right"/>
    </xf>
    <xf numFmtId="0" fontId="10" fillId="5" borderId="6" xfId="0" applyFont="1" applyFill="1" applyBorder="1" applyAlignment="1">
      <alignment horizontal="right"/>
    </xf>
    <xf numFmtId="0" fontId="0" fillId="0" borderId="6" xfId="0" applyBorder="1" applyAlignment="1">
      <alignment horizontal="left"/>
    </xf>
    <xf numFmtId="0" fontId="0" fillId="0" borderId="4" xfId="0" applyBorder="1"/>
    <xf numFmtId="0" fontId="4" fillId="0" borderId="0" xfId="0" applyFont="1" applyAlignment="1">
      <alignment horizontal="left"/>
    </xf>
    <xf numFmtId="2" fontId="0" fillId="0" borderId="0" xfId="0" applyNumberFormat="1" applyBorder="1"/>
    <xf numFmtId="2" fontId="0" fillId="0" borderId="0" xfId="0" applyNumberFormat="1" applyFill="1" applyBorder="1"/>
    <xf numFmtId="2" fontId="0" fillId="0" borderId="3" xfId="0" applyNumberFormat="1" applyBorder="1"/>
    <xf numFmtId="2" fontId="0" fillId="0" borderId="4" xfId="0" applyNumberFormat="1" applyBorder="1"/>
    <xf numFmtId="2" fontId="0" fillId="0" borderId="6" xfId="0" applyNumberFormat="1" applyBorder="1"/>
    <xf numFmtId="49" fontId="6" fillId="0" borderId="2" xfId="0" applyNumberFormat="1" applyFont="1" applyFill="1" applyBorder="1" applyAlignment="1">
      <alignment horizontal="left" vertical="top" wrapText="1"/>
    </xf>
    <xf numFmtId="0" fontId="6" fillId="0" borderId="1" xfId="0" applyFont="1" applyFill="1" applyBorder="1" applyAlignment="1">
      <alignment horizontal="right" vertical="top" wrapText="1"/>
    </xf>
    <xf numFmtId="0" fontId="6" fillId="0" borderId="0" xfId="0" applyFont="1" applyFill="1" applyAlignment="1">
      <alignment horizontal="right" vertical="top" wrapText="1"/>
    </xf>
    <xf numFmtId="2" fontId="6" fillId="0" borderId="1" xfId="0" applyNumberFormat="1" applyFont="1" applyFill="1" applyBorder="1" applyAlignment="1">
      <alignment horizontal="right" vertical="top" wrapText="1"/>
    </xf>
    <xf numFmtId="2" fontId="6" fillId="0" borderId="0" xfId="0" applyNumberFormat="1" applyFont="1" applyFill="1" applyAlignment="1">
      <alignment horizontal="right" vertical="top" wrapText="1"/>
    </xf>
    <xf numFmtId="2" fontId="6" fillId="0" borderId="0" xfId="0" applyNumberFormat="1" applyFont="1" applyFill="1" applyBorder="1" applyAlignment="1">
      <alignment horizontal="right" vertical="top" wrapText="1"/>
    </xf>
    <xf numFmtId="2" fontId="6" fillId="0" borderId="3" xfId="0" applyNumberFormat="1" applyFont="1" applyFill="1" applyBorder="1" applyAlignment="1">
      <alignment horizontal="right" vertical="top" wrapText="1"/>
    </xf>
    <xf numFmtId="0" fontId="6" fillId="0" borderId="1" xfId="0" applyFont="1" applyFill="1" applyBorder="1" applyAlignment="1">
      <alignment horizontal="right" vertical="top"/>
    </xf>
    <xf numFmtId="0" fontId="6" fillId="0" borderId="0" xfId="0" applyFont="1" applyFill="1" applyAlignment="1">
      <alignment horizontal="right" vertical="top"/>
    </xf>
    <xf numFmtId="0" fontId="6" fillId="0" borderId="3" xfId="0" applyFont="1" applyFill="1" applyBorder="1" applyAlignment="1">
      <alignment horizontal="right" vertical="top"/>
    </xf>
    <xf numFmtId="0" fontId="6" fillId="0" borderId="5" xfId="0" applyFont="1" applyFill="1" applyBorder="1" applyAlignment="1">
      <alignment horizontal="right" vertical="top"/>
    </xf>
    <xf numFmtId="0" fontId="6" fillId="0" borderId="4" xfId="0" applyFont="1" applyFill="1" applyBorder="1" applyAlignment="1">
      <alignment horizontal="right" vertical="top"/>
    </xf>
    <xf numFmtId="0" fontId="6" fillId="0" borderId="6" xfId="0" applyFont="1" applyFill="1" applyBorder="1" applyAlignment="1">
      <alignment horizontal="right" vertical="top"/>
    </xf>
    <xf numFmtId="0" fontId="0" fillId="0" borderId="3" xfId="0" applyFont="1" applyFill="1" applyBorder="1" applyAlignment="1">
      <alignment horizontal="left"/>
    </xf>
    <xf numFmtId="0" fontId="0" fillId="0" borderId="0" xfId="0" applyFont="1" applyFill="1" applyBorder="1" applyAlignment="1">
      <alignment horizontal="right"/>
    </xf>
    <xf numFmtId="2" fontId="0" fillId="0" borderId="11" xfId="0" applyNumberFormat="1" applyBorder="1"/>
    <xf numFmtId="0" fontId="0" fillId="0" borderId="0" xfId="0" applyAlignment="1">
      <alignment vertical="center"/>
    </xf>
    <xf numFmtId="49" fontId="6" fillId="0" borderId="1" xfId="0" applyNumberFormat="1" applyFont="1" applyFill="1" applyBorder="1" applyAlignment="1">
      <alignment horizontal="right" vertical="top" wrapText="1"/>
    </xf>
    <xf numFmtId="49" fontId="6" fillId="0" borderId="0" xfId="0" applyNumberFormat="1" applyFont="1" applyFill="1" applyBorder="1" applyAlignment="1">
      <alignment horizontal="right" vertical="top" wrapText="1"/>
    </xf>
    <xf numFmtId="49" fontId="1" fillId="0" borderId="2" xfId="0" applyNumberFormat="1" applyFont="1" applyFill="1" applyBorder="1" applyAlignment="1">
      <alignment horizontal="left" vertical="top" wrapText="1"/>
    </xf>
    <xf numFmtId="49" fontId="0" fillId="0" borderId="1" xfId="0" applyNumberFormat="1" applyFill="1" applyBorder="1" applyAlignment="1">
      <alignment horizontal="right" vertical="top" wrapText="1"/>
    </xf>
    <xf numFmtId="49" fontId="0" fillId="0" borderId="0" xfId="0" applyNumberFormat="1" applyFill="1" applyBorder="1" applyAlignment="1">
      <alignment horizontal="right" vertical="top" wrapText="1"/>
    </xf>
    <xf numFmtId="49" fontId="0" fillId="0" borderId="3" xfId="0" applyNumberFormat="1" applyFill="1" applyBorder="1" applyAlignment="1">
      <alignment horizontal="right" vertical="top" wrapText="1"/>
    </xf>
    <xf numFmtId="49" fontId="0" fillId="0" borderId="0" xfId="0" applyNumberFormat="1" applyFill="1" applyAlignment="1">
      <alignment wrapText="1"/>
    </xf>
    <xf numFmtId="10" fontId="0" fillId="0" borderId="1" xfId="0" applyNumberFormat="1" applyFill="1" applyBorder="1"/>
    <xf numFmtId="10" fontId="0" fillId="0" borderId="0" xfId="0" applyNumberFormat="1" applyFill="1" applyBorder="1"/>
    <xf numFmtId="10" fontId="0" fillId="0" borderId="3" xfId="0" applyNumberFormat="1" applyFill="1" applyBorder="1"/>
    <xf numFmtId="2" fontId="0" fillId="0" borderId="1" xfId="0" applyNumberFormat="1" applyFill="1" applyBorder="1"/>
    <xf numFmtId="0" fontId="4" fillId="2" borderId="9" xfId="0" applyFont="1" applyFill="1" applyBorder="1" applyAlignment="1">
      <alignment horizontal="left"/>
    </xf>
    <xf numFmtId="0" fontId="4" fillId="2" borderId="11" xfId="0" applyFont="1" applyFill="1" applyBorder="1" applyAlignment="1">
      <alignment horizontal="left"/>
    </xf>
    <xf numFmtId="0" fontId="9" fillId="5" borderId="9" xfId="0" applyFont="1" applyFill="1" applyBorder="1"/>
    <xf numFmtId="0" fontId="9" fillId="5" borderId="10" xfId="0" applyFont="1" applyFill="1" applyBorder="1"/>
    <xf numFmtId="0" fontId="9" fillId="5" borderId="11" xfId="0" applyFont="1" applyFill="1" applyBorder="1"/>
    <xf numFmtId="0" fontId="10" fillId="5" borderId="10" xfId="0" applyFont="1" applyFill="1" applyBorder="1"/>
    <xf numFmtId="0" fontId="10" fillId="5" borderId="11" xfId="0" applyFont="1" applyFill="1" applyBorder="1"/>
    <xf numFmtId="0" fontId="1" fillId="2" borderId="5" xfId="0" applyFont="1" applyFill="1" applyBorder="1" applyAlignment="1">
      <alignment horizontal="left"/>
    </xf>
    <xf numFmtId="0" fontId="1" fillId="0" borderId="1" xfId="0" applyFont="1" applyBorder="1" applyAlignment="1">
      <alignment horizontal="left"/>
    </xf>
    <xf numFmtId="0" fontId="0" fillId="0" borderId="1" xfId="0" applyFont="1" applyBorder="1" applyAlignment="1">
      <alignment horizontal="left"/>
    </xf>
    <xf numFmtId="0" fontId="0" fillId="0" borderId="1" xfId="0" applyBorder="1" applyAlignment="1">
      <alignment horizontal="left"/>
    </xf>
    <xf numFmtId="0" fontId="1" fillId="0" borderId="5" xfId="0" applyFont="1" applyBorder="1" applyAlignment="1">
      <alignment horizontal="left"/>
    </xf>
    <xf numFmtId="0" fontId="0" fillId="0" borderId="5" xfId="0" applyBorder="1" applyAlignment="1">
      <alignment horizontal="left"/>
    </xf>
    <xf numFmtId="2" fontId="0" fillId="0" borderId="1" xfId="0" applyNumberFormat="1" applyBorder="1"/>
    <xf numFmtId="2" fontId="0" fillId="0" borderId="5" xfId="0" applyNumberFormat="1" applyBorder="1"/>
    <xf numFmtId="0" fontId="0" fillId="0" borderId="1" xfId="0" applyBorder="1"/>
    <xf numFmtId="0" fontId="4" fillId="2" borderId="10" xfId="0" applyFont="1" applyFill="1" applyBorder="1"/>
    <xf numFmtId="0" fontId="0" fillId="0" borderId="1" xfId="0" applyNumberFormat="1" applyFill="1" applyBorder="1"/>
    <xf numFmtId="0" fontId="0" fillId="0" borderId="0" xfId="0" applyNumberFormat="1" applyFill="1" applyBorder="1"/>
    <xf numFmtId="0" fontId="0" fillId="4" borderId="0" xfId="0" applyFill="1" applyAlignment="1">
      <alignment wrapText="1"/>
    </xf>
  </cellXfs>
  <cellStyles count="1776">
    <cellStyle name="Besuchter Link" xfId="2" builtinId="9" hidden="1"/>
    <cellStyle name="Besuchter Link" xfId="4" builtinId="9" hidden="1"/>
    <cellStyle name="Besuchter Link" xfId="6" builtinId="9" hidden="1"/>
    <cellStyle name="Besuchter Link" xfId="8" builtinId="9" hidden="1"/>
    <cellStyle name="Besuchter Link" xfId="10" builtinId="9" hidden="1"/>
    <cellStyle name="Besuchter Link" xfId="12" builtinId="9" hidden="1"/>
    <cellStyle name="Besuchter Link" xfId="14" builtinId="9" hidden="1"/>
    <cellStyle name="Besuchter Link" xfId="16" builtinId="9" hidden="1"/>
    <cellStyle name="Besuchter Link" xfId="18" builtinId="9" hidden="1"/>
    <cellStyle name="Besuchter Link" xfId="20" builtinId="9" hidden="1"/>
    <cellStyle name="Besuchter Link" xfId="22" builtinId="9" hidden="1"/>
    <cellStyle name="Besuchter Link" xfId="24" builtinId="9" hidden="1"/>
    <cellStyle name="Besuchter Link" xfId="26" builtinId="9" hidden="1"/>
    <cellStyle name="Besuchter Link" xfId="28" builtinId="9" hidden="1"/>
    <cellStyle name="Besuchter Link" xfId="30" builtinId="9" hidden="1"/>
    <cellStyle name="Besuchter Link" xfId="32" builtinId="9" hidden="1"/>
    <cellStyle name="Besuchter Link" xfId="34" builtinId="9" hidden="1"/>
    <cellStyle name="Besuchter Link" xfId="36" builtinId="9" hidden="1"/>
    <cellStyle name="Besuchter Link" xfId="38" builtinId="9" hidden="1"/>
    <cellStyle name="Besuchter Link" xfId="40" builtinId="9" hidden="1"/>
    <cellStyle name="Besuchter Link" xfId="42" builtinId="9" hidden="1"/>
    <cellStyle name="Besuchter Link" xfId="44" builtinId="9" hidden="1"/>
    <cellStyle name="Besuchter Link" xfId="46" builtinId="9" hidden="1"/>
    <cellStyle name="Besuchter Link" xfId="48" builtinId="9" hidden="1"/>
    <cellStyle name="Besuchter Link" xfId="50" builtinId="9" hidden="1"/>
    <cellStyle name="Besuchter Link" xfId="52" builtinId="9" hidden="1"/>
    <cellStyle name="Besuchter Link" xfId="54" builtinId="9" hidden="1"/>
    <cellStyle name="Besuchter Link" xfId="56" builtinId="9" hidden="1"/>
    <cellStyle name="Besuchter Link" xfId="58" builtinId="9" hidden="1"/>
    <cellStyle name="Besuchter Link" xfId="60" builtinId="9" hidden="1"/>
    <cellStyle name="Besuchter Link" xfId="62" builtinId="9" hidden="1"/>
    <cellStyle name="Besuchter Link" xfId="64" builtinId="9" hidden="1"/>
    <cellStyle name="Besuchter Link" xfId="66" builtinId="9" hidden="1"/>
    <cellStyle name="Besuchter Link" xfId="68" builtinId="9" hidden="1"/>
    <cellStyle name="Besuchter Link" xfId="70" builtinId="9" hidden="1"/>
    <cellStyle name="Besuchter Link" xfId="72" builtinId="9" hidden="1"/>
    <cellStyle name="Besuchter Link" xfId="74" builtinId="9" hidden="1"/>
    <cellStyle name="Besuchter Link" xfId="76" builtinId="9" hidden="1"/>
    <cellStyle name="Besuchter Link" xfId="78" builtinId="9" hidden="1"/>
    <cellStyle name="Besuchter Link" xfId="80" builtinId="9" hidden="1"/>
    <cellStyle name="Besuchter Link" xfId="82" builtinId="9" hidden="1"/>
    <cellStyle name="Besuchter Link" xfId="84" builtinId="9" hidden="1"/>
    <cellStyle name="Besuchter Link" xfId="86" builtinId="9" hidden="1"/>
    <cellStyle name="Besuchter Link" xfId="88" builtinId="9" hidden="1"/>
    <cellStyle name="Besuchter Link" xfId="90" builtinId="9" hidden="1"/>
    <cellStyle name="Besuchter Link" xfId="92" builtinId="9" hidden="1"/>
    <cellStyle name="Besuchter Link" xfId="94" builtinId="9" hidden="1"/>
    <cellStyle name="Besuchter Link" xfId="96" builtinId="9" hidden="1"/>
    <cellStyle name="Besuchter Link" xfId="98" builtinId="9" hidden="1"/>
    <cellStyle name="Besuchter Link" xfId="100" builtinId="9" hidden="1"/>
    <cellStyle name="Besuchter Link" xfId="102" builtinId="9" hidden="1"/>
    <cellStyle name="Besuchter Link" xfId="104" builtinId="9" hidden="1"/>
    <cellStyle name="Besuchter Link" xfId="106" builtinId="9" hidden="1"/>
    <cellStyle name="Besuchter Link" xfId="108" builtinId="9" hidden="1"/>
    <cellStyle name="Besuchter Link" xfId="110" builtinId="9" hidden="1"/>
    <cellStyle name="Besuchter Link" xfId="112" builtinId="9" hidden="1"/>
    <cellStyle name="Besuchter Link" xfId="114" builtinId="9" hidden="1"/>
    <cellStyle name="Besuchter Link" xfId="116" builtinId="9" hidden="1"/>
    <cellStyle name="Besuchter Link" xfId="118" builtinId="9" hidden="1"/>
    <cellStyle name="Besuchter Link" xfId="120" builtinId="9" hidden="1"/>
    <cellStyle name="Besuchter Link" xfId="122" builtinId="9" hidden="1"/>
    <cellStyle name="Besuchter Link" xfId="124" builtinId="9" hidden="1"/>
    <cellStyle name="Besuchter Link" xfId="126" builtinId="9" hidden="1"/>
    <cellStyle name="Besuchter Link" xfId="128" builtinId="9" hidden="1"/>
    <cellStyle name="Besuchter Link" xfId="130" builtinId="9" hidden="1"/>
    <cellStyle name="Besuchter Link" xfId="132" builtinId="9" hidden="1"/>
    <cellStyle name="Besuchter Link" xfId="134" builtinId="9" hidden="1"/>
    <cellStyle name="Besuchter Link" xfId="136" builtinId="9" hidden="1"/>
    <cellStyle name="Besuchter Link" xfId="138" builtinId="9" hidden="1"/>
    <cellStyle name="Besuchter Link" xfId="140" builtinId="9" hidden="1"/>
    <cellStyle name="Besuchter Link" xfId="142" builtinId="9" hidden="1"/>
    <cellStyle name="Besuchter Link" xfId="144" builtinId="9" hidden="1"/>
    <cellStyle name="Besuchter Link" xfId="146" builtinId="9" hidden="1"/>
    <cellStyle name="Besuchter Link" xfId="148" builtinId="9" hidden="1"/>
    <cellStyle name="Besuchter Link" xfId="150" builtinId="9" hidden="1"/>
    <cellStyle name="Besuchter Link" xfId="152" builtinId="9" hidden="1"/>
    <cellStyle name="Besuchter Link" xfId="154" builtinId="9" hidden="1"/>
    <cellStyle name="Besuchter Link" xfId="156" builtinId="9" hidden="1"/>
    <cellStyle name="Besuchter Link" xfId="158" builtinId="9" hidden="1"/>
    <cellStyle name="Besuchter Link" xfId="160" builtinId="9" hidden="1"/>
    <cellStyle name="Besuchter Link" xfId="162" builtinId="9" hidden="1"/>
    <cellStyle name="Besuchter Link" xfId="164" builtinId="9" hidden="1"/>
    <cellStyle name="Besuchter Link" xfId="166" builtinId="9" hidden="1"/>
    <cellStyle name="Besuchter Link" xfId="168" builtinId="9" hidden="1"/>
    <cellStyle name="Besuchter Link" xfId="170" builtinId="9" hidden="1"/>
    <cellStyle name="Besuchter Link" xfId="172" builtinId="9" hidden="1"/>
    <cellStyle name="Besuchter Link" xfId="174" builtinId="9" hidden="1"/>
    <cellStyle name="Besuchter Link" xfId="176" builtinId="9" hidden="1"/>
    <cellStyle name="Besuchter Link" xfId="178" builtinId="9" hidden="1"/>
    <cellStyle name="Besuchter Link" xfId="180" builtinId="9" hidden="1"/>
    <cellStyle name="Besuchter Link" xfId="182" builtinId="9" hidden="1"/>
    <cellStyle name="Besuchter Link" xfId="184" builtinId="9" hidden="1"/>
    <cellStyle name="Besuchter Link" xfId="186" builtinId="9" hidden="1"/>
    <cellStyle name="Besuchter Link" xfId="188" builtinId="9" hidden="1"/>
    <cellStyle name="Besuchter Link" xfId="190" builtinId="9" hidden="1"/>
    <cellStyle name="Besuchter Link" xfId="192" builtinId="9" hidden="1"/>
    <cellStyle name="Besuchter Link" xfId="194" builtinId="9" hidden="1"/>
    <cellStyle name="Besuchter Link" xfId="196" builtinId="9" hidden="1"/>
    <cellStyle name="Besuchter Link" xfId="198" builtinId="9" hidden="1"/>
    <cellStyle name="Besuchter Link" xfId="200" builtinId="9" hidden="1"/>
    <cellStyle name="Besuchter Link" xfId="202" builtinId="9" hidden="1"/>
    <cellStyle name="Besuchter Link" xfId="204" builtinId="9" hidden="1"/>
    <cellStyle name="Besuchter Link" xfId="206" builtinId="9" hidden="1"/>
    <cellStyle name="Besuchter Link" xfId="208" builtinId="9" hidden="1"/>
    <cellStyle name="Besuchter Link" xfId="210" builtinId="9" hidden="1"/>
    <cellStyle name="Besuchter Link" xfId="212" builtinId="9" hidden="1"/>
    <cellStyle name="Besuchter Link" xfId="214" builtinId="9" hidden="1"/>
    <cellStyle name="Besuchter Link" xfId="216" builtinId="9" hidden="1"/>
    <cellStyle name="Besuchter Link" xfId="218" builtinId="9" hidden="1"/>
    <cellStyle name="Besuchter Link" xfId="220" builtinId="9" hidden="1"/>
    <cellStyle name="Besuchter Link" xfId="222" builtinId="9" hidden="1"/>
    <cellStyle name="Besuchter Link" xfId="224" builtinId="9" hidden="1"/>
    <cellStyle name="Besuchter Link" xfId="226" builtinId="9" hidden="1"/>
    <cellStyle name="Besuchter Link" xfId="228" builtinId="9" hidden="1"/>
    <cellStyle name="Besuchter Link" xfId="230" builtinId="9" hidden="1"/>
    <cellStyle name="Besuchter Link" xfId="232" builtinId="9" hidden="1"/>
    <cellStyle name="Besuchter Link" xfId="234" builtinId="9" hidden="1"/>
    <cellStyle name="Besuchter Link" xfId="236" builtinId="9" hidden="1"/>
    <cellStyle name="Besuchter Link" xfId="238" builtinId="9" hidden="1"/>
    <cellStyle name="Besuchter Link" xfId="240" builtinId="9" hidden="1"/>
    <cellStyle name="Besuchter Link" xfId="242" builtinId="9" hidden="1"/>
    <cellStyle name="Besuchter Link" xfId="244" builtinId="9" hidden="1"/>
    <cellStyle name="Besuchter Link" xfId="246" builtinId="9" hidden="1"/>
    <cellStyle name="Besuchter Link" xfId="248" builtinId="9" hidden="1"/>
    <cellStyle name="Besuchter Link" xfId="250" builtinId="9" hidden="1"/>
    <cellStyle name="Besuchter Link" xfId="252" builtinId="9" hidden="1"/>
    <cellStyle name="Besuchter Link" xfId="254" builtinId="9" hidden="1"/>
    <cellStyle name="Besuchter Link" xfId="256" builtinId="9" hidden="1"/>
    <cellStyle name="Besuchter Link" xfId="258" builtinId="9" hidden="1"/>
    <cellStyle name="Besuchter Link" xfId="260" builtinId="9" hidden="1"/>
    <cellStyle name="Besuchter Link" xfId="262" builtinId="9" hidden="1"/>
    <cellStyle name="Besuchter Link" xfId="264" builtinId="9" hidden="1"/>
    <cellStyle name="Besuchter Link" xfId="266" builtinId="9" hidden="1"/>
    <cellStyle name="Besuchter Link" xfId="268" builtinId="9" hidden="1"/>
    <cellStyle name="Besuchter Link" xfId="270" builtinId="9" hidden="1"/>
    <cellStyle name="Besuchter Link" xfId="272" builtinId="9" hidden="1"/>
    <cellStyle name="Besuchter Link" xfId="274" builtinId="9" hidden="1"/>
    <cellStyle name="Besuchter Link" xfId="276" builtinId="9" hidden="1"/>
    <cellStyle name="Besuchter Link" xfId="278" builtinId="9" hidden="1"/>
    <cellStyle name="Besuchter Link" xfId="280" builtinId="9" hidden="1"/>
    <cellStyle name="Besuchter Link" xfId="282" builtinId="9" hidden="1"/>
    <cellStyle name="Besuchter Link" xfId="284" builtinId="9" hidden="1"/>
    <cellStyle name="Besuchter Link" xfId="286" builtinId="9" hidden="1"/>
    <cellStyle name="Besuchter Link" xfId="288" builtinId="9" hidden="1"/>
    <cellStyle name="Besuchter Link" xfId="290" builtinId="9" hidden="1"/>
    <cellStyle name="Besuchter Link" xfId="292" builtinId="9" hidden="1"/>
    <cellStyle name="Besuchter Link" xfId="294" builtinId="9" hidden="1"/>
    <cellStyle name="Besuchter Link" xfId="296" builtinId="9" hidden="1"/>
    <cellStyle name="Besuchter Link" xfId="298" builtinId="9" hidden="1"/>
    <cellStyle name="Besuchter Link" xfId="300" builtinId="9" hidden="1"/>
    <cellStyle name="Besuchter Link" xfId="302" builtinId="9" hidden="1"/>
    <cellStyle name="Besuchter Link" xfId="304" builtinId="9" hidden="1"/>
    <cellStyle name="Besuchter Link" xfId="306" builtinId="9" hidden="1"/>
    <cellStyle name="Besuchter Link" xfId="308" builtinId="9" hidden="1"/>
    <cellStyle name="Besuchter Link" xfId="310" builtinId="9" hidden="1"/>
    <cellStyle name="Besuchter Link" xfId="312" builtinId="9" hidden="1"/>
    <cellStyle name="Besuchter Link" xfId="314" builtinId="9" hidden="1"/>
    <cellStyle name="Besuchter Link" xfId="316" builtinId="9" hidden="1"/>
    <cellStyle name="Besuchter Link" xfId="318" builtinId="9" hidden="1"/>
    <cellStyle name="Besuchter Link" xfId="320" builtinId="9" hidden="1"/>
    <cellStyle name="Besuchter Link" xfId="322" builtinId="9" hidden="1"/>
    <cellStyle name="Besuchter Link" xfId="324" builtinId="9" hidden="1"/>
    <cellStyle name="Besuchter Link" xfId="326" builtinId="9" hidden="1"/>
    <cellStyle name="Besuchter Link" xfId="328" builtinId="9" hidden="1"/>
    <cellStyle name="Besuchter Link" xfId="330" builtinId="9" hidden="1"/>
    <cellStyle name="Besuchter Link" xfId="332" builtinId="9" hidden="1"/>
    <cellStyle name="Besuchter Link" xfId="334" builtinId="9" hidden="1"/>
    <cellStyle name="Besuchter Link" xfId="336" builtinId="9" hidden="1"/>
    <cellStyle name="Besuchter Link" xfId="338" builtinId="9" hidden="1"/>
    <cellStyle name="Besuchter Link" xfId="340" builtinId="9" hidden="1"/>
    <cellStyle name="Besuchter Link" xfId="342" builtinId="9" hidden="1"/>
    <cellStyle name="Besuchter Link" xfId="344" builtinId="9" hidden="1"/>
    <cellStyle name="Besuchter Link" xfId="346" builtinId="9" hidden="1"/>
    <cellStyle name="Besuchter Link" xfId="348" builtinId="9" hidden="1"/>
    <cellStyle name="Besuchter Link" xfId="350" builtinId="9" hidden="1"/>
    <cellStyle name="Besuchter Link" xfId="352" builtinId="9" hidden="1"/>
    <cellStyle name="Besuchter Link" xfId="354" builtinId="9" hidden="1"/>
    <cellStyle name="Besuchter Link" xfId="356" builtinId="9" hidden="1"/>
    <cellStyle name="Besuchter Link" xfId="358" builtinId="9" hidden="1"/>
    <cellStyle name="Besuchter Link" xfId="360" builtinId="9" hidden="1"/>
    <cellStyle name="Besuchter Link" xfId="362" builtinId="9" hidden="1"/>
    <cellStyle name="Besuchter Link" xfId="364" builtinId="9" hidden="1"/>
    <cellStyle name="Besuchter Link" xfId="366" builtinId="9" hidden="1"/>
    <cellStyle name="Besuchter Link" xfId="368" builtinId="9" hidden="1"/>
    <cellStyle name="Besuchter Link" xfId="370" builtinId="9" hidden="1"/>
    <cellStyle name="Besuchter Link" xfId="372" builtinId="9" hidden="1"/>
    <cellStyle name="Besuchter Link" xfId="374" builtinId="9" hidden="1"/>
    <cellStyle name="Besuchter Link" xfId="376" builtinId="9" hidden="1"/>
    <cellStyle name="Besuchter Link" xfId="378" builtinId="9" hidden="1"/>
    <cellStyle name="Besuchter Link" xfId="380" builtinId="9" hidden="1"/>
    <cellStyle name="Besuchter Link" xfId="382" builtinId="9" hidden="1"/>
    <cellStyle name="Besuchter Link" xfId="384" builtinId="9" hidden="1"/>
    <cellStyle name="Besuchter Link" xfId="386" builtinId="9" hidden="1"/>
    <cellStyle name="Besuchter Link" xfId="388" builtinId="9" hidden="1"/>
    <cellStyle name="Besuchter Link" xfId="390" builtinId="9" hidden="1"/>
    <cellStyle name="Besuchter Link" xfId="392" builtinId="9" hidden="1"/>
    <cellStyle name="Besuchter Link" xfId="394" builtinId="9" hidden="1"/>
    <cellStyle name="Besuchter Link" xfId="396" builtinId="9" hidden="1"/>
    <cellStyle name="Besuchter Link" xfId="398" builtinId="9" hidden="1"/>
    <cellStyle name="Besuchter Link" xfId="400" builtinId="9" hidden="1"/>
    <cellStyle name="Besuchter Link" xfId="402" builtinId="9" hidden="1"/>
    <cellStyle name="Besuchter Link" xfId="404" builtinId="9" hidden="1"/>
    <cellStyle name="Besuchter Link" xfId="406" builtinId="9" hidden="1"/>
    <cellStyle name="Besuchter Link" xfId="408" builtinId="9" hidden="1"/>
    <cellStyle name="Besuchter Link" xfId="410" builtinId="9" hidden="1"/>
    <cellStyle name="Besuchter Link" xfId="412" builtinId="9" hidden="1"/>
    <cellStyle name="Besuchter Link" xfId="414" builtinId="9" hidden="1"/>
    <cellStyle name="Besuchter Link" xfId="416" builtinId="9" hidden="1"/>
    <cellStyle name="Besuchter Link" xfId="418" builtinId="9" hidden="1"/>
    <cellStyle name="Besuchter Link" xfId="420" builtinId="9" hidden="1"/>
    <cellStyle name="Besuchter Link" xfId="422" builtinId="9" hidden="1"/>
    <cellStyle name="Besuchter Link" xfId="424" builtinId="9" hidden="1"/>
    <cellStyle name="Besuchter Link" xfId="426" builtinId="9" hidden="1"/>
    <cellStyle name="Besuchter Link" xfId="428" builtinId="9" hidden="1"/>
    <cellStyle name="Besuchter Link" xfId="430" builtinId="9" hidden="1"/>
    <cellStyle name="Besuchter Link" xfId="432" builtinId="9" hidden="1"/>
    <cellStyle name="Besuchter Link" xfId="434" builtinId="9" hidden="1"/>
    <cellStyle name="Besuchter Link" xfId="436" builtinId="9" hidden="1"/>
    <cellStyle name="Besuchter Link" xfId="438" builtinId="9" hidden="1"/>
    <cellStyle name="Besuchter Link" xfId="440" builtinId="9" hidden="1"/>
    <cellStyle name="Besuchter Link" xfId="442" builtinId="9" hidden="1"/>
    <cellStyle name="Besuchter Link" xfId="444" builtinId="9" hidden="1"/>
    <cellStyle name="Besuchter Link" xfId="446" builtinId="9" hidden="1"/>
    <cellStyle name="Besuchter Link" xfId="448" builtinId="9" hidden="1"/>
    <cellStyle name="Besuchter Link" xfId="450" builtinId="9" hidden="1"/>
    <cellStyle name="Besuchter Link" xfId="452" builtinId="9" hidden="1"/>
    <cellStyle name="Besuchter Link" xfId="454" builtinId="9" hidden="1"/>
    <cellStyle name="Besuchter Link" xfId="456" builtinId="9" hidden="1"/>
    <cellStyle name="Besuchter Link" xfId="458" builtinId="9" hidden="1"/>
    <cellStyle name="Besuchter Link" xfId="460" builtinId="9" hidden="1"/>
    <cellStyle name="Besuchter Link" xfId="462" builtinId="9" hidden="1"/>
    <cellStyle name="Besuchter Link" xfId="464" builtinId="9" hidden="1"/>
    <cellStyle name="Besuchter Link" xfId="466" builtinId="9" hidden="1"/>
    <cellStyle name="Besuchter Link" xfId="468" builtinId="9" hidden="1"/>
    <cellStyle name="Besuchter Link" xfId="470" builtinId="9" hidden="1"/>
    <cellStyle name="Besuchter Link" xfId="472" builtinId="9" hidden="1"/>
    <cellStyle name="Besuchter Link" xfId="474" builtinId="9" hidden="1"/>
    <cellStyle name="Besuchter Link" xfId="476" builtinId="9" hidden="1"/>
    <cellStyle name="Besuchter Link" xfId="478" builtinId="9" hidden="1"/>
    <cellStyle name="Besuchter Link" xfId="480" builtinId="9" hidden="1"/>
    <cellStyle name="Besuchter Link" xfId="482" builtinId="9" hidden="1"/>
    <cellStyle name="Besuchter Link" xfId="484" builtinId="9" hidden="1"/>
    <cellStyle name="Besuchter Link" xfId="486" builtinId="9" hidden="1"/>
    <cellStyle name="Besuchter Link" xfId="488" builtinId="9" hidden="1"/>
    <cellStyle name="Besuchter Link" xfId="490" builtinId="9" hidden="1"/>
    <cellStyle name="Besuchter Link" xfId="492" builtinId="9" hidden="1"/>
    <cellStyle name="Besuchter Link" xfId="494" builtinId="9" hidden="1"/>
    <cellStyle name="Besuchter Link" xfId="496" builtinId="9" hidden="1"/>
    <cellStyle name="Besuchter Link" xfId="498" builtinId="9" hidden="1"/>
    <cellStyle name="Besuchter Link" xfId="500" builtinId="9" hidden="1"/>
    <cellStyle name="Besuchter Link" xfId="502" builtinId="9" hidden="1"/>
    <cellStyle name="Besuchter Link" xfId="504" builtinId="9" hidden="1"/>
    <cellStyle name="Besuchter Link" xfId="506" builtinId="9" hidden="1"/>
    <cellStyle name="Besuchter Link" xfId="508" builtinId="9" hidden="1"/>
    <cellStyle name="Besuchter Link" xfId="510" builtinId="9" hidden="1"/>
    <cellStyle name="Besuchter Link" xfId="512" builtinId="9" hidden="1"/>
    <cellStyle name="Besuchter Link" xfId="514" builtinId="9" hidden="1"/>
    <cellStyle name="Besuchter Link" xfId="516" builtinId="9" hidden="1"/>
    <cellStyle name="Besuchter Link" xfId="518" builtinId="9" hidden="1"/>
    <cellStyle name="Besuchter Link" xfId="520" builtinId="9" hidden="1"/>
    <cellStyle name="Besuchter Link" xfId="522" builtinId="9" hidden="1"/>
    <cellStyle name="Besuchter Link" xfId="524" builtinId="9" hidden="1"/>
    <cellStyle name="Besuchter Link" xfId="526" builtinId="9" hidden="1"/>
    <cellStyle name="Besuchter Link" xfId="528" builtinId="9" hidden="1"/>
    <cellStyle name="Besuchter Link" xfId="530" builtinId="9" hidden="1"/>
    <cellStyle name="Besuchter Link" xfId="532" builtinId="9" hidden="1"/>
    <cellStyle name="Besuchter Link" xfId="534" builtinId="9" hidden="1"/>
    <cellStyle name="Besuchter Link" xfId="536" builtinId="9" hidden="1"/>
    <cellStyle name="Besuchter Link" xfId="538" builtinId="9" hidden="1"/>
    <cellStyle name="Besuchter Link" xfId="540" builtinId="9" hidden="1"/>
    <cellStyle name="Besuchter Link" xfId="542" builtinId="9" hidden="1"/>
    <cellStyle name="Besuchter Link" xfId="544" builtinId="9" hidden="1"/>
    <cellStyle name="Besuchter Link" xfId="546" builtinId="9" hidden="1"/>
    <cellStyle name="Besuchter Link" xfId="548" builtinId="9" hidden="1"/>
    <cellStyle name="Besuchter Link" xfId="550" builtinId="9" hidden="1"/>
    <cellStyle name="Besuchter Link" xfId="552" builtinId="9" hidden="1"/>
    <cellStyle name="Besuchter Link" xfId="554" builtinId="9" hidden="1"/>
    <cellStyle name="Besuchter Link" xfId="556" builtinId="9" hidden="1"/>
    <cellStyle name="Besuchter Link" xfId="558" builtinId="9" hidden="1"/>
    <cellStyle name="Besuchter Link" xfId="560" builtinId="9" hidden="1"/>
    <cellStyle name="Besuchter Link" xfId="562" builtinId="9" hidden="1"/>
    <cellStyle name="Besuchter Link" xfId="564" builtinId="9" hidden="1"/>
    <cellStyle name="Besuchter Link" xfId="566" builtinId="9" hidden="1"/>
    <cellStyle name="Besuchter Link" xfId="568" builtinId="9" hidden="1"/>
    <cellStyle name="Besuchter Link" xfId="570" builtinId="9" hidden="1"/>
    <cellStyle name="Besuchter Link" xfId="572" builtinId="9" hidden="1"/>
    <cellStyle name="Besuchter Link" xfId="574" builtinId="9" hidden="1"/>
    <cellStyle name="Besuchter Link" xfId="576" builtinId="9" hidden="1"/>
    <cellStyle name="Besuchter Link" xfId="578" builtinId="9" hidden="1"/>
    <cellStyle name="Besuchter Link" xfId="580" builtinId="9" hidden="1"/>
    <cellStyle name="Besuchter Link" xfId="582" builtinId="9" hidden="1"/>
    <cellStyle name="Besuchter Link" xfId="584" builtinId="9" hidden="1"/>
    <cellStyle name="Besuchter Link" xfId="586" builtinId="9" hidden="1"/>
    <cellStyle name="Besuchter Link" xfId="588" builtinId="9" hidden="1"/>
    <cellStyle name="Besuchter Link" xfId="590" builtinId="9" hidden="1"/>
    <cellStyle name="Besuchter Link" xfId="592" builtinId="9" hidden="1"/>
    <cellStyle name="Besuchter Link" xfId="594" builtinId="9" hidden="1"/>
    <cellStyle name="Besuchter Link" xfId="596" builtinId="9" hidden="1"/>
    <cellStyle name="Besuchter Link" xfId="598" builtinId="9" hidden="1"/>
    <cellStyle name="Besuchter Link" xfId="600" builtinId="9" hidden="1"/>
    <cellStyle name="Besuchter Link" xfId="602" builtinId="9" hidden="1"/>
    <cellStyle name="Besuchter Link" xfId="604" builtinId="9" hidden="1"/>
    <cellStyle name="Besuchter Link" xfId="606" builtinId="9" hidden="1"/>
    <cellStyle name="Besuchter Link" xfId="608" builtinId="9" hidden="1"/>
    <cellStyle name="Besuchter Link" xfId="610" builtinId="9" hidden="1"/>
    <cellStyle name="Besuchter Link" xfId="612" builtinId="9" hidden="1"/>
    <cellStyle name="Besuchter Link" xfId="614" builtinId="9" hidden="1"/>
    <cellStyle name="Besuchter Link" xfId="616" builtinId="9" hidden="1"/>
    <cellStyle name="Besuchter Link" xfId="618" builtinId="9" hidden="1"/>
    <cellStyle name="Besuchter Link" xfId="620" builtinId="9" hidden="1"/>
    <cellStyle name="Besuchter Link" xfId="622" builtinId="9" hidden="1"/>
    <cellStyle name="Besuchter Link" xfId="624" builtinId="9" hidden="1"/>
    <cellStyle name="Besuchter Link" xfId="626" builtinId="9" hidden="1"/>
    <cellStyle name="Besuchter Link" xfId="628" builtinId="9" hidden="1"/>
    <cellStyle name="Besuchter Link" xfId="630" builtinId="9" hidden="1"/>
    <cellStyle name="Besuchter Link" xfId="632" builtinId="9" hidden="1"/>
    <cellStyle name="Besuchter Link" xfId="634" builtinId="9" hidden="1"/>
    <cellStyle name="Besuchter Link" xfId="636" builtinId="9" hidden="1"/>
    <cellStyle name="Besuchter Link" xfId="638" builtinId="9" hidden="1"/>
    <cellStyle name="Besuchter Link" xfId="640" builtinId="9" hidden="1"/>
    <cellStyle name="Besuchter Link" xfId="642" builtinId="9" hidden="1"/>
    <cellStyle name="Besuchter Link" xfId="644" builtinId="9" hidden="1"/>
    <cellStyle name="Besuchter Link" xfId="646" builtinId="9" hidden="1"/>
    <cellStyle name="Besuchter Link" xfId="648" builtinId="9" hidden="1"/>
    <cellStyle name="Besuchter Link" xfId="650" builtinId="9" hidden="1"/>
    <cellStyle name="Besuchter Link" xfId="652" builtinId="9" hidden="1"/>
    <cellStyle name="Besuchter Link" xfId="654" builtinId="9" hidden="1"/>
    <cellStyle name="Besuchter Link" xfId="656" builtinId="9" hidden="1"/>
    <cellStyle name="Besuchter Link" xfId="658" builtinId="9" hidden="1"/>
    <cellStyle name="Besuchter Link" xfId="660" builtinId="9" hidden="1"/>
    <cellStyle name="Besuchter Link" xfId="662" builtinId="9" hidden="1"/>
    <cellStyle name="Besuchter Link" xfId="664" builtinId="9" hidden="1"/>
    <cellStyle name="Besuchter Link" xfId="666" builtinId="9" hidden="1"/>
    <cellStyle name="Besuchter Link" xfId="668" builtinId="9" hidden="1"/>
    <cellStyle name="Besuchter Link" xfId="670" builtinId="9" hidden="1"/>
    <cellStyle name="Besuchter Link" xfId="672" builtinId="9" hidden="1"/>
    <cellStyle name="Besuchter Link" xfId="674" builtinId="9" hidden="1"/>
    <cellStyle name="Besuchter Link" xfId="676" builtinId="9" hidden="1"/>
    <cellStyle name="Besuchter Link" xfId="678" builtinId="9" hidden="1"/>
    <cellStyle name="Besuchter Link" xfId="680" builtinId="9" hidden="1"/>
    <cellStyle name="Besuchter Link" xfId="682" builtinId="9" hidden="1"/>
    <cellStyle name="Besuchter Link" xfId="684" builtinId="9" hidden="1"/>
    <cellStyle name="Besuchter Link" xfId="686" builtinId="9" hidden="1"/>
    <cellStyle name="Besuchter Link" xfId="688" builtinId="9" hidden="1"/>
    <cellStyle name="Besuchter Link" xfId="690" builtinId="9" hidden="1"/>
    <cellStyle name="Besuchter Link" xfId="692" builtinId="9" hidden="1"/>
    <cellStyle name="Besuchter Link" xfId="694" builtinId="9" hidden="1"/>
    <cellStyle name="Besuchter Link" xfId="696" builtinId="9" hidden="1"/>
    <cellStyle name="Besuchter Link" xfId="698" builtinId="9" hidden="1"/>
    <cellStyle name="Besuchter Link" xfId="700" builtinId="9" hidden="1"/>
    <cellStyle name="Besuchter Link" xfId="702" builtinId="9" hidden="1"/>
    <cellStyle name="Besuchter Link" xfId="704" builtinId="9" hidden="1"/>
    <cellStyle name="Besuchter Link" xfId="706" builtinId="9" hidden="1"/>
    <cellStyle name="Besuchter Link" xfId="708" builtinId="9" hidden="1"/>
    <cellStyle name="Besuchter Link" xfId="710" builtinId="9" hidden="1"/>
    <cellStyle name="Besuchter Link" xfId="712" builtinId="9" hidden="1"/>
    <cellStyle name="Besuchter Link" xfId="714" builtinId="9" hidden="1"/>
    <cellStyle name="Besuchter Link" xfId="716" builtinId="9" hidden="1"/>
    <cellStyle name="Besuchter Link" xfId="718" builtinId="9" hidden="1"/>
    <cellStyle name="Besuchter Link" xfId="720" builtinId="9" hidden="1"/>
    <cellStyle name="Besuchter Link" xfId="722" builtinId="9" hidden="1"/>
    <cellStyle name="Besuchter Link" xfId="724" builtinId="9" hidden="1"/>
    <cellStyle name="Besuchter Link" xfId="726" builtinId="9" hidden="1"/>
    <cellStyle name="Besuchter Link" xfId="728" builtinId="9" hidden="1"/>
    <cellStyle name="Besuchter Link" xfId="730" builtinId="9" hidden="1"/>
    <cellStyle name="Besuchter Link" xfId="732" builtinId="9" hidden="1"/>
    <cellStyle name="Besuchter Link" xfId="734" builtinId="9" hidden="1"/>
    <cellStyle name="Besuchter Link" xfId="736" builtinId="9" hidden="1"/>
    <cellStyle name="Besuchter Link" xfId="738" builtinId="9" hidden="1"/>
    <cellStyle name="Besuchter Link" xfId="740" builtinId="9" hidden="1"/>
    <cellStyle name="Besuchter Link" xfId="742" builtinId="9" hidden="1"/>
    <cellStyle name="Besuchter Link" xfId="744" builtinId="9" hidden="1"/>
    <cellStyle name="Besuchter Link" xfId="746" builtinId="9" hidden="1"/>
    <cellStyle name="Besuchter Link" xfId="748" builtinId="9" hidden="1"/>
    <cellStyle name="Besuchter Link" xfId="750" builtinId="9" hidden="1"/>
    <cellStyle name="Besuchter Link" xfId="752" builtinId="9" hidden="1"/>
    <cellStyle name="Besuchter Link" xfId="754" builtinId="9" hidden="1"/>
    <cellStyle name="Besuchter Link" xfId="756" builtinId="9" hidden="1"/>
    <cellStyle name="Besuchter Link" xfId="758" builtinId="9" hidden="1"/>
    <cellStyle name="Besuchter Link" xfId="760" builtinId="9" hidden="1"/>
    <cellStyle name="Besuchter Link" xfId="762" builtinId="9" hidden="1"/>
    <cellStyle name="Besuchter Link" xfId="764" builtinId="9" hidden="1"/>
    <cellStyle name="Besuchter Link" xfId="766" builtinId="9" hidden="1"/>
    <cellStyle name="Besuchter Link" xfId="768" builtinId="9" hidden="1"/>
    <cellStyle name="Besuchter Link" xfId="770" builtinId="9" hidden="1"/>
    <cellStyle name="Besuchter Link" xfId="772" builtinId="9" hidden="1"/>
    <cellStyle name="Besuchter Link" xfId="774" builtinId="9" hidden="1"/>
    <cellStyle name="Besuchter Link" xfId="776" builtinId="9" hidden="1"/>
    <cellStyle name="Besuchter Link" xfId="778" builtinId="9" hidden="1"/>
    <cellStyle name="Besuchter Link" xfId="780" builtinId="9" hidden="1"/>
    <cellStyle name="Besuchter Link" xfId="782" builtinId="9" hidden="1"/>
    <cellStyle name="Besuchter Link" xfId="784" builtinId="9" hidden="1"/>
    <cellStyle name="Besuchter Link" xfId="786" builtinId="9" hidden="1"/>
    <cellStyle name="Besuchter Link" xfId="788" builtinId="9" hidden="1"/>
    <cellStyle name="Besuchter Link" xfId="790" builtinId="9" hidden="1"/>
    <cellStyle name="Besuchter Link" xfId="792" builtinId="9" hidden="1"/>
    <cellStyle name="Besuchter Link" xfId="794" builtinId="9" hidden="1"/>
    <cellStyle name="Besuchter Link" xfId="796" builtinId="9" hidden="1"/>
    <cellStyle name="Besuchter Link" xfId="798" builtinId="9" hidden="1"/>
    <cellStyle name="Besuchter Link" xfId="800" builtinId="9" hidden="1"/>
    <cellStyle name="Besuchter Link" xfId="802" builtinId="9" hidden="1"/>
    <cellStyle name="Besuchter Link" xfId="804" builtinId="9" hidden="1"/>
    <cellStyle name="Besuchter Link" xfId="806" builtinId="9" hidden="1"/>
    <cellStyle name="Besuchter Link" xfId="808" builtinId="9" hidden="1"/>
    <cellStyle name="Besuchter Link" xfId="810" builtinId="9" hidden="1"/>
    <cellStyle name="Besuchter Link" xfId="812" builtinId="9" hidden="1"/>
    <cellStyle name="Besuchter Link" xfId="814" builtinId="9" hidden="1"/>
    <cellStyle name="Besuchter Link" xfId="816" builtinId="9" hidden="1"/>
    <cellStyle name="Besuchter Link" xfId="818" builtinId="9" hidden="1"/>
    <cellStyle name="Besuchter Link" xfId="820" builtinId="9" hidden="1"/>
    <cellStyle name="Besuchter Link" xfId="822" builtinId="9" hidden="1"/>
    <cellStyle name="Besuchter Link" xfId="824" builtinId="9" hidden="1"/>
    <cellStyle name="Besuchter Link" xfId="826" builtinId="9" hidden="1"/>
    <cellStyle name="Besuchter Link" xfId="828" builtinId="9" hidden="1"/>
    <cellStyle name="Besuchter Link" xfId="830" builtinId="9" hidden="1"/>
    <cellStyle name="Besuchter Link" xfId="832" builtinId="9" hidden="1"/>
    <cellStyle name="Besuchter Link" xfId="834" builtinId="9" hidden="1"/>
    <cellStyle name="Besuchter Link" xfId="836" builtinId="9" hidden="1"/>
    <cellStyle name="Besuchter Link" xfId="838" builtinId="9" hidden="1"/>
    <cellStyle name="Besuchter Link" xfId="840" builtinId="9" hidden="1"/>
    <cellStyle name="Besuchter Link" xfId="842" builtinId="9" hidden="1"/>
    <cellStyle name="Besuchter Link" xfId="844" builtinId="9" hidden="1"/>
    <cellStyle name="Besuchter Link" xfId="846" builtinId="9" hidden="1"/>
    <cellStyle name="Besuchter Link" xfId="848" builtinId="9" hidden="1"/>
    <cellStyle name="Besuchter Link" xfId="850" builtinId="9" hidden="1"/>
    <cellStyle name="Besuchter Link" xfId="852" builtinId="9" hidden="1"/>
    <cellStyle name="Besuchter Link" xfId="854" builtinId="9" hidden="1"/>
    <cellStyle name="Besuchter Link" xfId="856" builtinId="9" hidden="1"/>
    <cellStyle name="Besuchter Link" xfId="858" builtinId="9" hidden="1"/>
    <cellStyle name="Besuchter Link" xfId="860" builtinId="9" hidden="1"/>
    <cellStyle name="Besuchter Link" xfId="862" builtinId="9" hidden="1"/>
    <cellStyle name="Besuchter Link" xfId="864" builtinId="9" hidden="1"/>
    <cellStyle name="Besuchter Link" xfId="866" builtinId="9" hidden="1"/>
    <cellStyle name="Besuchter Link" xfId="868" builtinId="9" hidden="1"/>
    <cellStyle name="Besuchter Link" xfId="870" builtinId="9" hidden="1"/>
    <cellStyle name="Besuchter Link" xfId="872" builtinId="9" hidden="1"/>
    <cellStyle name="Besuchter Link" xfId="874" builtinId="9" hidden="1"/>
    <cellStyle name="Besuchter Link" xfId="876" builtinId="9" hidden="1"/>
    <cellStyle name="Besuchter Link" xfId="878" builtinId="9" hidden="1"/>
    <cellStyle name="Besuchter Link" xfId="880" builtinId="9" hidden="1"/>
    <cellStyle name="Besuchter Link" xfId="882" builtinId="9" hidden="1"/>
    <cellStyle name="Besuchter Link" xfId="884" builtinId="9" hidden="1"/>
    <cellStyle name="Besuchter Link" xfId="886" builtinId="9" hidden="1"/>
    <cellStyle name="Besuchter Link" xfId="888" builtinId="9" hidden="1"/>
    <cellStyle name="Besuchter Link" xfId="890" builtinId="9" hidden="1"/>
    <cellStyle name="Besuchter Link" xfId="892" builtinId="9" hidden="1"/>
    <cellStyle name="Besuchter Link" xfId="894" builtinId="9" hidden="1"/>
    <cellStyle name="Besuchter Link" xfId="896" builtinId="9" hidden="1"/>
    <cellStyle name="Besuchter Link" xfId="898" builtinId="9" hidden="1"/>
    <cellStyle name="Besuchter Link" xfId="900" builtinId="9" hidden="1"/>
    <cellStyle name="Besuchter Link" xfId="902" builtinId="9" hidden="1"/>
    <cellStyle name="Besuchter Link" xfId="904" builtinId="9" hidden="1"/>
    <cellStyle name="Besuchter Link" xfId="906" builtinId="9" hidden="1"/>
    <cellStyle name="Besuchter Link" xfId="908" builtinId="9" hidden="1"/>
    <cellStyle name="Besuchter Link" xfId="910" builtinId="9" hidden="1"/>
    <cellStyle name="Besuchter Link" xfId="912" builtinId="9" hidden="1"/>
    <cellStyle name="Besuchter Link" xfId="914" builtinId="9" hidden="1"/>
    <cellStyle name="Besuchter Link" xfId="916" builtinId="9" hidden="1"/>
    <cellStyle name="Besuchter Link" xfId="918" builtinId="9" hidden="1"/>
    <cellStyle name="Besuchter Link" xfId="920" builtinId="9" hidden="1"/>
    <cellStyle name="Besuchter Link" xfId="929" builtinId="9" hidden="1"/>
    <cellStyle name="Besuchter Link" xfId="931" builtinId="9" hidden="1"/>
    <cellStyle name="Besuchter Link" xfId="933" builtinId="9" hidden="1"/>
    <cellStyle name="Besuchter Link" xfId="935" builtinId="9" hidden="1"/>
    <cellStyle name="Besuchter Link" xfId="937" builtinId="9" hidden="1"/>
    <cellStyle name="Besuchter Link" xfId="939" builtinId="9" hidden="1"/>
    <cellStyle name="Besuchter Link" xfId="941" builtinId="9" hidden="1"/>
    <cellStyle name="Besuchter Link" xfId="943" builtinId="9" hidden="1"/>
    <cellStyle name="Besuchter Link" xfId="945" builtinId="9" hidden="1"/>
    <cellStyle name="Besuchter Link" xfId="947" builtinId="9" hidden="1"/>
    <cellStyle name="Besuchter Link" xfId="949" builtinId="9" hidden="1"/>
    <cellStyle name="Besuchter Link" xfId="951" builtinId="9" hidden="1"/>
    <cellStyle name="Besuchter Link" xfId="953" builtinId="9" hidden="1"/>
    <cellStyle name="Besuchter Link" xfId="955" builtinId="9" hidden="1"/>
    <cellStyle name="Besuchter Link" xfId="957" builtinId="9" hidden="1"/>
    <cellStyle name="Besuchter Link" xfId="959" builtinId="9" hidden="1"/>
    <cellStyle name="Besuchter Link" xfId="961" builtinId="9" hidden="1"/>
    <cellStyle name="Besuchter Link" xfId="963" builtinId="9" hidden="1"/>
    <cellStyle name="Besuchter Link" xfId="965" builtinId="9" hidden="1"/>
    <cellStyle name="Besuchter Link" xfId="967" builtinId="9" hidden="1"/>
    <cellStyle name="Besuchter Link" xfId="969" builtinId="9" hidden="1"/>
    <cellStyle name="Besuchter Link" xfId="971" builtinId="9" hidden="1"/>
    <cellStyle name="Besuchter Link" xfId="973" builtinId="9" hidden="1"/>
    <cellStyle name="Besuchter Link" xfId="975" builtinId="9" hidden="1"/>
    <cellStyle name="Besuchter Link" xfId="977" builtinId="9" hidden="1"/>
    <cellStyle name="Besuchter Link" xfId="979" builtinId="9" hidden="1"/>
    <cellStyle name="Besuchter Link" xfId="981" builtinId="9" hidden="1"/>
    <cellStyle name="Besuchter Link" xfId="983" builtinId="9" hidden="1"/>
    <cellStyle name="Besuchter Link" xfId="985" builtinId="9" hidden="1"/>
    <cellStyle name="Besuchter Link" xfId="987" builtinId="9" hidden="1"/>
    <cellStyle name="Besuchter Link" xfId="989" builtinId="9" hidden="1"/>
    <cellStyle name="Besuchter Link" xfId="991" builtinId="9" hidden="1"/>
    <cellStyle name="Besuchter Link" xfId="993" builtinId="9" hidden="1"/>
    <cellStyle name="Besuchter Link" xfId="995" builtinId="9" hidden="1"/>
    <cellStyle name="Besuchter Link" xfId="997" builtinId="9" hidden="1"/>
    <cellStyle name="Besuchter Link" xfId="999" builtinId="9" hidden="1"/>
    <cellStyle name="Besuchter Link" xfId="1001" builtinId="9" hidden="1"/>
    <cellStyle name="Besuchter Link" xfId="1003" builtinId="9" hidden="1"/>
    <cellStyle name="Besuchter Link" xfId="1005" builtinId="9" hidden="1"/>
    <cellStyle name="Besuchter Link" xfId="1007" builtinId="9" hidden="1"/>
    <cellStyle name="Besuchter Link" xfId="1009" builtinId="9" hidden="1"/>
    <cellStyle name="Besuchter Link" xfId="1011" builtinId="9" hidden="1"/>
    <cellStyle name="Besuchter Link" xfId="1013" builtinId="9" hidden="1"/>
    <cellStyle name="Besuchter Link" xfId="1015" builtinId="9" hidden="1"/>
    <cellStyle name="Besuchter Link" xfId="1017" builtinId="9" hidden="1"/>
    <cellStyle name="Besuchter Link" xfId="1019" builtinId="9" hidden="1"/>
    <cellStyle name="Besuchter Link" xfId="1021" builtinId="9" hidden="1"/>
    <cellStyle name="Besuchter Link" xfId="1023" builtinId="9" hidden="1"/>
    <cellStyle name="Besuchter Link" xfId="1025" builtinId="9" hidden="1"/>
    <cellStyle name="Besuchter Link" xfId="1027" builtinId="9" hidden="1"/>
    <cellStyle name="Besuchter Link" xfId="1029" builtinId="9" hidden="1"/>
    <cellStyle name="Besuchter Link" xfId="1031" builtinId="9" hidden="1"/>
    <cellStyle name="Besuchter Link" xfId="1033" builtinId="9" hidden="1"/>
    <cellStyle name="Besuchter Link" xfId="1035" builtinId="9" hidden="1"/>
    <cellStyle name="Besuchter Link" xfId="1037" builtinId="9" hidden="1"/>
    <cellStyle name="Besuchter Link" xfId="1039" builtinId="9" hidden="1"/>
    <cellStyle name="Besuchter Link" xfId="1041" builtinId="9" hidden="1"/>
    <cellStyle name="Besuchter Link" xfId="1043" builtinId="9" hidden="1"/>
    <cellStyle name="Besuchter Link" xfId="1045" builtinId="9" hidden="1"/>
    <cellStyle name="Besuchter Link" xfId="1047" builtinId="9" hidden="1"/>
    <cellStyle name="Besuchter Link" xfId="1049" builtinId="9" hidden="1"/>
    <cellStyle name="Besuchter Link" xfId="1051" builtinId="9" hidden="1"/>
    <cellStyle name="Besuchter Link" xfId="1053" builtinId="9" hidden="1"/>
    <cellStyle name="Besuchter Link" xfId="1055" builtinId="9" hidden="1"/>
    <cellStyle name="Besuchter Link" xfId="1057" builtinId="9" hidden="1"/>
    <cellStyle name="Besuchter Link" xfId="1059" builtinId="9" hidden="1"/>
    <cellStyle name="Besuchter Link" xfId="1061" builtinId="9" hidden="1"/>
    <cellStyle name="Besuchter Link" xfId="1063" builtinId="9" hidden="1"/>
    <cellStyle name="Besuchter Link" xfId="1065" builtinId="9" hidden="1"/>
    <cellStyle name="Besuchter Link" xfId="1067" builtinId="9" hidden="1"/>
    <cellStyle name="Besuchter Link" xfId="1069" builtinId="9" hidden="1"/>
    <cellStyle name="Besuchter Link" xfId="1071" builtinId="9" hidden="1"/>
    <cellStyle name="Besuchter Link" xfId="1073" builtinId="9" hidden="1"/>
    <cellStyle name="Besuchter Link" xfId="1075" builtinId="9" hidden="1"/>
    <cellStyle name="Besuchter Link" xfId="1077" builtinId="9" hidden="1"/>
    <cellStyle name="Besuchter Link" xfId="1079" builtinId="9" hidden="1"/>
    <cellStyle name="Besuchter Link" xfId="1081" builtinId="9" hidden="1"/>
    <cellStyle name="Besuchter Link" xfId="1083" builtinId="9" hidden="1"/>
    <cellStyle name="Besuchter Link" xfId="1085" builtinId="9" hidden="1"/>
    <cellStyle name="Besuchter Link" xfId="1087" builtinId="9" hidden="1"/>
    <cellStyle name="Besuchter Link" xfId="1089" builtinId="9" hidden="1"/>
    <cellStyle name="Besuchter Link" xfId="1091" builtinId="9" hidden="1"/>
    <cellStyle name="Besuchter Link" xfId="1093" builtinId="9" hidden="1"/>
    <cellStyle name="Besuchter Link" xfId="1095" builtinId="9" hidden="1"/>
    <cellStyle name="Besuchter Link" xfId="1097" builtinId="9" hidden="1"/>
    <cellStyle name="Besuchter Link" xfId="1099" builtinId="9" hidden="1"/>
    <cellStyle name="Besuchter Link" xfId="1101" builtinId="9" hidden="1"/>
    <cellStyle name="Besuchter Link" xfId="1103" builtinId="9" hidden="1"/>
    <cellStyle name="Besuchter Link" xfId="1105" builtinId="9" hidden="1"/>
    <cellStyle name="Besuchter Link" xfId="1107" builtinId="9" hidden="1"/>
    <cellStyle name="Besuchter Link" xfId="1109" builtinId="9" hidden="1"/>
    <cellStyle name="Besuchter Link" xfId="1111" builtinId="9" hidden="1"/>
    <cellStyle name="Besuchter Link" xfId="1113" builtinId="9" hidden="1"/>
    <cellStyle name="Besuchter Link" xfId="1115" builtinId="9" hidden="1"/>
    <cellStyle name="Besuchter Link" xfId="1117" builtinId="9" hidden="1"/>
    <cellStyle name="Besuchter Link" xfId="1119" builtinId="9" hidden="1"/>
    <cellStyle name="Besuchter Link" xfId="1121" builtinId="9" hidden="1"/>
    <cellStyle name="Besuchter Link" xfId="1123" builtinId="9" hidden="1"/>
    <cellStyle name="Besuchter Link" xfId="1125" builtinId="9" hidden="1"/>
    <cellStyle name="Besuchter Link" xfId="1127" builtinId="9" hidden="1"/>
    <cellStyle name="Besuchter Link" xfId="1129" builtinId="9" hidden="1"/>
    <cellStyle name="Besuchter Link" xfId="1131" builtinId="9" hidden="1"/>
    <cellStyle name="Besuchter Link" xfId="1133" builtinId="9" hidden="1"/>
    <cellStyle name="Besuchter Link" xfId="1135" builtinId="9" hidden="1"/>
    <cellStyle name="Besuchter Link" xfId="1137" builtinId="9" hidden="1"/>
    <cellStyle name="Besuchter Link" xfId="1139" builtinId="9" hidden="1"/>
    <cellStyle name="Besuchter Link" xfId="1141" builtinId="9" hidden="1"/>
    <cellStyle name="Besuchter Link" xfId="1143" builtinId="9" hidden="1"/>
    <cellStyle name="Besuchter Link" xfId="1145" builtinId="9" hidden="1"/>
    <cellStyle name="Besuchter Link" xfId="1147" builtinId="9" hidden="1"/>
    <cellStyle name="Besuchter Link" xfId="1149" builtinId="9" hidden="1"/>
    <cellStyle name="Besuchter Link" xfId="1151" builtinId="9" hidden="1"/>
    <cellStyle name="Besuchter Link" xfId="1153" builtinId="9" hidden="1"/>
    <cellStyle name="Besuchter Link" xfId="1155" builtinId="9" hidden="1"/>
    <cellStyle name="Besuchter Link" xfId="1157" builtinId="9" hidden="1"/>
    <cellStyle name="Besuchter Link" xfId="1159" builtinId="9" hidden="1"/>
    <cellStyle name="Besuchter Link" xfId="1161" builtinId="9" hidden="1"/>
    <cellStyle name="Besuchter Link" xfId="1163" builtinId="9" hidden="1"/>
    <cellStyle name="Besuchter Link" xfId="1165" builtinId="9" hidden="1"/>
    <cellStyle name="Besuchter Link" xfId="1167" builtinId="9" hidden="1"/>
    <cellStyle name="Besuchter Link" xfId="1169" builtinId="9" hidden="1"/>
    <cellStyle name="Besuchter Link" xfId="1171" builtinId="9" hidden="1"/>
    <cellStyle name="Besuchter Link" xfId="1173" builtinId="9" hidden="1"/>
    <cellStyle name="Besuchter Link" xfId="1175" builtinId="9" hidden="1"/>
    <cellStyle name="Besuchter Link" xfId="1177" builtinId="9" hidden="1"/>
    <cellStyle name="Besuchter Link" xfId="1179" builtinId="9" hidden="1"/>
    <cellStyle name="Besuchter Link" xfId="1181" builtinId="9" hidden="1"/>
    <cellStyle name="Besuchter Link" xfId="1183" builtinId="9" hidden="1"/>
    <cellStyle name="Besuchter Link" xfId="1185" builtinId="9" hidden="1"/>
    <cellStyle name="Besuchter Link" xfId="1187" builtinId="9" hidden="1"/>
    <cellStyle name="Besuchter Link" xfId="1189" builtinId="9" hidden="1"/>
    <cellStyle name="Besuchter Link" xfId="1191" builtinId="9" hidden="1"/>
    <cellStyle name="Besuchter Link" xfId="1193" builtinId="9" hidden="1"/>
    <cellStyle name="Besuchter Link" xfId="1195" builtinId="9" hidden="1"/>
    <cellStyle name="Besuchter Link" xfId="1197" builtinId="9" hidden="1"/>
    <cellStyle name="Besuchter Link" xfId="1199" builtinId="9" hidden="1"/>
    <cellStyle name="Besuchter Link" xfId="1201" builtinId="9" hidden="1"/>
    <cellStyle name="Besuchter Link" xfId="1203" builtinId="9" hidden="1"/>
    <cellStyle name="Besuchter Link" xfId="1205" builtinId="9" hidden="1"/>
    <cellStyle name="Besuchter Link" xfId="1207" builtinId="9" hidden="1"/>
    <cellStyle name="Besuchter Link" xfId="1209" builtinId="9" hidden="1"/>
    <cellStyle name="Besuchter Link" xfId="1211" builtinId="9" hidden="1"/>
    <cellStyle name="Besuchter Link" xfId="1213" builtinId="9" hidden="1"/>
    <cellStyle name="Besuchter Link" xfId="1215" builtinId="9" hidden="1"/>
    <cellStyle name="Besuchter Link" xfId="1217" builtinId="9" hidden="1"/>
    <cellStyle name="Besuchter Link" xfId="1219" builtinId="9" hidden="1"/>
    <cellStyle name="Besuchter Link" xfId="1221" builtinId="9" hidden="1"/>
    <cellStyle name="Besuchter Link" xfId="1223" builtinId="9" hidden="1"/>
    <cellStyle name="Besuchter Link" xfId="1225" builtinId="9" hidden="1"/>
    <cellStyle name="Besuchter Link" xfId="1227" builtinId="9" hidden="1"/>
    <cellStyle name="Besuchter Link" xfId="1229" builtinId="9" hidden="1"/>
    <cellStyle name="Besuchter Link" xfId="1231" builtinId="9" hidden="1"/>
    <cellStyle name="Besuchter Link" xfId="1233" builtinId="9" hidden="1"/>
    <cellStyle name="Besuchter Link" xfId="1235" builtinId="9" hidden="1"/>
    <cellStyle name="Besuchter Link" xfId="1237" builtinId="9" hidden="1"/>
    <cellStyle name="Besuchter Link" xfId="1239" builtinId="9" hidden="1"/>
    <cellStyle name="Besuchter Link" xfId="1241" builtinId="9" hidden="1"/>
    <cellStyle name="Besuchter Link" xfId="1243" builtinId="9" hidden="1"/>
    <cellStyle name="Besuchter Link" xfId="1245" builtinId="9" hidden="1"/>
    <cellStyle name="Besuchter Link" xfId="1247" builtinId="9" hidden="1"/>
    <cellStyle name="Besuchter Link" xfId="1249" builtinId="9" hidden="1"/>
    <cellStyle name="Besuchter Link" xfId="1251" builtinId="9" hidden="1"/>
    <cellStyle name="Besuchter Link" xfId="1253" builtinId="9" hidden="1"/>
    <cellStyle name="Besuchter Link" xfId="1255" builtinId="9" hidden="1"/>
    <cellStyle name="Besuchter Link" xfId="1257" builtinId="9" hidden="1"/>
    <cellStyle name="Besuchter Link" xfId="1259" builtinId="9" hidden="1"/>
    <cellStyle name="Besuchter Link" xfId="1261" builtinId="9" hidden="1"/>
    <cellStyle name="Besuchter Link" xfId="1263" builtinId="9" hidden="1"/>
    <cellStyle name="Besuchter Link" xfId="1265" builtinId="9" hidden="1"/>
    <cellStyle name="Besuchter Link" xfId="1267" builtinId="9" hidden="1"/>
    <cellStyle name="Besuchter Link" xfId="1269" builtinId="9" hidden="1"/>
    <cellStyle name="Besuchter Link" xfId="1271" builtinId="9" hidden="1"/>
    <cellStyle name="Besuchter Link" xfId="1273" builtinId="9" hidden="1"/>
    <cellStyle name="Besuchter Link" xfId="1275" builtinId="9" hidden="1"/>
    <cellStyle name="Besuchter Link" xfId="1277" builtinId="9" hidden="1"/>
    <cellStyle name="Besuchter Link" xfId="1279" builtinId="9" hidden="1"/>
    <cellStyle name="Besuchter Link" xfId="1281" builtinId="9" hidden="1"/>
    <cellStyle name="Besuchter Link" xfId="1283" builtinId="9" hidden="1"/>
    <cellStyle name="Besuchter Link" xfId="1285" builtinId="9" hidden="1"/>
    <cellStyle name="Besuchter Link" xfId="1287" builtinId="9" hidden="1"/>
    <cellStyle name="Besuchter Link" xfId="1289" builtinId="9" hidden="1"/>
    <cellStyle name="Besuchter Link" xfId="1291" builtinId="9" hidden="1"/>
    <cellStyle name="Besuchter Link" xfId="1293" builtinId="9" hidden="1"/>
    <cellStyle name="Besuchter Link" xfId="1295" builtinId="9" hidden="1"/>
    <cellStyle name="Besuchter Link" xfId="1297" builtinId="9" hidden="1"/>
    <cellStyle name="Besuchter Link" xfId="1299" builtinId="9" hidden="1"/>
    <cellStyle name="Besuchter Link" xfId="1301" builtinId="9" hidden="1"/>
    <cellStyle name="Besuchter Link" xfId="1303" builtinId="9" hidden="1"/>
    <cellStyle name="Besuchter Link" xfId="1305" builtinId="9" hidden="1"/>
    <cellStyle name="Besuchter Link" xfId="1307" builtinId="9" hidden="1"/>
    <cellStyle name="Besuchter Link" xfId="1309" builtinId="9" hidden="1"/>
    <cellStyle name="Besuchter Link" xfId="1311" builtinId="9" hidden="1"/>
    <cellStyle name="Besuchter Link" xfId="1313" builtinId="9" hidden="1"/>
    <cellStyle name="Besuchter Link" xfId="1315" builtinId="9" hidden="1"/>
    <cellStyle name="Besuchter Link" xfId="1317" builtinId="9" hidden="1"/>
    <cellStyle name="Besuchter Link" xfId="1319" builtinId="9" hidden="1"/>
    <cellStyle name="Besuchter Link" xfId="1321" builtinId="9" hidden="1"/>
    <cellStyle name="Besuchter Link" xfId="1323" builtinId="9" hidden="1"/>
    <cellStyle name="Besuchter Link" xfId="1325" builtinId="9" hidden="1"/>
    <cellStyle name="Besuchter Link" xfId="1327" builtinId="9" hidden="1"/>
    <cellStyle name="Besuchter Link" xfId="1329" builtinId="9" hidden="1"/>
    <cellStyle name="Besuchter Link" xfId="1331" builtinId="9" hidden="1"/>
    <cellStyle name="Besuchter Link" xfId="1333" builtinId="9" hidden="1"/>
    <cellStyle name="Besuchter Link" xfId="1335" builtinId="9" hidden="1"/>
    <cellStyle name="Besuchter Link" xfId="1337" builtinId="9" hidden="1"/>
    <cellStyle name="Besuchter Link" xfId="1339" builtinId="9" hidden="1"/>
    <cellStyle name="Besuchter Link" xfId="1341" builtinId="9" hidden="1"/>
    <cellStyle name="Besuchter Link" xfId="1343" builtinId="9" hidden="1"/>
    <cellStyle name="Besuchter Link" xfId="1345" builtinId="9" hidden="1"/>
    <cellStyle name="Besuchter Link" xfId="1347" builtinId="9" hidden="1"/>
    <cellStyle name="Besuchter Link" xfId="1349" builtinId="9" hidden="1"/>
    <cellStyle name="Besuchter Link" xfId="1351" builtinId="9" hidden="1"/>
    <cellStyle name="Besuchter Link" xfId="1353" builtinId="9" hidden="1"/>
    <cellStyle name="Besuchter Link" xfId="1355" builtinId="9" hidden="1"/>
    <cellStyle name="Besuchter Link" xfId="1357" builtinId="9" hidden="1"/>
    <cellStyle name="Besuchter Link" xfId="1359" builtinId="9" hidden="1"/>
    <cellStyle name="Besuchter Link" xfId="1361" builtinId="9" hidden="1"/>
    <cellStyle name="Besuchter Link" xfId="1363" builtinId="9" hidden="1"/>
    <cellStyle name="Besuchter Link" xfId="1365" builtinId="9" hidden="1"/>
    <cellStyle name="Besuchter Link" xfId="1367" builtinId="9" hidden="1"/>
    <cellStyle name="Besuchter Link" xfId="1369" builtinId="9" hidden="1"/>
    <cellStyle name="Besuchter Link" xfId="1371" builtinId="9" hidden="1"/>
    <cellStyle name="Besuchter Link" xfId="1373" builtinId="9" hidden="1"/>
    <cellStyle name="Besuchter Link" xfId="1375" builtinId="9" hidden="1"/>
    <cellStyle name="Besuchter Link" xfId="1377" builtinId="9" hidden="1"/>
    <cellStyle name="Besuchter Link" xfId="1379" builtinId="9" hidden="1"/>
    <cellStyle name="Besuchter Link" xfId="1381" builtinId="9" hidden="1"/>
    <cellStyle name="Besuchter Link" xfId="1383" builtinId="9" hidden="1"/>
    <cellStyle name="Besuchter Link" xfId="1385" builtinId="9" hidden="1"/>
    <cellStyle name="Besuchter Link" xfId="1387" builtinId="9" hidden="1"/>
    <cellStyle name="Besuchter Link" xfId="1389" builtinId="9" hidden="1"/>
    <cellStyle name="Besuchter Link" xfId="1391" builtinId="9" hidden="1"/>
    <cellStyle name="Besuchter Link" xfId="1393" builtinId="9" hidden="1"/>
    <cellStyle name="Besuchter Link" xfId="1395" builtinId="9" hidden="1"/>
    <cellStyle name="Besuchter Link" xfId="1397" builtinId="9" hidden="1"/>
    <cellStyle name="Besuchter Link" xfId="1399" builtinId="9" hidden="1"/>
    <cellStyle name="Besuchter Link" xfId="1401" builtinId="9" hidden="1"/>
    <cellStyle name="Besuchter Link" xfId="1403" builtinId="9" hidden="1"/>
    <cellStyle name="Besuchter Link" xfId="1405" builtinId="9" hidden="1"/>
    <cellStyle name="Besuchter Link" xfId="1407" builtinId="9" hidden="1"/>
    <cellStyle name="Besuchter Link" xfId="1409" builtinId="9" hidden="1"/>
    <cellStyle name="Besuchter Link" xfId="1411" builtinId="9" hidden="1"/>
    <cellStyle name="Besuchter Link" xfId="1413" builtinId="9" hidden="1"/>
    <cellStyle name="Besuchter Link" xfId="1415" builtinId="9" hidden="1"/>
    <cellStyle name="Besuchter Link" xfId="1417" builtinId="9" hidden="1"/>
    <cellStyle name="Besuchter Link" xfId="1419" builtinId="9" hidden="1"/>
    <cellStyle name="Besuchter Link" xfId="1421" builtinId="9" hidden="1"/>
    <cellStyle name="Besuchter Link" xfId="1423" builtinId="9" hidden="1"/>
    <cellStyle name="Besuchter Link" xfId="1425" builtinId="9" hidden="1"/>
    <cellStyle name="Besuchter Link" xfId="1427" builtinId="9" hidden="1"/>
    <cellStyle name="Besuchter Link" xfId="1429" builtinId="9" hidden="1"/>
    <cellStyle name="Besuchter Link" xfId="1431" builtinId="9" hidden="1"/>
    <cellStyle name="Besuchter Link" xfId="1433" builtinId="9" hidden="1"/>
    <cellStyle name="Besuchter Link" xfId="1435" builtinId="9" hidden="1"/>
    <cellStyle name="Besuchter Link" xfId="1437" builtinId="9" hidden="1"/>
    <cellStyle name="Besuchter Link" xfId="1439" builtinId="9" hidden="1"/>
    <cellStyle name="Besuchter Link" xfId="1441" builtinId="9" hidden="1"/>
    <cellStyle name="Besuchter Link" xfId="1443" builtinId="9" hidden="1"/>
    <cellStyle name="Besuchter Link" xfId="1445" builtinId="9" hidden="1"/>
    <cellStyle name="Besuchter Link" xfId="1447" builtinId="9" hidden="1"/>
    <cellStyle name="Besuchter Link" xfId="1449" builtinId="9" hidden="1"/>
    <cellStyle name="Besuchter Link" xfId="1451" builtinId="9" hidden="1"/>
    <cellStyle name="Besuchter Link" xfId="1453" builtinId="9" hidden="1"/>
    <cellStyle name="Besuchter Link" xfId="1455" builtinId="9" hidden="1"/>
    <cellStyle name="Besuchter Link" xfId="1457" builtinId="9" hidden="1"/>
    <cellStyle name="Besuchter Link" xfId="1459" builtinId="9" hidden="1"/>
    <cellStyle name="Besuchter Link" xfId="1461" builtinId="9" hidden="1"/>
    <cellStyle name="Besuchter Link" xfId="1463" builtinId="9" hidden="1"/>
    <cellStyle name="Besuchter Link" xfId="1465" builtinId="9" hidden="1"/>
    <cellStyle name="Besuchter Link" xfId="1467" builtinId="9" hidden="1"/>
    <cellStyle name="Besuchter Link" xfId="1469" builtinId="9" hidden="1"/>
    <cellStyle name="Besuchter Link" xfId="1471" builtinId="9" hidden="1"/>
    <cellStyle name="Besuchter Link" xfId="1473" builtinId="9" hidden="1"/>
    <cellStyle name="Besuchter Link" xfId="1475" builtinId="9" hidden="1"/>
    <cellStyle name="Besuchter Link" xfId="1477" builtinId="9" hidden="1"/>
    <cellStyle name="Besuchter Link" xfId="1479" builtinId="9" hidden="1"/>
    <cellStyle name="Besuchter Link" xfId="1481" builtinId="9" hidden="1"/>
    <cellStyle name="Besuchter Link" xfId="1483" builtinId="9" hidden="1"/>
    <cellStyle name="Besuchter Link" xfId="1485" builtinId="9" hidden="1"/>
    <cellStyle name="Besuchter Link" xfId="1487" builtinId="9" hidden="1"/>
    <cellStyle name="Besuchter Link" xfId="1489" builtinId="9" hidden="1"/>
    <cellStyle name="Besuchter Link" xfId="1491" builtinId="9" hidden="1"/>
    <cellStyle name="Besuchter Link" xfId="1493" builtinId="9" hidden="1"/>
    <cellStyle name="Besuchter Link" xfId="1495" builtinId="9" hidden="1"/>
    <cellStyle name="Besuchter Link" xfId="1497" builtinId="9" hidden="1"/>
    <cellStyle name="Besuchter Link" xfId="1499" builtinId="9" hidden="1"/>
    <cellStyle name="Besuchter Link" xfId="1501" builtinId="9" hidden="1"/>
    <cellStyle name="Besuchter Link" xfId="1503" builtinId="9" hidden="1"/>
    <cellStyle name="Besuchter Link" xfId="1505" builtinId="9" hidden="1"/>
    <cellStyle name="Besuchter Link" xfId="1507" builtinId="9" hidden="1"/>
    <cellStyle name="Besuchter Link" xfId="1509" builtinId="9" hidden="1"/>
    <cellStyle name="Besuchter Link" xfId="1511" builtinId="9" hidden="1"/>
    <cellStyle name="Besuchter Link" xfId="1513" builtinId="9" hidden="1"/>
    <cellStyle name="Besuchter Link" xfId="1515" builtinId="9" hidden="1"/>
    <cellStyle name="Besuchter Link" xfId="1517" builtinId="9" hidden="1"/>
    <cellStyle name="Besuchter Link" xfId="1519" builtinId="9" hidden="1"/>
    <cellStyle name="Besuchter Link" xfId="1521" builtinId="9" hidden="1"/>
    <cellStyle name="Besuchter Link" xfId="1523" builtinId="9" hidden="1"/>
    <cellStyle name="Besuchter Link" xfId="1525" builtinId="9" hidden="1"/>
    <cellStyle name="Besuchter Link" xfId="1527" builtinId="9" hidden="1"/>
    <cellStyle name="Besuchter Link" xfId="1529" builtinId="9" hidden="1"/>
    <cellStyle name="Besuchter Link" xfId="1531" builtinId="9" hidden="1"/>
    <cellStyle name="Besuchter Link" xfId="1533" builtinId="9" hidden="1"/>
    <cellStyle name="Besuchter Link" xfId="1535" builtinId="9" hidden="1"/>
    <cellStyle name="Besuchter Link" xfId="1537" builtinId="9" hidden="1"/>
    <cellStyle name="Besuchter Link" xfId="1539" builtinId="9" hidden="1"/>
    <cellStyle name="Besuchter Link" xfId="1541" builtinId="9" hidden="1"/>
    <cellStyle name="Besuchter Link" xfId="1543" builtinId="9" hidden="1"/>
    <cellStyle name="Besuchter Link" xfId="1545" builtinId="9" hidden="1"/>
    <cellStyle name="Besuchter Link" xfId="1547" builtinId="9" hidden="1"/>
    <cellStyle name="Besuchter Link" xfId="1549" builtinId="9" hidden="1"/>
    <cellStyle name="Besuchter Link" xfId="1551" builtinId="9" hidden="1"/>
    <cellStyle name="Besuchter Link" xfId="1553" builtinId="9" hidden="1"/>
    <cellStyle name="Besuchter Link" xfId="1555" builtinId="9" hidden="1"/>
    <cellStyle name="Besuchter Link" xfId="1557" builtinId="9" hidden="1"/>
    <cellStyle name="Besuchter Link" xfId="1559" builtinId="9" hidden="1"/>
    <cellStyle name="Besuchter Link" xfId="1561" builtinId="9" hidden="1"/>
    <cellStyle name="Besuchter Link" xfId="1563" builtinId="9" hidden="1"/>
    <cellStyle name="Besuchter Link" xfId="1565" builtinId="9" hidden="1"/>
    <cellStyle name="Besuchter Link" xfId="1567" builtinId="9" hidden="1"/>
    <cellStyle name="Besuchter Link" xfId="1569" builtinId="9" hidden="1"/>
    <cellStyle name="Besuchter Link" xfId="1571" builtinId="9" hidden="1"/>
    <cellStyle name="Besuchter Link" xfId="1573" builtinId="9" hidden="1"/>
    <cellStyle name="Besuchter Link" xfId="1575" builtinId="9" hidden="1"/>
    <cellStyle name="Besuchter Link" xfId="1577" builtinId="9" hidden="1"/>
    <cellStyle name="Besuchter Link" xfId="1579" builtinId="9" hidden="1"/>
    <cellStyle name="Besuchter Link" xfId="1581" builtinId="9" hidden="1"/>
    <cellStyle name="Besuchter Link" xfId="1583" builtinId="9" hidden="1"/>
    <cellStyle name="Besuchter Link" xfId="1585" builtinId="9" hidden="1"/>
    <cellStyle name="Besuchter Link" xfId="1587" builtinId="9" hidden="1"/>
    <cellStyle name="Besuchter Link" xfId="1589" builtinId="9" hidden="1"/>
    <cellStyle name="Besuchter Link" xfId="1591" builtinId="9" hidden="1"/>
    <cellStyle name="Besuchter Link" xfId="1593" builtinId="9" hidden="1"/>
    <cellStyle name="Besuchter Link" xfId="1595" builtinId="9" hidden="1"/>
    <cellStyle name="Besuchter Link" xfId="1597" builtinId="9" hidden="1"/>
    <cellStyle name="Besuchter Link" xfId="1599" builtinId="9" hidden="1"/>
    <cellStyle name="Besuchter Link" xfId="1601" builtinId="9" hidden="1"/>
    <cellStyle name="Besuchter Link" xfId="1603" builtinId="9" hidden="1"/>
    <cellStyle name="Besuchter Link" xfId="1605" builtinId="9" hidden="1"/>
    <cellStyle name="Besuchter Link" xfId="1607" builtinId="9" hidden="1"/>
    <cellStyle name="Besuchter Link" xfId="1609" builtinId="9" hidden="1"/>
    <cellStyle name="Besuchter Link" xfId="1611" builtinId="9" hidden="1"/>
    <cellStyle name="Besuchter Link" xfId="1613" builtinId="9" hidden="1"/>
    <cellStyle name="Besuchter Link" xfId="1615" builtinId="9" hidden="1"/>
    <cellStyle name="Besuchter Link" xfId="1617" builtinId="9" hidden="1"/>
    <cellStyle name="Besuchter Link" xfId="1619" builtinId="9" hidden="1"/>
    <cellStyle name="Besuchter Link" xfId="1621" builtinId="9" hidden="1"/>
    <cellStyle name="Besuchter Link" xfId="1623" builtinId="9" hidden="1"/>
    <cellStyle name="Besuchter Link" xfId="1625" builtinId="9" hidden="1"/>
    <cellStyle name="Besuchter Link" xfId="1627" builtinId="9" hidden="1"/>
    <cellStyle name="Besuchter Link" xfId="1629" builtinId="9" hidden="1"/>
    <cellStyle name="Besuchter Link" xfId="1631" builtinId="9" hidden="1"/>
    <cellStyle name="Besuchter Link" xfId="1633" builtinId="9" hidden="1"/>
    <cellStyle name="Besuchter Link" xfId="1635" builtinId="9" hidden="1"/>
    <cellStyle name="Besuchter Link" xfId="1637" builtinId="9" hidden="1"/>
    <cellStyle name="Besuchter Link" xfId="1639" builtinId="9" hidden="1"/>
    <cellStyle name="Besuchter Link" xfId="1641" builtinId="9" hidden="1"/>
    <cellStyle name="Besuchter Link" xfId="1643" builtinId="9" hidden="1"/>
    <cellStyle name="Besuchter Link" xfId="1645" builtinId="9" hidden="1"/>
    <cellStyle name="Besuchter Link" xfId="1647" builtinId="9" hidden="1"/>
    <cellStyle name="Besuchter Link" xfId="1649" builtinId="9" hidden="1"/>
    <cellStyle name="Besuchter Link" xfId="1651" builtinId="9" hidden="1"/>
    <cellStyle name="Besuchter Link" xfId="1653" builtinId="9" hidden="1"/>
    <cellStyle name="Besuchter Link" xfId="1655" builtinId="9" hidden="1"/>
    <cellStyle name="Besuchter Link" xfId="1657" builtinId="9" hidden="1"/>
    <cellStyle name="Besuchter Link" xfId="1659" builtinId="9" hidden="1"/>
    <cellStyle name="Besuchter Link" xfId="1661" builtinId="9" hidden="1"/>
    <cellStyle name="Besuchter Link" xfId="1663" builtinId="9" hidden="1"/>
    <cellStyle name="Besuchter Link" xfId="1665" builtinId="9" hidden="1"/>
    <cellStyle name="Besuchter Link" xfId="1667" builtinId="9" hidden="1"/>
    <cellStyle name="Besuchter Link" xfId="1669" builtinId="9" hidden="1"/>
    <cellStyle name="Besuchter Link" xfId="1671" builtinId="9" hidden="1"/>
    <cellStyle name="Besuchter Link" xfId="1673" builtinId="9" hidden="1"/>
    <cellStyle name="Besuchter Link" xfId="1675" builtinId="9" hidden="1"/>
    <cellStyle name="Besuchter Link" xfId="1677" builtinId="9" hidden="1"/>
    <cellStyle name="Besuchter Link" xfId="1679" builtinId="9" hidden="1"/>
    <cellStyle name="Besuchter Link" xfId="1681" builtinId="9" hidden="1"/>
    <cellStyle name="Besuchter Link" xfId="1683" builtinId="9" hidden="1"/>
    <cellStyle name="Besuchter Link" xfId="1685" builtinId="9" hidden="1"/>
    <cellStyle name="Besuchter Link" xfId="1687" builtinId="9" hidden="1"/>
    <cellStyle name="Besuchter Link" xfId="1689" builtinId="9" hidden="1"/>
    <cellStyle name="Besuchter Link" xfId="1691" builtinId="9" hidden="1"/>
    <cellStyle name="Besuchter Link" xfId="1693" builtinId="9" hidden="1"/>
    <cellStyle name="Besuchter Link" xfId="1695" builtinId="9" hidden="1"/>
    <cellStyle name="Besuchter Link" xfId="1697" builtinId="9" hidden="1"/>
    <cellStyle name="Besuchter Link" xfId="1699" builtinId="9" hidden="1"/>
    <cellStyle name="Besuchter Link" xfId="1701" builtinId="9" hidden="1"/>
    <cellStyle name="Besuchter Link" xfId="1703" builtinId="9" hidden="1"/>
    <cellStyle name="Besuchter Link" xfId="1705" builtinId="9" hidden="1"/>
    <cellStyle name="Besuchter Link" xfId="1707" builtinId="9" hidden="1"/>
    <cellStyle name="Besuchter Link" xfId="1709" builtinId="9" hidden="1"/>
    <cellStyle name="Besuchter Link" xfId="1711" builtinId="9" hidden="1"/>
    <cellStyle name="Besuchter Link" xfId="1713" builtinId="9" hidden="1"/>
    <cellStyle name="Besuchter Link" xfId="1715" builtinId="9" hidden="1"/>
    <cellStyle name="Besuchter Link" xfId="1717" builtinId="9" hidden="1"/>
    <cellStyle name="Besuchter Link" xfId="1719" builtinId="9" hidden="1"/>
    <cellStyle name="Besuchter Link" xfId="1721" builtinId="9" hidden="1"/>
    <cellStyle name="Besuchter Link" xfId="1723" builtinId="9" hidden="1"/>
    <cellStyle name="Besuchter Link" xfId="1725" builtinId="9" hidden="1"/>
    <cellStyle name="Besuchter Link" xfId="1727" builtinId="9" hidden="1"/>
    <cellStyle name="Besuchter Link" xfId="1729" builtinId="9" hidden="1"/>
    <cellStyle name="Besuchter Link" xfId="1731" builtinId="9" hidden="1"/>
    <cellStyle name="Besuchter Link" xfId="1733" builtinId="9" hidden="1"/>
    <cellStyle name="Besuchter Link" xfId="1735" builtinId="9" hidden="1"/>
    <cellStyle name="Besuchter Link" xfId="1737" builtinId="9" hidden="1"/>
    <cellStyle name="Besuchter Link" xfId="1739" builtinId="9" hidden="1"/>
    <cellStyle name="Besuchter Link" xfId="1741" builtinId="9" hidden="1"/>
    <cellStyle name="Besuchter Link" xfId="1743" builtinId="9" hidden="1"/>
    <cellStyle name="Besuchter Link" xfId="1745" builtinId="9" hidden="1"/>
    <cellStyle name="Besuchter Link" xfId="1747" builtinId="9" hidden="1"/>
    <cellStyle name="Besuchter Link" xfId="1749" builtinId="9" hidden="1"/>
    <cellStyle name="Besuchter Link" xfId="1751" builtinId="9" hidden="1"/>
    <cellStyle name="Besuchter Link" xfId="1753" builtinId="9" hidden="1"/>
    <cellStyle name="Besuchter Link" xfId="1755" builtinId="9" hidden="1"/>
    <cellStyle name="Besuchter Link" xfId="1757" builtinId="9" hidden="1"/>
    <cellStyle name="Besuchter Link" xfId="1759" builtinId="9" hidden="1"/>
    <cellStyle name="Besuchter Link" xfId="1761" builtinId="9" hidden="1"/>
    <cellStyle name="Besuchter Link" xfId="1763" builtinId="9" hidden="1"/>
    <cellStyle name="Besuchter Link" xfId="1765" builtinId="9" hidden="1"/>
    <cellStyle name="Besuchter Link" xfId="1767" builtinId="9" hidden="1"/>
    <cellStyle name="Besuchter Link" xfId="1769" builtinId="9" hidden="1"/>
    <cellStyle name="Besuchter Link" xfId="1771" builtinId="9" hidden="1"/>
    <cellStyle name="Besuchter Link" xfId="1773" builtinId="9" hidden="1"/>
    <cellStyle name="Besuchter Link" xfId="1775" builtinId="9" hidden="1"/>
    <cellStyle name="Comma" xfId="923"/>
    <cellStyle name="Comma[0]" xfId="924"/>
    <cellStyle name="Currency" xfId="925"/>
    <cellStyle name="Currency[0]" xfId="926"/>
    <cellStyle name="Link" xfId="1" builtinId="8" hidden="1"/>
    <cellStyle name="Link" xfId="3" builtinId="8" hidden="1"/>
    <cellStyle name="Link" xfId="5" builtinId="8" hidden="1"/>
    <cellStyle name="Link" xfId="7" builtinId="8" hidden="1"/>
    <cellStyle name="Link" xfId="9" builtinId="8" hidden="1"/>
    <cellStyle name="Link" xfId="11" builtinId="8" hidden="1"/>
    <cellStyle name="Link" xfId="13" builtinId="8" hidden="1"/>
    <cellStyle name="Link" xfId="15" builtinId="8" hidden="1"/>
    <cellStyle name="Link" xfId="17" builtinId="8" hidden="1"/>
    <cellStyle name="Link" xfId="19" builtinId="8" hidden="1"/>
    <cellStyle name="Link" xfId="21" builtinId="8" hidden="1"/>
    <cellStyle name="Link" xfId="23" builtinId="8" hidden="1"/>
    <cellStyle name="Link" xfId="25" builtinId="8" hidden="1"/>
    <cellStyle name="Link" xfId="27" builtinId="8" hidden="1"/>
    <cellStyle name="Link" xfId="29" builtinId="8" hidden="1"/>
    <cellStyle name="Link" xfId="31" builtinId="8" hidden="1"/>
    <cellStyle name="Link" xfId="33" builtinId="8" hidden="1"/>
    <cellStyle name="Link" xfId="35" builtinId="8" hidden="1"/>
    <cellStyle name="Link" xfId="37" builtinId="8" hidden="1"/>
    <cellStyle name="Link" xfId="39" builtinId="8" hidden="1"/>
    <cellStyle name="Link" xfId="41" builtinId="8" hidden="1"/>
    <cellStyle name="Link" xfId="43" builtinId="8" hidden="1"/>
    <cellStyle name="Link" xfId="45" builtinId="8" hidden="1"/>
    <cellStyle name="Link" xfId="47" builtinId="8" hidden="1"/>
    <cellStyle name="Link" xfId="49" builtinId="8" hidden="1"/>
    <cellStyle name="Link" xfId="51" builtinId="8" hidden="1"/>
    <cellStyle name="Link" xfId="53" builtinId="8" hidden="1"/>
    <cellStyle name="Link" xfId="55" builtinId="8" hidden="1"/>
    <cellStyle name="Link" xfId="57" builtinId="8" hidden="1"/>
    <cellStyle name="Link" xfId="59" builtinId="8" hidden="1"/>
    <cellStyle name="Link" xfId="61" builtinId="8" hidden="1"/>
    <cellStyle name="Link" xfId="63" builtinId="8" hidden="1"/>
    <cellStyle name="Link" xfId="65" builtinId="8" hidden="1"/>
    <cellStyle name="Link" xfId="67" builtinId="8" hidden="1"/>
    <cellStyle name="Link" xfId="69" builtinId="8" hidden="1"/>
    <cellStyle name="Link" xfId="71" builtinId="8" hidden="1"/>
    <cellStyle name="Link" xfId="73" builtinId="8" hidden="1"/>
    <cellStyle name="Link" xfId="75" builtinId="8" hidden="1"/>
    <cellStyle name="Link" xfId="77" builtinId="8" hidden="1"/>
    <cellStyle name="Link" xfId="79" builtinId="8" hidden="1"/>
    <cellStyle name="Link" xfId="81" builtinId="8" hidden="1"/>
    <cellStyle name="Link" xfId="83" builtinId="8" hidden="1"/>
    <cellStyle name="Link" xfId="85" builtinId="8" hidden="1"/>
    <cellStyle name="Link" xfId="87" builtinId="8" hidden="1"/>
    <cellStyle name="Link" xfId="89" builtinId="8" hidden="1"/>
    <cellStyle name="Link" xfId="91" builtinId="8" hidden="1"/>
    <cellStyle name="Link" xfId="93" builtinId="8" hidden="1"/>
    <cellStyle name="Link" xfId="95" builtinId="8" hidden="1"/>
    <cellStyle name="Link" xfId="97" builtinId="8" hidden="1"/>
    <cellStyle name="Link" xfId="99" builtinId="8" hidden="1"/>
    <cellStyle name="Link" xfId="101" builtinId="8" hidden="1"/>
    <cellStyle name="Link" xfId="103" builtinId="8" hidden="1"/>
    <cellStyle name="Link" xfId="105" builtinId="8" hidden="1"/>
    <cellStyle name="Link" xfId="107" builtinId="8" hidden="1"/>
    <cellStyle name="Link" xfId="109" builtinId="8" hidden="1"/>
    <cellStyle name="Link" xfId="111" builtinId="8" hidden="1"/>
    <cellStyle name="Link" xfId="113" builtinId="8" hidden="1"/>
    <cellStyle name="Link" xfId="115" builtinId="8" hidden="1"/>
    <cellStyle name="Link" xfId="117" builtinId="8" hidden="1"/>
    <cellStyle name="Link" xfId="119" builtinId="8" hidden="1"/>
    <cellStyle name="Link" xfId="121" builtinId="8" hidden="1"/>
    <cellStyle name="Link" xfId="123" builtinId="8" hidden="1"/>
    <cellStyle name="Link" xfId="125" builtinId="8" hidden="1"/>
    <cellStyle name="Link" xfId="127" builtinId="8" hidden="1"/>
    <cellStyle name="Link" xfId="129" builtinId="8" hidden="1"/>
    <cellStyle name="Link" xfId="131" builtinId="8" hidden="1"/>
    <cellStyle name="Link" xfId="133" builtinId="8" hidden="1"/>
    <cellStyle name="Link" xfId="135" builtinId="8" hidden="1"/>
    <cellStyle name="Link" xfId="137" builtinId="8" hidden="1"/>
    <cellStyle name="Link" xfId="139" builtinId="8" hidden="1"/>
    <cellStyle name="Link" xfId="141" builtinId="8" hidden="1"/>
    <cellStyle name="Link" xfId="143" builtinId="8" hidden="1"/>
    <cellStyle name="Link" xfId="145" builtinId="8" hidden="1"/>
    <cellStyle name="Link" xfId="147" builtinId="8" hidden="1"/>
    <cellStyle name="Link" xfId="149" builtinId="8" hidden="1"/>
    <cellStyle name="Link" xfId="151" builtinId="8" hidden="1"/>
    <cellStyle name="Link" xfId="153" builtinId="8" hidden="1"/>
    <cellStyle name="Link" xfId="155" builtinId="8" hidden="1"/>
    <cellStyle name="Link" xfId="157" builtinId="8" hidden="1"/>
    <cellStyle name="Link" xfId="159" builtinId="8" hidden="1"/>
    <cellStyle name="Link" xfId="161" builtinId="8" hidden="1"/>
    <cellStyle name="Link" xfId="163" builtinId="8" hidden="1"/>
    <cellStyle name="Link" xfId="165" builtinId="8" hidden="1"/>
    <cellStyle name="Link" xfId="167" builtinId="8" hidden="1"/>
    <cellStyle name="Link" xfId="169" builtinId="8" hidden="1"/>
    <cellStyle name="Link" xfId="171" builtinId="8" hidden="1"/>
    <cellStyle name="Link" xfId="173" builtinId="8" hidden="1"/>
    <cellStyle name="Link" xfId="175" builtinId="8" hidden="1"/>
    <cellStyle name="Link" xfId="177" builtinId="8" hidden="1"/>
    <cellStyle name="Link" xfId="179" builtinId="8" hidden="1"/>
    <cellStyle name="Link" xfId="181" builtinId="8" hidden="1"/>
    <cellStyle name="Link" xfId="183" builtinId="8" hidden="1"/>
    <cellStyle name="Link" xfId="185" builtinId="8" hidden="1"/>
    <cellStyle name="Link" xfId="187" builtinId="8" hidden="1"/>
    <cellStyle name="Link" xfId="189" builtinId="8" hidden="1"/>
    <cellStyle name="Link" xfId="191" builtinId="8" hidden="1"/>
    <cellStyle name="Link" xfId="193" builtinId="8" hidden="1"/>
    <cellStyle name="Link" xfId="195" builtinId="8" hidden="1"/>
    <cellStyle name="Link" xfId="197" builtinId="8" hidden="1"/>
    <cellStyle name="Link" xfId="199" builtinId="8" hidden="1"/>
    <cellStyle name="Link" xfId="201" builtinId="8" hidden="1"/>
    <cellStyle name="Link" xfId="203" builtinId="8" hidden="1"/>
    <cellStyle name="Link" xfId="205" builtinId="8" hidden="1"/>
    <cellStyle name="Link" xfId="207" builtinId="8" hidden="1"/>
    <cellStyle name="Link" xfId="209" builtinId="8" hidden="1"/>
    <cellStyle name="Link" xfId="211" builtinId="8" hidden="1"/>
    <cellStyle name="Link" xfId="213" builtinId="8" hidden="1"/>
    <cellStyle name="Link" xfId="215" builtinId="8" hidden="1"/>
    <cellStyle name="Link" xfId="217" builtinId="8" hidden="1"/>
    <cellStyle name="Link" xfId="219" builtinId="8" hidden="1"/>
    <cellStyle name="Link" xfId="221" builtinId="8" hidden="1"/>
    <cellStyle name="Link" xfId="223" builtinId="8" hidden="1"/>
    <cellStyle name="Link" xfId="225" builtinId="8" hidden="1"/>
    <cellStyle name="Link" xfId="227" builtinId="8" hidden="1"/>
    <cellStyle name="Link" xfId="229" builtinId="8" hidden="1"/>
    <cellStyle name="Link" xfId="231" builtinId="8" hidden="1"/>
    <cellStyle name="Link" xfId="233" builtinId="8" hidden="1"/>
    <cellStyle name="Link" xfId="235" builtinId="8" hidden="1"/>
    <cellStyle name="Link" xfId="237" builtinId="8" hidden="1"/>
    <cellStyle name="Link" xfId="239" builtinId="8" hidden="1"/>
    <cellStyle name="Link" xfId="241" builtinId="8" hidden="1"/>
    <cellStyle name="Link" xfId="243" builtinId="8" hidden="1"/>
    <cellStyle name="Link" xfId="245" builtinId="8" hidden="1"/>
    <cellStyle name="Link" xfId="247" builtinId="8" hidden="1"/>
    <cellStyle name="Link" xfId="249" builtinId="8" hidden="1"/>
    <cellStyle name="Link" xfId="251" builtinId="8" hidden="1"/>
    <cellStyle name="Link" xfId="253" builtinId="8" hidden="1"/>
    <cellStyle name="Link" xfId="255" builtinId="8" hidden="1"/>
    <cellStyle name="Link" xfId="257" builtinId="8" hidden="1"/>
    <cellStyle name="Link" xfId="259" builtinId="8" hidden="1"/>
    <cellStyle name="Link" xfId="261" builtinId="8" hidden="1"/>
    <cellStyle name="Link" xfId="263" builtinId="8" hidden="1"/>
    <cellStyle name="Link" xfId="265" builtinId="8" hidden="1"/>
    <cellStyle name="Link" xfId="267" builtinId="8" hidden="1"/>
    <cellStyle name="Link" xfId="269" builtinId="8" hidden="1"/>
    <cellStyle name="Link" xfId="271" builtinId="8" hidden="1"/>
    <cellStyle name="Link" xfId="273" builtinId="8" hidden="1"/>
    <cellStyle name="Link" xfId="275" builtinId="8" hidden="1"/>
    <cellStyle name="Link" xfId="277" builtinId="8" hidden="1"/>
    <cellStyle name="Link" xfId="279" builtinId="8" hidden="1"/>
    <cellStyle name="Link" xfId="281" builtinId="8" hidden="1"/>
    <cellStyle name="Link" xfId="283" builtinId="8" hidden="1"/>
    <cellStyle name="Link" xfId="285" builtinId="8" hidden="1"/>
    <cellStyle name="Link" xfId="287" builtinId="8" hidden="1"/>
    <cellStyle name="Link" xfId="289" builtinId="8" hidden="1"/>
    <cellStyle name="Link" xfId="291" builtinId="8" hidden="1"/>
    <cellStyle name="Link" xfId="293" builtinId="8" hidden="1"/>
    <cellStyle name="Link" xfId="295" builtinId="8" hidden="1"/>
    <cellStyle name="Link" xfId="297" builtinId="8" hidden="1"/>
    <cellStyle name="Link" xfId="299" builtinId="8" hidden="1"/>
    <cellStyle name="Link" xfId="301" builtinId="8" hidden="1"/>
    <cellStyle name="Link" xfId="303" builtinId="8" hidden="1"/>
    <cellStyle name="Link" xfId="305" builtinId="8" hidden="1"/>
    <cellStyle name="Link" xfId="307" builtinId="8" hidden="1"/>
    <cellStyle name="Link" xfId="309" builtinId="8" hidden="1"/>
    <cellStyle name="Link" xfId="311" builtinId="8" hidden="1"/>
    <cellStyle name="Link" xfId="313" builtinId="8" hidden="1"/>
    <cellStyle name="Link" xfId="315" builtinId="8" hidden="1"/>
    <cellStyle name="Link" xfId="317" builtinId="8" hidden="1"/>
    <cellStyle name="Link" xfId="319" builtinId="8" hidden="1"/>
    <cellStyle name="Link" xfId="321" builtinId="8" hidden="1"/>
    <cellStyle name="Link" xfId="323" builtinId="8" hidden="1"/>
    <cellStyle name="Link" xfId="325" builtinId="8" hidden="1"/>
    <cellStyle name="Link" xfId="327" builtinId="8" hidden="1"/>
    <cellStyle name="Link" xfId="329" builtinId="8" hidden="1"/>
    <cellStyle name="Link" xfId="331" builtinId="8" hidden="1"/>
    <cellStyle name="Link" xfId="333" builtinId="8" hidden="1"/>
    <cellStyle name="Link" xfId="335" builtinId="8" hidden="1"/>
    <cellStyle name="Link" xfId="337" builtinId="8" hidden="1"/>
    <cellStyle name="Link" xfId="339" builtinId="8" hidden="1"/>
    <cellStyle name="Link" xfId="341" builtinId="8" hidden="1"/>
    <cellStyle name="Link" xfId="343" builtinId="8" hidden="1"/>
    <cellStyle name="Link" xfId="345" builtinId="8" hidden="1"/>
    <cellStyle name="Link" xfId="347" builtinId="8" hidden="1"/>
    <cellStyle name="Link" xfId="349" builtinId="8" hidden="1"/>
    <cellStyle name="Link" xfId="351" builtinId="8" hidden="1"/>
    <cellStyle name="Link" xfId="353" builtinId="8" hidden="1"/>
    <cellStyle name="Link" xfId="355" builtinId="8" hidden="1"/>
    <cellStyle name="Link" xfId="357" builtinId="8" hidden="1"/>
    <cellStyle name="Link" xfId="359" builtinId="8" hidden="1"/>
    <cellStyle name="Link" xfId="361" builtinId="8" hidden="1"/>
    <cellStyle name="Link" xfId="363" builtinId="8" hidden="1"/>
    <cellStyle name="Link" xfId="365" builtinId="8" hidden="1"/>
    <cellStyle name="Link" xfId="367" builtinId="8" hidden="1"/>
    <cellStyle name="Link" xfId="369" builtinId="8" hidden="1"/>
    <cellStyle name="Link" xfId="371" builtinId="8" hidden="1"/>
    <cellStyle name="Link" xfId="373" builtinId="8" hidden="1"/>
    <cellStyle name="Link" xfId="375" builtinId="8" hidden="1"/>
    <cellStyle name="Link" xfId="377" builtinId="8" hidden="1"/>
    <cellStyle name="Link" xfId="379" builtinId="8" hidden="1"/>
    <cellStyle name="Link" xfId="381" builtinId="8" hidden="1"/>
    <cellStyle name="Link" xfId="383" builtinId="8" hidden="1"/>
    <cellStyle name="Link" xfId="385" builtinId="8" hidden="1"/>
    <cellStyle name="Link" xfId="387" builtinId="8" hidden="1"/>
    <cellStyle name="Link" xfId="389" builtinId="8" hidden="1"/>
    <cellStyle name="Link" xfId="391" builtinId="8" hidden="1"/>
    <cellStyle name="Link" xfId="393" builtinId="8" hidden="1"/>
    <cellStyle name="Link" xfId="395" builtinId="8" hidden="1"/>
    <cellStyle name="Link" xfId="397" builtinId="8" hidden="1"/>
    <cellStyle name="Link" xfId="399" builtinId="8" hidden="1"/>
    <cellStyle name="Link" xfId="401" builtinId="8" hidden="1"/>
    <cellStyle name="Link" xfId="403" builtinId="8" hidden="1"/>
    <cellStyle name="Link" xfId="405" builtinId="8" hidden="1"/>
    <cellStyle name="Link" xfId="407" builtinId="8" hidden="1"/>
    <cellStyle name="Link" xfId="409" builtinId="8" hidden="1"/>
    <cellStyle name="Link" xfId="411" builtinId="8" hidden="1"/>
    <cellStyle name="Link" xfId="413" builtinId="8" hidden="1"/>
    <cellStyle name="Link" xfId="415" builtinId="8" hidden="1"/>
    <cellStyle name="Link" xfId="417" builtinId="8" hidden="1"/>
    <cellStyle name="Link" xfId="419" builtinId="8" hidden="1"/>
    <cellStyle name="Link" xfId="421" builtinId="8" hidden="1"/>
    <cellStyle name="Link" xfId="423" builtinId="8" hidden="1"/>
    <cellStyle name="Link" xfId="425" builtinId="8" hidden="1"/>
    <cellStyle name="Link" xfId="427" builtinId="8" hidden="1"/>
    <cellStyle name="Link" xfId="429" builtinId="8" hidden="1"/>
    <cellStyle name="Link" xfId="431" builtinId="8" hidden="1"/>
    <cellStyle name="Link" xfId="433" builtinId="8" hidden="1"/>
    <cellStyle name="Link" xfId="435" builtinId="8" hidden="1"/>
    <cellStyle name="Link" xfId="437" builtinId="8" hidden="1"/>
    <cellStyle name="Link" xfId="439" builtinId="8" hidden="1"/>
    <cellStyle name="Link" xfId="441" builtinId="8" hidden="1"/>
    <cellStyle name="Link" xfId="443" builtinId="8" hidden="1"/>
    <cellStyle name="Link" xfId="445" builtinId="8" hidden="1"/>
    <cellStyle name="Link" xfId="447" builtinId="8" hidden="1"/>
    <cellStyle name="Link" xfId="449" builtinId="8" hidden="1"/>
    <cellStyle name="Link" xfId="451" builtinId="8" hidden="1"/>
    <cellStyle name="Link" xfId="453" builtinId="8" hidden="1"/>
    <cellStyle name="Link" xfId="455" builtinId="8" hidden="1"/>
    <cellStyle name="Link" xfId="457" builtinId="8" hidden="1"/>
    <cellStyle name="Link" xfId="459" builtinId="8" hidden="1"/>
    <cellStyle name="Link" xfId="461" builtinId="8" hidden="1"/>
    <cellStyle name="Link" xfId="463" builtinId="8" hidden="1"/>
    <cellStyle name="Link" xfId="465" builtinId="8" hidden="1"/>
    <cellStyle name="Link" xfId="467" builtinId="8" hidden="1"/>
    <cellStyle name="Link" xfId="469" builtinId="8" hidden="1"/>
    <cellStyle name="Link" xfId="471" builtinId="8" hidden="1"/>
    <cellStyle name="Link" xfId="473" builtinId="8" hidden="1"/>
    <cellStyle name="Link" xfId="475" builtinId="8" hidden="1"/>
    <cellStyle name="Link" xfId="477" builtinId="8" hidden="1"/>
    <cellStyle name="Link" xfId="479" builtinId="8" hidden="1"/>
    <cellStyle name="Link" xfId="481" builtinId="8" hidden="1"/>
    <cellStyle name="Link" xfId="483" builtinId="8" hidden="1"/>
    <cellStyle name="Link" xfId="485" builtinId="8" hidden="1"/>
    <cellStyle name="Link" xfId="487" builtinId="8" hidden="1"/>
    <cellStyle name="Link" xfId="489" builtinId="8" hidden="1"/>
    <cellStyle name="Link" xfId="491" builtinId="8" hidden="1"/>
    <cellStyle name="Link" xfId="493" builtinId="8" hidden="1"/>
    <cellStyle name="Link" xfId="495" builtinId="8" hidden="1"/>
    <cellStyle name="Link" xfId="497" builtinId="8" hidden="1"/>
    <cellStyle name="Link" xfId="499" builtinId="8" hidden="1"/>
    <cellStyle name="Link" xfId="501" builtinId="8" hidden="1"/>
    <cellStyle name="Link" xfId="503" builtinId="8" hidden="1"/>
    <cellStyle name="Link" xfId="505" builtinId="8" hidden="1"/>
    <cellStyle name="Link" xfId="507" builtinId="8" hidden="1"/>
    <cellStyle name="Link" xfId="509" builtinId="8" hidden="1"/>
    <cellStyle name="Link" xfId="511" builtinId="8" hidden="1"/>
    <cellStyle name="Link" xfId="513" builtinId="8" hidden="1"/>
    <cellStyle name="Link" xfId="515" builtinId="8" hidden="1"/>
    <cellStyle name="Link" xfId="517" builtinId="8" hidden="1"/>
    <cellStyle name="Link" xfId="519" builtinId="8" hidden="1"/>
    <cellStyle name="Link" xfId="521" builtinId="8" hidden="1"/>
    <cellStyle name="Link" xfId="523" builtinId="8" hidden="1"/>
    <cellStyle name="Link" xfId="525" builtinId="8" hidden="1"/>
    <cellStyle name="Link" xfId="527" builtinId="8" hidden="1"/>
    <cellStyle name="Link" xfId="529" builtinId="8" hidden="1"/>
    <cellStyle name="Link" xfId="531" builtinId="8" hidden="1"/>
    <cellStyle name="Link" xfId="533" builtinId="8" hidden="1"/>
    <cellStyle name="Link" xfId="535" builtinId="8" hidden="1"/>
    <cellStyle name="Link" xfId="537" builtinId="8" hidden="1"/>
    <cellStyle name="Link" xfId="539" builtinId="8" hidden="1"/>
    <cellStyle name="Link" xfId="541" builtinId="8" hidden="1"/>
    <cellStyle name="Link" xfId="543" builtinId="8" hidden="1"/>
    <cellStyle name="Link" xfId="545" builtinId="8" hidden="1"/>
    <cellStyle name="Link" xfId="547" builtinId="8" hidden="1"/>
    <cellStyle name="Link" xfId="549" builtinId="8" hidden="1"/>
    <cellStyle name="Link" xfId="551" builtinId="8" hidden="1"/>
    <cellStyle name="Link" xfId="553" builtinId="8" hidden="1"/>
    <cellStyle name="Link" xfId="555" builtinId="8" hidden="1"/>
    <cellStyle name="Link" xfId="557" builtinId="8" hidden="1"/>
    <cellStyle name="Link" xfId="559" builtinId="8" hidden="1"/>
    <cellStyle name="Link" xfId="561" builtinId="8" hidden="1"/>
    <cellStyle name="Link" xfId="563" builtinId="8" hidden="1"/>
    <cellStyle name="Link" xfId="565" builtinId="8" hidden="1"/>
    <cellStyle name="Link" xfId="567" builtinId="8" hidden="1"/>
    <cellStyle name="Link" xfId="569" builtinId="8" hidden="1"/>
    <cellStyle name="Link" xfId="571" builtinId="8" hidden="1"/>
    <cellStyle name="Link" xfId="573" builtinId="8" hidden="1"/>
    <cellStyle name="Link" xfId="575" builtinId="8" hidden="1"/>
    <cellStyle name="Link" xfId="577" builtinId="8" hidden="1"/>
    <cellStyle name="Link" xfId="579" builtinId="8" hidden="1"/>
    <cellStyle name="Link" xfId="581" builtinId="8" hidden="1"/>
    <cellStyle name="Link" xfId="583" builtinId="8" hidden="1"/>
    <cellStyle name="Link" xfId="585" builtinId="8" hidden="1"/>
    <cellStyle name="Link" xfId="587" builtinId="8" hidden="1"/>
    <cellStyle name="Link" xfId="589" builtinId="8" hidden="1"/>
    <cellStyle name="Link" xfId="591" builtinId="8" hidden="1"/>
    <cellStyle name="Link" xfId="593" builtinId="8" hidden="1"/>
    <cellStyle name="Link" xfId="595" builtinId="8" hidden="1"/>
    <cellStyle name="Link" xfId="597" builtinId="8" hidden="1"/>
    <cellStyle name="Link" xfId="599" builtinId="8" hidden="1"/>
    <cellStyle name="Link" xfId="601" builtinId="8" hidden="1"/>
    <cellStyle name="Link" xfId="603" builtinId="8" hidden="1"/>
    <cellStyle name="Link" xfId="605" builtinId="8" hidden="1"/>
    <cellStyle name="Link" xfId="607" builtinId="8" hidden="1"/>
    <cellStyle name="Link" xfId="609" builtinId="8" hidden="1"/>
    <cellStyle name="Link" xfId="611" builtinId="8" hidden="1"/>
    <cellStyle name="Link" xfId="613" builtinId="8" hidden="1"/>
    <cellStyle name="Link" xfId="615" builtinId="8" hidden="1"/>
    <cellStyle name="Link" xfId="617" builtinId="8" hidden="1"/>
    <cellStyle name="Link" xfId="619" builtinId="8" hidden="1"/>
    <cellStyle name="Link" xfId="621" builtinId="8" hidden="1"/>
    <cellStyle name="Link" xfId="623" builtinId="8" hidden="1"/>
    <cellStyle name="Link" xfId="625" builtinId="8" hidden="1"/>
    <cellStyle name="Link" xfId="627" builtinId="8" hidden="1"/>
    <cellStyle name="Link" xfId="629" builtinId="8" hidden="1"/>
    <cellStyle name="Link" xfId="631" builtinId="8" hidden="1"/>
    <cellStyle name="Link" xfId="633" builtinId="8" hidden="1"/>
    <cellStyle name="Link" xfId="635" builtinId="8" hidden="1"/>
    <cellStyle name="Link" xfId="637" builtinId="8" hidden="1"/>
    <cellStyle name="Link" xfId="639" builtinId="8" hidden="1"/>
    <cellStyle name="Link" xfId="641" builtinId="8" hidden="1"/>
    <cellStyle name="Link" xfId="643" builtinId="8" hidden="1"/>
    <cellStyle name="Link" xfId="645" builtinId="8" hidden="1"/>
    <cellStyle name="Link" xfId="647" builtinId="8" hidden="1"/>
    <cellStyle name="Link" xfId="649" builtinId="8" hidden="1"/>
    <cellStyle name="Link" xfId="651" builtinId="8" hidden="1"/>
    <cellStyle name="Link" xfId="653" builtinId="8" hidden="1"/>
    <cellStyle name="Link" xfId="655" builtinId="8" hidden="1"/>
    <cellStyle name="Link" xfId="657" builtinId="8" hidden="1"/>
    <cellStyle name="Link" xfId="659" builtinId="8" hidden="1"/>
    <cellStyle name="Link" xfId="661" builtinId="8" hidden="1"/>
    <cellStyle name="Link" xfId="663" builtinId="8" hidden="1"/>
    <cellStyle name="Link" xfId="665" builtinId="8" hidden="1"/>
    <cellStyle name="Link" xfId="667" builtinId="8" hidden="1"/>
    <cellStyle name="Link" xfId="669" builtinId="8" hidden="1"/>
    <cellStyle name="Link" xfId="671" builtinId="8" hidden="1"/>
    <cellStyle name="Link" xfId="673" builtinId="8" hidden="1"/>
    <cellStyle name="Link" xfId="675" builtinId="8" hidden="1"/>
    <cellStyle name="Link" xfId="677" builtinId="8" hidden="1"/>
    <cellStyle name="Link" xfId="679" builtinId="8" hidden="1"/>
    <cellStyle name="Link" xfId="681" builtinId="8" hidden="1"/>
    <cellStyle name="Link" xfId="683" builtinId="8" hidden="1"/>
    <cellStyle name="Link" xfId="685" builtinId="8" hidden="1"/>
    <cellStyle name="Link" xfId="687" builtinId="8" hidden="1"/>
    <cellStyle name="Link" xfId="689" builtinId="8" hidden="1"/>
    <cellStyle name="Link" xfId="691" builtinId="8" hidden="1"/>
    <cellStyle name="Link" xfId="693" builtinId="8" hidden="1"/>
    <cellStyle name="Link" xfId="695" builtinId="8" hidden="1"/>
    <cellStyle name="Link" xfId="697" builtinId="8" hidden="1"/>
    <cellStyle name="Link" xfId="699" builtinId="8" hidden="1"/>
    <cellStyle name="Link" xfId="701" builtinId="8" hidden="1"/>
    <cellStyle name="Link" xfId="703" builtinId="8" hidden="1"/>
    <cellStyle name="Link" xfId="705" builtinId="8" hidden="1"/>
    <cellStyle name="Link" xfId="707" builtinId="8" hidden="1"/>
    <cellStyle name="Link" xfId="709" builtinId="8" hidden="1"/>
    <cellStyle name="Link" xfId="711" builtinId="8" hidden="1"/>
    <cellStyle name="Link" xfId="713" builtinId="8" hidden="1"/>
    <cellStyle name="Link" xfId="715" builtinId="8" hidden="1"/>
    <cellStyle name="Link" xfId="717" builtinId="8" hidden="1"/>
    <cellStyle name="Link" xfId="719" builtinId="8" hidden="1"/>
    <cellStyle name="Link" xfId="721" builtinId="8" hidden="1"/>
    <cellStyle name="Link" xfId="723" builtinId="8" hidden="1"/>
    <cellStyle name="Link" xfId="725" builtinId="8" hidden="1"/>
    <cellStyle name="Link" xfId="727" builtinId="8" hidden="1"/>
    <cellStyle name="Link" xfId="729" builtinId="8" hidden="1"/>
    <cellStyle name="Link" xfId="731" builtinId="8" hidden="1"/>
    <cellStyle name="Link" xfId="733" builtinId="8" hidden="1"/>
    <cellStyle name="Link" xfId="735" builtinId="8" hidden="1"/>
    <cellStyle name="Link" xfId="737" builtinId="8" hidden="1"/>
    <cellStyle name="Link" xfId="739" builtinId="8" hidden="1"/>
    <cellStyle name="Link" xfId="741" builtinId="8" hidden="1"/>
    <cellStyle name="Link" xfId="743" builtinId="8" hidden="1"/>
    <cellStyle name="Link" xfId="745" builtinId="8" hidden="1"/>
    <cellStyle name="Link" xfId="747" builtinId="8" hidden="1"/>
    <cellStyle name="Link" xfId="749" builtinId="8" hidden="1"/>
    <cellStyle name="Link" xfId="751" builtinId="8" hidden="1"/>
    <cellStyle name="Link" xfId="753" builtinId="8" hidden="1"/>
    <cellStyle name="Link" xfId="755" builtinId="8" hidden="1"/>
    <cellStyle name="Link" xfId="757" builtinId="8" hidden="1"/>
    <cellStyle name="Link" xfId="759" builtinId="8" hidden="1"/>
    <cellStyle name="Link" xfId="761" builtinId="8" hidden="1"/>
    <cellStyle name="Link" xfId="763" builtinId="8" hidden="1"/>
    <cellStyle name="Link" xfId="765" builtinId="8" hidden="1"/>
    <cellStyle name="Link" xfId="767" builtinId="8" hidden="1"/>
    <cellStyle name="Link" xfId="769" builtinId="8" hidden="1"/>
    <cellStyle name="Link" xfId="771" builtinId="8" hidden="1"/>
    <cellStyle name="Link" xfId="773" builtinId="8" hidden="1"/>
    <cellStyle name="Link" xfId="775" builtinId="8" hidden="1"/>
    <cellStyle name="Link" xfId="777" builtinId="8" hidden="1"/>
    <cellStyle name="Link" xfId="779" builtinId="8" hidden="1"/>
    <cellStyle name="Link" xfId="781" builtinId="8" hidden="1"/>
    <cellStyle name="Link" xfId="783" builtinId="8" hidden="1"/>
    <cellStyle name="Link" xfId="785" builtinId="8" hidden="1"/>
    <cellStyle name="Link" xfId="787" builtinId="8" hidden="1"/>
    <cellStyle name="Link" xfId="789" builtinId="8" hidden="1"/>
    <cellStyle name="Link" xfId="791" builtinId="8" hidden="1"/>
    <cellStyle name="Link" xfId="793" builtinId="8" hidden="1"/>
    <cellStyle name="Link" xfId="795" builtinId="8" hidden="1"/>
    <cellStyle name="Link" xfId="797" builtinId="8" hidden="1"/>
    <cellStyle name="Link" xfId="799" builtinId="8" hidden="1"/>
    <cellStyle name="Link" xfId="801" builtinId="8" hidden="1"/>
    <cellStyle name="Link" xfId="803" builtinId="8" hidden="1"/>
    <cellStyle name="Link" xfId="805" builtinId="8" hidden="1"/>
    <cellStyle name="Link" xfId="807" builtinId="8" hidden="1"/>
    <cellStyle name="Link" xfId="809" builtinId="8" hidden="1"/>
    <cellStyle name="Link" xfId="811" builtinId="8" hidden="1"/>
    <cellStyle name="Link" xfId="813" builtinId="8" hidden="1"/>
    <cellStyle name="Link" xfId="815" builtinId="8" hidden="1"/>
    <cellStyle name="Link" xfId="817" builtinId="8" hidden="1"/>
    <cellStyle name="Link" xfId="819" builtinId="8" hidden="1"/>
    <cellStyle name="Link" xfId="821" builtinId="8" hidden="1"/>
    <cellStyle name="Link" xfId="823" builtinId="8" hidden="1"/>
    <cellStyle name="Link" xfId="825" builtinId="8" hidden="1"/>
    <cellStyle name="Link" xfId="827" builtinId="8" hidden="1"/>
    <cellStyle name="Link" xfId="829" builtinId="8" hidden="1"/>
    <cellStyle name="Link" xfId="831" builtinId="8" hidden="1"/>
    <cellStyle name="Link" xfId="833" builtinId="8" hidden="1"/>
    <cellStyle name="Link" xfId="835" builtinId="8" hidden="1"/>
    <cellStyle name="Link" xfId="837" builtinId="8" hidden="1"/>
    <cellStyle name="Link" xfId="839" builtinId="8" hidden="1"/>
    <cellStyle name="Link" xfId="841" builtinId="8" hidden="1"/>
    <cellStyle name="Link" xfId="843" builtinId="8" hidden="1"/>
    <cellStyle name="Link" xfId="845" builtinId="8" hidden="1"/>
    <cellStyle name="Link" xfId="847" builtinId="8" hidden="1"/>
    <cellStyle name="Link" xfId="849" builtinId="8" hidden="1"/>
    <cellStyle name="Link" xfId="851" builtinId="8" hidden="1"/>
    <cellStyle name="Link" xfId="853" builtinId="8" hidden="1"/>
    <cellStyle name="Link" xfId="855" builtinId="8" hidden="1"/>
    <cellStyle name="Link" xfId="857" builtinId="8" hidden="1"/>
    <cellStyle name="Link" xfId="859" builtinId="8" hidden="1"/>
    <cellStyle name="Link" xfId="861" builtinId="8" hidden="1"/>
    <cellStyle name="Link" xfId="863" builtinId="8" hidden="1"/>
    <cellStyle name="Link" xfId="865" builtinId="8" hidden="1"/>
    <cellStyle name="Link" xfId="867" builtinId="8" hidden="1"/>
    <cellStyle name="Link" xfId="869" builtinId="8" hidden="1"/>
    <cellStyle name="Link" xfId="871" builtinId="8" hidden="1"/>
    <cellStyle name="Link" xfId="873" builtinId="8" hidden="1"/>
    <cellStyle name="Link" xfId="875" builtinId="8" hidden="1"/>
    <cellStyle name="Link" xfId="877" builtinId="8" hidden="1"/>
    <cellStyle name="Link" xfId="879" builtinId="8" hidden="1"/>
    <cellStyle name="Link" xfId="881" builtinId="8" hidden="1"/>
    <cellStyle name="Link" xfId="883" builtinId="8" hidden="1"/>
    <cellStyle name="Link" xfId="885" builtinId="8" hidden="1"/>
    <cellStyle name="Link" xfId="887" builtinId="8" hidden="1"/>
    <cellStyle name="Link" xfId="889" builtinId="8" hidden="1"/>
    <cellStyle name="Link" xfId="891" builtinId="8" hidden="1"/>
    <cellStyle name="Link" xfId="893" builtinId="8" hidden="1"/>
    <cellStyle name="Link" xfId="895" builtinId="8" hidden="1"/>
    <cellStyle name="Link" xfId="897" builtinId="8" hidden="1"/>
    <cellStyle name="Link" xfId="899" builtinId="8" hidden="1"/>
    <cellStyle name="Link" xfId="901" builtinId="8" hidden="1"/>
    <cellStyle name="Link" xfId="903" builtinId="8" hidden="1"/>
    <cellStyle name="Link" xfId="905" builtinId="8" hidden="1"/>
    <cellStyle name="Link" xfId="907" builtinId="8" hidden="1"/>
    <cellStyle name="Link" xfId="909" builtinId="8" hidden="1"/>
    <cellStyle name="Link" xfId="911" builtinId="8" hidden="1"/>
    <cellStyle name="Link" xfId="913" builtinId="8" hidden="1"/>
    <cellStyle name="Link" xfId="915" builtinId="8" hidden="1"/>
    <cellStyle name="Link" xfId="917" builtinId="8" hidden="1"/>
    <cellStyle name="Link" xfId="919" builtinId="8" hidden="1"/>
    <cellStyle name="Link" xfId="928" builtinId="8" hidden="1"/>
    <cellStyle name="Link" xfId="930" builtinId="8" hidden="1"/>
    <cellStyle name="Link" xfId="932" builtinId="8" hidden="1"/>
    <cellStyle name="Link" xfId="934" builtinId="8" hidden="1"/>
    <cellStyle name="Link" xfId="936" builtinId="8" hidden="1"/>
    <cellStyle name="Link" xfId="938" builtinId="8" hidden="1"/>
    <cellStyle name="Link" xfId="940" builtinId="8" hidden="1"/>
    <cellStyle name="Link" xfId="942" builtinId="8" hidden="1"/>
    <cellStyle name="Link" xfId="944" builtinId="8" hidden="1"/>
    <cellStyle name="Link" xfId="946" builtinId="8" hidden="1"/>
    <cellStyle name="Link" xfId="948" builtinId="8" hidden="1"/>
    <cellStyle name="Link" xfId="950" builtinId="8" hidden="1"/>
    <cellStyle name="Link" xfId="952" builtinId="8" hidden="1"/>
    <cellStyle name="Link" xfId="954" builtinId="8" hidden="1"/>
    <cellStyle name="Link" xfId="956" builtinId="8" hidden="1"/>
    <cellStyle name="Link" xfId="958" builtinId="8" hidden="1"/>
    <cellStyle name="Link" xfId="960" builtinId="8" hidden="1"/>
    <cellStyle name="Link" xfId="962" builtinId="8" hidden="1"/>
    <cellStyle name="Link" xfId="964" builtinId="8" hidden="1"/>
    <cellStyle name="Link" xfId="966" builtinId="8" hidden="1"/>
    <cellStyle name="Link" xfId="968" builtinId="8" hidden="1"/>
    <cellStyle name="Link" xfId="970" builtinId="8" hidden="1"/>
    <cellStyle name="Link" xfId="972" builtinId="8" hidden="1"/>
    <cellStyle name="Link" xfId="974" builtinId="8" hidden="1"/>
    <cellStyle name="Link" xfId="976" builtinId="8" hidden="1"/>
    <cellStyle name="Link" xfId="978" builtinId="8" hidden="1"/>
    <cellStyle name="Link" xfId="980" builtinId="8" hidden="1"/>
    <cellStyle name="Link" xfId="982" builtinId="8" hidden="1"/>
    <cellStyle name="Link" xfId="984" builtinId="8" hidden="1"/>
    <cellStyle name="Link" xfId="986" builtinId="8" hidden="1"/>
    <cellStyle name="Link" xfId="988" builtinId="8" hidden="1"/>
    <cellStyle name="Link" xfId="990" builtinId="8" hidden="1"/>
    <cellStyle name="Link" xfId="992" builtinId="8" hidden="1"/>
    <cellStyle name="Link" xfId="994" builtinId="8" hidden="1"/>
    <cellStyle name="Link" xfId="996" builtinId="8" hidden="1"/>
    <cellStyle name="Link" xfId="998" builtinId="8" hidden="1"/>
    <cellStyle name="Link" xfId="1000" builtinId="8" hidden="1"/>
    <cellStyle name="Link" xfId="1002" builtinId="8" hidden="1"/>
    <cellStyle name="Link" xfId="1004" builtinId="8" hidden="1"/>
    <cellStyle name="Link" xfId="1006" builtinId="8" hidden="1"/>
    <cellStyle name="Link" xfId="1008" builtinId="8" hidden="1"/>
    <cellStyle name="Link" xfId="1010" builtinId="8" hidden="1"/>
    <cellStyle name="Link" xfId="1012" builtinId="8" hidden="1"/>
    <cellStyle name="Link" xfId="1014" builtinId="8" hidden="1"/>
    <cellStyle name="Link" xfId="1016" builtinId="8" hidden="1"/>
    <cellStyle name="Link" xfId="1018" builtinId="8" hidden="1"/>
    <cellStyle name="Link" xfId="1020" builtinId="8" hidden="1"/>
    <cellStyle name="Link" xfId="1022" builtinId="8" hidden="1"/>
    <cellStyle name="Link" xfId="1024" builtinId="8" hidden="1"/>
    <cellStyle name="Link" xfId="1026" builtinId="8" hidden="1"/>
    <cellStyle name="Link" xfId="1028" builtinId="8" hidden="1"/>
    <cellStyle name="Link" xfId="1030" builtinId="8" hidden="1"/>
    <cellStyle name="Link" xfId="1032" builtinId="8" hidden="1"/>
    <cellStyle name="Link" xfId="1034" builtinId="8" hidden="1"/>
    <cellStyle name="Link" xfId="1036" builtinId="8" hidden="1"/>
    <cellStyle name="Link" xfId="1038" builtinId="8" hidden="1"/>
    <cellStyle name="Link" xfId="1040" builtinId="8" hidden="1"/>
    <cellStyle name="Link" xfId="1042" builtinId="8" hidden="1"/>
    <cellStyle name="Link" xfId="1044" builtinId="8" hidden="1"/>
    <cellStyle name="Link" xfId="1046" builtinId="8" hidden="1"/>
    <cellStyle name="Link" xfId="1048" builtinId="8" hidden="1"/>
    <cellStyle name="Link" xfId="1050" builtinId="8" hidden="1"/>
    <cellStyle name="Link" xfId="1052" builtinId="8" hidden="1"/>
    <cellStyle name="Link" xfId="1054" builtinId="8" hidden="1"/>
    <cellStyle name="Link" xfId="1056" builtinId="8" hidden="1"/>
    <cellStyle name="Link" xfId="1058" builtinId="8" hidden="1"/>
    <cellStyle name="Link" xfId="1060" builtinId="8" hidden="1"/>
    <cellStyle name="Link" xfId="1062" builtinId="8" hidden="1"/>
    <cellStyle name="Link" xfId="1064" builtinId="8" hidden="1"/>
    <cellStyle name="Link" xfId="1066" builtinId="8" hidden="1"/>
    <cellStyle name="Link" xfId="1068" builtinId="8" hidden="1"/>
    <cellStyle name="Link" xfId="1070" builtinId="8" hidden="1"/>
    <cellStyle name="Link" xfId="1072" builtinId="8" hidden="1"/>
    <cellStyle name="Link" xfId="1074" builtinId="8" hidden="1"/>
    <cellStyle name="Link" xfId="1076" builtinId="8" hidden="1"/>
    <cellStyle name="Link" xfId="1078" builtinId="8" hidden="1"/>
    <cellStyle name="Link" xfId="1080" builtinId="8" hidden="1"/>
    <cellStyle name="Link" xfId="1082" builtinId="8" hidden="1"/>
    <cellStyle name="Link" xfId="1084" builtinId="8" hidden="1"/>
    <cellStyle name="Link" xfId="1086" builtinId="8" hidden="1"/>
    <cellStyle name="Link" xfId="1088" builtinId="8" hidden="1"/>
    <cellStyle name="Link" xfId="1090" builtinId="8" hidden="1"/>
    <cellStyle name="Link" xfId="1092" builtinId="8" hidden="1"/>
    <cellStyle name="Link" xfId="1094" builtinId="8" hidden="1"/>
    <cellStyle name="Link" xfId="1096" builtinId="8" hidden="1"/>
    <cellStyle name="Link" xfId="1098" builtinId="8" hidden="1"/>
    <cellStyle name="Link" xfId="1100" builtinId="8" hidden="1"/>
    <cellStyle name="Link" xfId="1102" builtinId="8" hidden="1"/>
    <cellStyle name="Link" xfId="1104" builtinId="8" hidden="1"/>
    <cellStyle name="Link" xfId="1106" builtinId="8" hidden="1"/>
    <cellStyle name="Link" xfId="1108" builtinId="8" hidden="1"/>
    <cellStyle name="Link" xfId="1110" builtinId="8" hidden="1"/>
    <cellStyle name="Link" xfId="1112" builtinId="8" hidden="1"/>
    <cellStyle name="Link" xfId="1114" builtinId="8" hidden="1"/>
    <cellStyle name="Link" xfId="1116" builtinId="8" hidden="1"/>
    <cellStyle name="Link" xfId="1118" builtinId="8" hidden="1"/>
    <cellStyle name="Link" xfId="1120" builtinId="8" hidden="1"/>
    <cellStyle name="Link" xfId="1122" builtinId="8" hidden="1"/>
    <cellStyle name="Link" xfId="1124" builtinId="8" hidden="1"/>
    <cellStyle name="Link" xfId="1126" builtinId="8" hidden="1"/>
    <cellStyle name="Link" xfId="1128" builtinId="8" hidden="1"/>
    <cellStyle name="Link" xfId="1130" builtinId="8" hidden="1"/>
    <cellStyle name="Link" xfId="1132" builtinId="8" hidden="1"/>
    <cellStyle name="Link" xfId="1134" builtinId="8" hidden="1"/>
    <cellStyle name="Link" xfId="1136" builtinId="8" hidden="1"/>
    <cellStyle name="Link" xfId="1138" builtinId="8" hidden="1"/>
    <cellStyle name="Link" xfId="1140" builtinId="8" hidden="1"/>
    <cellStyle name="Link" xfId="1142" builtinId="8" hidden="1"/>
    <cellStyle name="Link" xfId="1144" builtinId="8" hidden="1"/>
    <cellStyle name="Link" xfId="1146" builtinId="8" hidden="1"/>
    <cellStyle name="Link" xfId="1148" builtinId="8" hidden="1"/>
    <cellStyle name="Link" xfId="1150" builtinId="8" hidden="1"/>
    <cellStyle name="Link" xfId="1152" builtinId="8" hidden="1"/>
    <cellStyle name="Link" xfId="1154" builtinId="8" hidden="1"/>
    <cellStyle name="Link" xfId="1156" builtinId="8" hidden="1"/>
    <cellStyle name="Link" xfId="1158" builtinId="8" hidden="1"/>
    <cellStyle name="Link" xfId="1160" builtinId="8" hidden="1"/>
    <cellStyle name="Link" xfId="1162" builtinId="8" hidden="1"/>
    <cellStyle name="Link" xfId="1164" builtinId="8" hidden="1"/>
    <cellStyle name="Link" xfId="1166" builtinId="8" hidden="1"/>
    <cellStyle name="Link" xfId="1168" builtinId="8" hidden="1"/>
    <cellStyle name="Link" xfId="1170" builtinId="8" hidden="1"/>
    <cellStyle name="Link" xfId="1172" builtinId="8" hidden="1"/>
    <cellStyle name="Link" xfId="1174" builtinId="8" hidden="1"/>
    <cellStyle name="Link" xfId="1176" builtinId="8" hidden="1"/>
    <cellStyle name="Link" xfId="1178" builtinId="8" hidden="1"/>
    <cellStyle name="Link" xfId="1180" builtinId="8" hidden="1"/>
    <cellStyle name="Link" xfId="1182" builtinId="8" hidden="1"/>
    <cellStyle name="Link" xfId="1184" builtinId="8" hidden="1"/>
    <cellStyle name="Link" xfId="1186" builtinId="8" hidden="1"/>
    <cellStyle name="Link" xfId="1188" builtinId="8" hidden="1"/>
    <cellStyle name="Link" xfId="1190" builtinId="8" hidden="1"/>
    <cellStyle name="Link" xfId="1192" builtinId="8" hidden="1"/>
    <cellStyle name="Link" xfId="1194" builtinId="8" hidden="1"/>
    <cellStyle name="Link" xfId="1196" builtinId="8" hidden="1"/>
    <cellStyle name="Link" xfId="1198" builtinId="8" hidden="1"/>
    <cellStyle name="Link" xfId="1200" builtinId="8" hidden="1"/>
    <cellStyle name="Link" xfId="1202" builtinId="8" hidden="1"/>
    <cellStyle name="Link" xfId="1204" builtinId="8" hidden="1"/>
    <cellStyle name="Link" xfId="1206" builtinId="8" hidden="1"/>
    <cellStyle name="Link" xfId="1208" builtinId="8" hidden="1"/>
    <cellStyle name="Link" xfId="1210" builtinId="8" hidden="1"/>
    <cellStyle name="Link" xfId="1212" builtinId="8" hidden="1"/>
    <cellStyle name="Link" xfId="1214" builtinId="8" hidden="1"/>
    <cellStyle name="Link" xfId="1216" builtinId="8" hidden="1"/>
    <cellStyle name="Link" xfId="1218" builtinId="8" hidden="1"/>
    <cellStyle name="Link" xfId="1220" builtinId="8" hidden="1"/>
    <cellStyle name="Link" xfId="1222" builtinId="8" hidden="1"/>
    <cellStyle name="Link" xfId="1224" builtinId="8" hidden="1"/>
    <cellStyle name="Link" xfId="1226" builtinId="8" hidden="1"/>
    <cellStyle name="Link" xfId="1228" builtinId="8" hidden="1"/>
    <cellStyle name="Link" xfId="1230" builtinId="8" hidden="1"/>
    <cellStyle name="Link" xfId="1232" builtinId="8" hidden="1"/>
    <cellStyle name="Link" xfId="1234" builtinId="8" hidden="1"/>
    <cellStyle name="Link" xfId="1236" builtinId="8" hidden="1"/>
    <cellStyle name="Link" xfId="1238" builtinId="8" hidden="1"/>
    <cellStyle name="Link" xfId="1240" builtinId="8" hidden="1"/>
    <cellStyle name="Link" xfId="1242" builtinId="8" hidden="1"/>
    <cellStyle name="Link" xfId="1244" builtinId="8" hidden="1"/>
    <cellStyle name="Link" xfId="1246" builtinId="8" hidden="1"/>
    <cellStyle name="Link" xfId="1248" builtinId="8" hidden="1"/>
    <cellStyle name="Link" xfId="1250" builtinId="8" hidden="1"/>
    <cellStyle name="Link" xfId="1252" builtinId="8" hidden="1"/>
    <cellStyle name="Link" xfId="1254" builtinId="8" hidden="1"/>
    <cellStyle name="Link" xfId="1256" builtinId="8" hidden="1"/>
    <cellStyle name="Link" xfId="1258" builtinId="8" hidden="1"/>
    <cellStyle name="Link" xfId="1260" builtinId="8" hidden="1"/>
    <cellStyle name="Link" xfId="1262" builtinId="8" hidden="1"/>
    <cellStyle name="Link" xfId="1264" builtinId="8" hidden="1"/>
    <cellStyle name="Link" xfId="1266" builtinId="8" hidden="1"/>
    <cellStyle name="Link" xfId="1268" builtinId="8" hidden="1"/>
    <cellStyle name="Link" xfId="1270" builtinId="8" hidden="1"/>
    <cellStyle name="Link" xfId="1272" builtinId="8" hidden="1"/>
    <cellStyle name="Link" xfId="1274" builtinId="8" hidden="1"/>
    <cellStyle name="Link" xfId="1276" builtinId="8" hidden="1"/>
    <cellStyle name="Link" xfId="1278" builtinId="8" hidden="1"/>
    <cellStyle name="Link" xfId="1280" builtinId="8" hidden="1"/>
    <cellStyle name="Link" xfId="1282" builtinId="8" hidden="1"/>
    <cellStyle name="Link" xfId="1284" builtinId="8" hidden="1"/>
    <cellStyle name="Link" xfId="1286" builtinId="8" hidden="1"/>
    <cellStyle name="Link" xfId="1288" builtinId="8" hidden="1"/>
    <cellStyle name="Link" xfId="1290" builtinId="8" hidden="1"/>
    <cellStyle name="Link" xfId="1292" builtinId="8" hidden="1"/>
    <cellStyle name="Link" xfId="1294" builtinId="8" hidden="1"/>
    <cellStyle name="Link" xfId="1296" builtinId="8" hidden="1"/>
    <cellStyle name="Link" xfId="1298" builtinId="8" hidden="1"/>
    <cellStyle name="Link" xfId="1300" builtinId="8" hidden="1"/>
    <cellStyle name="Link" xfId="1302" builtinId="8" hidden="1"/>
    <cellStyle name="Link" xfId="1304" builtinId="8" hidden="1"/>
    <cellStyle name="Link" xfId="1306" builtinId="8" hidden="1"/>
    <cellStyle name="Link" xfId="1308" builtinId="8" hidden="1"/>
    <cellStyle name="Link" xfId="1310" builtinId="8" hidden="1"/>
    <cellStyle name="Link" xfId="1312" builtinId="8" hidden="1"/>
    <cellStyle name="Link" xfId="1314" builtinId="8" hidden="1"/>
    <cellStyle name="Link" xfId="1316" builtinId="8" hidden="1"/>
    <cellStyle name="Link" xfId="1318" builtinId="8" hidden="1"/>
    <cellStyle name="Link" xfId="1320" builtinId="8" hidden="1"/>
    <cellStyle name="Link" xfId="1322" builtinId="8" hidden="1"/>
    <cellStyle name="Link" xfId="1324" builtinId="8" hidden="1"/>
    <cellStyle name="Link" xfId="1326" builtinId="8" hidden="1"/>
    <cellStyle name="Link" xfId="1328" builtinId="8" hidden="1"/>
    <cellStyle name="Link" xfId="1330" builtinId="8" hidden="1"/>
    <cellStyle name="Link" xfId="1332" builtinId="8" hidden="1"/>
    <cellStyle name="Link" xfId="1334" builtinId="8" hidden="1"/>
    <cellStyle name="Link" xfId="1336" builtinId="8" hidden="1"/>
    <cellStyle name="Link" xfId="1338" builtinId="8" hidden="1"/>
    <cellStyle name="Link" xfId="1340" builtinId="8" hidden="1"/>
    <cellStyle name="Link" xfId="1342" builtinId="8" hidden="1"/>
    <cellStyle name="Link" xfId="1344" builtinId="8" hidden="1"/>
    <cellStyle name="Link" xfId="1346" builtinId="8" hidden="1"/>
    <cellStyle name="Link" xfId="1348" builtinId="8" hidden="1"/>
    <cellStyle name="Link" xfId="1350" builtinId="8" hidden="1"/>
    <cellStyle name="Link" xfId="1352" builtinId="8" hidden="1"/>
    <cellStyle name="Link" xfId="1354" builtinId="8" hidden="1"/>
    <cellStyle name="Link" xfId="1356" builtinId="8" hidden="1"/>
    <cellStyle name="Link" xfId="1358" builtinId="8" hidden="1"/>
    <cellStyle name="Link" xfId="1360" builtinId="8" hidden="1"/>
    <cellStyle name="Link" xfId="1362" builtinId="8" hidden="1"/>
    <cellStyle name="Link" xfId="1364" builtinId="8" hidden="1"/>
    <cellStyle name="Link" xfId="1366" builtinId="8" hidden="1"/>
    <cellStyle name="Link" xfId="1368" builtinId="8" hidden="1"/>
    <cellStyle name="Link" xfId="1370" builtinId="8" hidden="1"/>
    <cellStyle name="Link" xfId="1372" builtinId="8" hidden="1"/>
    <cellStyle name="Link" xfId="1374" builtinId="8" hidden="1"/>
    <cellStyle name="Link" xfId="1376" builtinId="8" hidden="1"/>
    <cellStyle name="Link" xfId="1378" builtinId="8" hidden="1"/>
    <cellStyle name="Link" xfId="1380" builtinId="8" hidden="1"/>
    <cellStyle name="Link" xfId="1382" builtinId="8" hidden="1"/>
    <cellStyle name="Link" xfId="1384" builtinId="8" hidden="1"/>
    <cellStyle name="Link" xfId="1386" builtinId="8" hidden="1"/>
    <cellStyle name="Link" xfId="1388" builtinId="8" hidden="1"/>
    <cellStyle name="Link" xfId="1390" builtinId="8" hidden="1"/>
    <cellStyle name="Link" xfId="1392" builtinId="8" hidden="1"/>
    <cellStyle name="Link" xfId="1394" builtinId="8" hidden="1"/>
    <cellStyle name="Link" xfId="1396" builtinId="8" hidden="1"/>
    <cellStyle name="Link" xfId="1398" builtinId="8" hidden="1"/>
    <cellStyle name="Link" xfId="1400" builtinId="8" hidden="1"/>
    <cellStyle name="Link" xfId="1402" builtinId="8" hidden="1"/>
    <cellStyle name="Link" xfId="1404" builtinId="8" hidden="1"/>
    <cellStyle name="Link" xfId="1406" builtinId="8" hidden="1"/>
    <cellStyle name="Link" xfId="1408" builtinId="8" hidden="1"/>
    <cellStyle name="Link" xfId="1410" builtinId="8" hidden="1"/>
    <cellStyle name="Link" xfId="1412" builtinId="8" hidden="1"/>
    <cellStyle name="Link" xfId="1414" builtinId="8" hidden="1"/>
    <cellStyle name="Link" xfId="1416" builtinId="8" hidden="1"/>
    <cellStyle name="Link" xfId="1418" builtinId="8" hidden="1"/>
    <cellStyle name="Link" xfId="1420" builtinId="8" hidden="1"/>
    <cellStyle name="Link" xfId="1422" builtinId="8" hidden="1"/>
    <cellStyle name="Link" xfId="1424" builtinId="8" hidden="1"/>
    <cellStyle name="Link" xfId="1426" builtinId="8" hidden="1"/>
    <cellStyle name="Link" xfId="1428" builtinId="8" hidden="1"/>
    <cellStyle name="Link" xfId="1430" builtinId="8" hidden="1"/>
    <cellStyle name="Link" xfId="1432" builtinId="8" hidden="1"/>
    <cellStyle name="Link" xfId="1434" builtinId="8" hidden="1"/>
    <cellStyle name="Link" xfId="1436" builtinId="8" hidden="1"/>
    <cellStyle name="Link" xfId="1438" builtinId="8" hidden="1"/>
    <cellStyle name="Link" xfId="1440" builtinId="8" hidden="1"/>
    <cellStyle name="Link" xfId="1442" builtinId="8" hidden="1"/>
    <cellStyle name="Link" xfId="1444" builtinId="8" hidden="1"/>
    <cellStyle name="Link" xfId="1446" builtinId="8" hidden="1"/>
    <cellStyle name="Link" xfId="1448" builtinId="8" hidden="1"/>
    <cellStyle name="Link" xfId="1450" builtinId="8" hidden="1"/>
    <cellStyle name="Link" xfId="1452" builtinId="8" hidden="1"/>
    <cellStyle name="Link" xfId="1454" builtinId="8" hidden="1"/>
    <cellStyle name="Link" xfId="1456" builtinId="8" hidden="1"/>
    <cellStyle name="Link" xfId="1458" builtinId="8" hidden="1"/>
    <cellStyle name="Link" xfId="1460" builtinId="8" hidden="1"/>
    <cellStyle name="Link" xfId="1462" builtinId="8" hidden="1"/>
    <cellStyle name="Link" xfId="1464" builtinId="8" hidden="1"/>
    <cellStyle name="Link" xfId="1466" builtinId="8" hidden="1"/>
    <cellStyle name="Link" xfId="1468" builtinId="8" hidden="1"/>
    <cellStyle name="Link" xfId="1470" builtinId="8" hidden="1"/>
    <cellStyle name="Link" xfId="1472" builtinId="8" hidden="1"/>
    <cellStyle name="Link" xfId="1474" builtinId="8" hidden="1"/>
    <cellStyle name="Link" xfId="1476" builtinId="8" hidden="1"/>
    <cellStyle name="Link" xfId="1478" builtinId="8" hidden="1"/>
    <cellStyle name="Link" xfId="1480" builtinId="8" hidden="1"/>
    <cellStyle name="Link" xfId="1482" builtinId="8" hidden="1"/>
    <cellStyle name="Link" xfId="1484" builtinId="8" hidden="1"/>
    <cellStyle name="Link" xfId="1486" builtinId="8" hidden="1"/>
    <cellStyle name="Link" xfId="1488" builtinId="8" hidden="1"/>
    <cellStyle name="Link" xfId="1490" builtinId="8" hidden="1"/>
    <cellStyle name="Link" xfId="1492" builtinId="8" hidden="1"/>
    <cellStyle name="Link" xfId="1494" builtinId="8" hidden="1"/>
    <cellStyle name="Link" xfId="1496" builtinId="8" hidden="1"/>
    <cellStyle name="Link" xfId="1498" builtinId="8" hidden="1"/>
    <cellStyle name="Link" xfId="1500" builtinId="8" hidden="1"/>
    <cellStyle name="Link" xfId="1502" builtinId="8" hidden="1"/>
    <cellStyle name="Link" xfId="1504" builtinId="8" hidden="1"/>
    <cellStyle name="Link" xfId="1506" builtinId="8" hidden="1"/>
    <cellStyle name="Link" xfId="1508" builtinId="8" hidden="1"/>
    <cellStyle name="Link" xfId="1510" builtinId="8" hidden="1"/>
    <cellStyle name="Link" xfId="1512" builtinId="8" hidden="1"/>
    <cellStyle name="Link" xfId="1514" builtinId="8" hidden="1"/>
    <cellStyle name="Link" xfId="1516" builtinId="8" hidden="1"/>
    <cellStyle name="Link" xfId="1518" builtinId="8" hidden="1"/>
    <cellStyle name="Link" xfId="1520" builtinId="8" hidden="1"/>
    <cellStyle name="Link" xfId="1522" builtinId="8" hidden="1"/>
    <cellStyle name="Link" xfId="1524" builtinId="8" hidden="1"/>
    <cellStyle name="Link" xfId="1526" builtinId="8" hidden="1"/>
    <cellStyle name="Link" xfId="1528" builtinId="8" hidden="1"/>
    <cellStyle name="Link" xfId="1530" builtinId="8" hidden="1"/>
    <cellStyle name="Link" xfId="1532" builtinId="8" hidden="1"/>
    <cellStyle name="Link" xfId="1534" builtinId="8" hidden="1"/>
    <cellStyle name="Link" xfId="1536" builtinId="8" hidden="1"/>
    <cellStyle name="Link" xfId="1538" builtinId="8" hidden="1"/>
    <cellStyle name="Link" xfId="1540" builtinId="8" hidden="1"/>
    <cellStyle name="Link" xfId="1542" builtinId="8" hidden="1"/>
    <cellStyle name="Link" xfId="1544" builtinId="8" hidden="1"/>
    <cellStyle name="Link" xfId="1546" builtinId="8" hidden="1"/>
    <cellStyle name="Link" xfId="1548" builtinId="8" hidden="1"/>
    <cellStyle name="Link" xfId="1550" builtinId="8" hidden="1"/>
    <cellStyle name="Link" xfId="1552" builtinId="8" hidden="1"/>
    <cellStyle name="Link" xfId="1554" builtinId="8" hidden="1"/>
    <cellStyle name="Link" xfId="1556" builtinId="8" hidden="1"/>
    <cellStyle name="Link" xfId="1558" builtinId="8" hidden="1"/>
    <cellStyle name="Link" xfId="1560" builtinId="8" hidden="1"/>
    <cellStyle name="Link" xfId="1562" builtinId="8" hidden="1"/>
    <cellStyle name="Link" xfId="1564" builtinId="8" hidden="1"/>
    <cellStyle name="Link" xfId="1566" builtinId="8" hidden="1"/>
    <cellStyle name="Link" xfId="1568" builtinId="8" hidden="1"/>
    <cellStyle name="Link" xfId="1570" builtinId="8" hidden="1"/>
    <cellStyle name="Link" xfId="1572" builtinId="8" hidden="1"/>
    <cellStyle name="Link" xfId="1574" builtinId="8" hidden="1"/>
    <cellStyle name="Link" xfId="1576" builtinId="8" hidden="1"/>
    <cellStyle name="Link" xfId="1578" builtinId="8" hidden="1"/>
    <cellStyle name="Link" xfId="1580" builtinId="8" hidden="1"/>
    <cellStyle name="Link" xfId="1582" builtinId="8" hidden="1"/>
    <cellStyle name="Link" xfId="1584" builtinId="8" hidden="1"/>
    <cellStyle name="Link" xfId="1586" builtinId="8" hidden="1"/>
    <cellStyle name="Link" xfId="1588" builtinId="8" hidden="1"/>
    <cellStyle name="Link" xfId="1590" builtinId="8" hidden="1"/>
    <cellStyle name="Link" xfId="1592" builtinId="8" hidden="1"/>
    <cellStyle name="Link" xfId="1594" builtinId="8" hidden="1"/>
    <cellStyle name="Link" xfId="1596" builtinId="8" hidden="1"/>
    <cellStyle name="Link" xfId="1598" builtinId="8" hidden="1"/>
    <cellStyle name="Link" xfId="1600" builtinId="8" hidden="1"/>
    <cellStyle name="Link" xfId="1602" builtinId="8" hidden="1"/>
    <cellStyle name="Link" xfId="1604" builtinId="8" hidden="1"/>
    <cellStyle name="Link" xfId="1606" builtinId="8" hidden="1"/>
    <cellStyle name="Link" xfId="1608" builtinId="8" hidden="1"/>
    <cellStyle name="Link" xfId="1610" builtinId="8" hidden="1"/>
    <cellStyle name="Link" xfId="1612" builtinId="8" hidden="1"/>
    <cellStyle name="Link" xfId="1614" builtinId="8" hidden="1"/>
    <cellStyle name="Link" xfId="1616" builtinId="8" hidden="1"/>
    <cellStyle name="Link" xfId="1618" builtinId="8" hidden="1"/>
    <cellStyle name="Link" xfId="1620" builtinId="8" hidden="1"/>
    <cellStyle name="Link" xfId="1622" builtinId="8" hidden="1"/>
    <cellStyle name="Link" xfId="1624" builtinId="8" hidden="1"/>
    <cellStyle name="Link" xfId="1626" builtinId="8" hidden="1"/>
    <cellStyle name="Link" xfId="1628" builtinId="8" hidden="1"/>
    <cellStyle name="Link" xfId="1630" builtinId="8" hidden="1"/>
    <cellStyle name="Link" xfId="1632" builtinId="8" hidden="1"/>
    <cellStyle name="Link" xfId="1634" builtinId="8" hidden="1"/>
    <cellStyle name="Link" xfId="1636" builtinId="8" hidden="1"/>
    <cellStyle name="Link" xfId="1638" builtinId="8" hidden="1"/>
    <cellStyle name="Link" xfId="1640" builtinId="8" hidden="1"/>
    <cellStyle name="Link" xfId="1642" builtinId="8" hidden="1"/>
    <cellStyle name="Link" xfId="1644" builtinId="8" hidden="1"/>
    <cellStyle name="Link" xfId="1646" builtinId="8" hidden="1"/>
    <cellStyle name="Link" xfId="1648" builtinId="8" hidden="1"/>
    <cellStyle name="Link" xfId="1650" builtinId="8" hidden="1"/>
    <cellStyle name="Link" xfId="1652" builtinId="8" hidden="1"/>
    <cellStyle name="Link" xfId="1654" builtinId="8" hidden="1"/>
    <cellStyle name="Link" xfId="1656" builtinId="8" hidden="1"/>
    <cellStyle name="Link" xfId="1658" builtinId="8" hidden="1"/>
    <cellStyle name="Link" xfId="1660" builtinId="8" hidden="1"/>
    <cellStyle name="Link" xfId="1662" builtinId="8" hidden="1"/>
    <cellStyle name="Link" xfId="1664" builtinId="8" hidden="1"/>
    <cellStyle name="Link" xfId="1666" builtinId="8" hidden="1"/>
    <cellStyle name="Link" xfId="1668" builtinId="8" hidden="1"/>
    <cellStyle name="Link" xfId="1670" builtinId="8" hidden="1"/>
    <cellStyle name="Link" xfId="1672" builtinId="8" hidden="1"/>
    <cellStyle name="Link" xfId="1674" builtinId="8" hidden="1"/>
    <cellStyle name="Link" xfId="1676" builtinId="8" hidden="1"/>
    <cellStyle name="Link" xfId="1678" builtinId="8" hidden="1"/>
    <cellStyle name="Link" xfId="1680" builtinId="8" hidden="1"/>
    <cellStyle name="Link" xfId="1682" builtinId="8" hidden="1"/>
    <cellStyle name="Link" xfId="1684" builtinId="8" hidden="1"/>
    <cellStyle name="Link" xfId="1686" builtinId="8" hidden="1"/>
    <cellStyle name="Link" xfId="1688" builtinId="8" hidden="1"/>
    <cellStyle name="Link" xfId="1690" builtinId="8" hidden="1"/>
    <cellStyle name="Link" xfId="1692" builtinId="8" hidden="1"/>
    <cellStyle name="Link" xfId="1694" builtinId="8" hidden="1"/>
    <cellStyle name="Link" xfId="1696" builtinId="8" hidden="1"/>
    <cellStyle name="Link" xfId="1698" builtinId="8" hidden="1"/>
    <cellStyle name="Link" xfId="1700" builtinId="8" hidden="1"/>
    <cellStyle name="Link" xfId="1702" builtinId="8" hidden="1"/>
    <cellStyle name="Link" xfId="1704" builtinId="8" hidden="1"/>
    <cellStyle name="Link" xfId="1706" builtinId="8" hidden="1"/>
    <cellStyle name="Link" xfId="1708" builtinId="8" hidden="1"/>
    <cellStyle name="Link" xfId="1710" builtinId="8" hidden="1"/>
    <cellStyle name="Link" xfId="1712" builtinId="8" hidden="1"/>
    <cellStyle name="Link" xfId="1714" builtinId="8" hidden="1"/>
    <cellStyle name="Link" xfId="1716" builtinId="8" hidden="1"/>
    <cellStyle name="Link" xfId="1718" builtinId="8" hidden="1"/>
    <cellStyle name="Link" xfId="1720" builtinId="8" hidden="1"/>
    <cellStyle name="Link" xfId="1722" builtinId="8" hidden="1"/>
    <cellStyle name="Link" xfId="1724" builtinId="8" hidden="1"/>
    <cellStyle name="Link" xfId="1726" builtinId="8" hidden="1"/>
    <cellStyle name="Link" xfId="1728" builtinId="8" hidden="1"/>
    <cellStyle name="Link" xfId="1730" builtinId="8" hidden="1"/>
    <cellStyle name="Link" xfId="1732" builtinId="8" hidden="1"/>
    <cellStyle name="Link" xfId="1734" builtinId="8" hidden="1"/>
    <cellStyle name="Link" xfId="1736" builtinId="8" hidden="1"/>
    <cellStyle name="Link" xfId="1738" builtinId="8" hidden="1"/>
    <cellStyle name="Link" xfId="1740" builtinId="8" hidden="1"/>
    <cellStyle name="Link" xfId="1742" builtinId="8" hidden="1"/>
    <cellStyle name="Link" xfId="1744" builtinId="8" hidden="1"/>
    <cellStyle name="Link" xfId="1746" builtinId="8" hidden="1"/>
    <cellStyle name="Link" xfId="1748" builtinId="8" hidden="1"/>
    <cellStyle name="Link" xfId="1750" builtinId="8" hidden="1"/>
    <cellStyle name="Link" xfId="1752" builtinId="8" hidden="1"/>
    <cellStyle name="Link" xfId="1754" builtinId="8" hidden="1"/>
    <cellStyle name="Link" xfId="1756" builtinId="8" hidden="1"/>
    <cellStyle name="Link" xfId="1758" builtinId="8" hidden="1"/>
    <cellStyle name="Link" xfId="1760" builtinId="8" hidden="1"/>
    <cellStyle name="Link" xfId="1762" builtinId="8" hidden="1"/>
    <cellStyle name="Link" xfId="1764" builtinId="8" hidden="1"/>
    <cellStyle name="Link" xfId="1766" builtinId="8" hidden="1"/>
    <cellStyle name="Link" xfId="1768" builtinId="8" hidden="1"/>
    <cellStyle name="Link" xfId="1770" builtinId="8" hidden="1"/>
    <cellStyle name="Link" xfId="1772" builtinId="8" hidden="1"/>
    <cellStyle name="Link" xfId="1774" builtinId="8" hidden="1"/>
    <cellStyle name="Normal" xfId="921"/>
    <cellStyle name="Percent" xfId="927"/>
    <cellStyle name="Standard" xfId="0" builtinId="0"/>
    <cellStyle name="Standard 2" xfId="922"/>
  </cellStyles>
  <dxfs count="60">
    <dxf>
      <font>
        <color auto="1"/>
      </font>
      <fill>
        <patternFill patternType="solid">
          <fgColor indexed="64"/>
          <bgColor theme="0" tint="-4.9989318521683403E-2"/>
        </patternFill>
      </fill>
    </dxf>
    <dxf>
      <font>
        <color auto="1"/>
      </font>
      <fill>
        <patternFill patternType="solid">
          <fgColor indexed="64"/>
          <bgColor theme="0" tint="-0.14999847407452621"/>
        </patternFill>
      </fill>
    </dxf>
    <dxf>
      <font>
        <color auto="1"/>
      </font>
      <fill>
        <patternFill patternType="solid">
          <fgColor indexed="64"/>
          <bgColor theme="0" tint="-4.9989318521683403E-2"/>
        </patternFill>
      </fill>
    </dxf>
    <dxf>
      <font>
        <color auto="1"/>
      </font>
      <fill>
        <patternFill patternType="solid">
          <fgColor indexed="64"/>
          <bgColor theme="0" tint="-0.14999847407452621"/>
        </patternFill>
      </fill>
    </dxf>
    <dxf>
      <font>
        <color auto="1"/>
      </font>
      <fill>
        <patternFill patternType="solid">
          <fgColor indexed="64"/>
          <bgColor theme="0" tint="-4.9989318521683403E-2"/>
        </patternFill>
      </fill>
    </dxf>
    <dxf>
      <font>
        <color auto="1"/>
      </font>
      <fill>
        <patternFill patternType="solid">
          <fgColor indexed="64"/>
          <bgColor theme="0" tint="-0.14999847407452621"/>
        </patternFill>
      </fill>
    </dxf>
    <dxf>
      <font>
        <color auto="1"/>
      </font>
      <fill>
        <patternFill patternType="solid">
          <fgColor indexed="64"/>
          <bgColor theme="0" tint="-4.9989318521683403E-2"/>
        </patternFill>
      </fill>
    </dxf>
    <dxf>
      <font>
        <color auto="1"/>
      </font>
      <fill>
        <patternFill patternType="solid">
          <fgColor indexed="64"/>
          <bgColor theme="0" tint="-0.14999847407452621"/>
        </patternFill>
      </fill>
    </dxf>
    <dxf>
      <font>
        <color auto="1"/>
      </font>
      <fill>
        <patternFill patternType="solid">
          <fgColor indexed="64"/>
          <bgColor theme="0" tint="-4.9989318521683403E-2"/>
        </patternFill>
      </fill>
    </dxf>
    <dxf>
      <font>
        <color auto="1"/>
      </font>
      <fill>
        <patternFill patternType="solid">
          <fgColor indexed="64"/>
          <bgColor theme="0" tint="-0.14999847407452621"/>
        </patternFill>
      </fill>
    </dxf>
    <dxf>
      <font>
        <color auto="1"/>
      </font>
      <fill>
        <patternFill patternType="solid">
          <fgColor indexed="64"/>
          <bgColor theme="0" tint="-4.9989318521683403E-2"/>
        </patternFill>
      </fill>
    </dxf>
    <dxf>
      <font>
        <color auto="1"/>
      </font>
      <fill>
        <patternFill patternType="solid">
          <fgColor indexed="64"/>
          <bgColor theme="0" tint="-0.14999847407452621"/>
        </patternFill>
      </fill>
    </dxf>
    <dxf>
      <font>
        <color auto="1"/>
      </font>
      <fill>
        <patternFill patternType="solid">
          <fgColor indexed="64"/>
          <bgColor theme="0" tint="-4.9989318521683403E-2"/>
        </patternFill>
      </fill>
    </dxf>
    <dxf>
      <font>
        <color auto="1"/>
      </font>
      <fill>
        <patternFill patternType="solid">
          <fgColor indexed="64"/>
          <bgColor theme="0" tint="-0.14999847407452621"/>
        </patternFill>
      </fill>
    </dxf>
    <dxf>
      <font>
        <color auto="1"/>
      </font>
      <fill>
        <patternFill patternType="solid">
          <fgColor indexed="64"/>
          <bgColor theme="0" tint="-4.9989318521683403E-2"/>
        </patternFill>
      </fill>
    </dxf>
    <dxf>
      <font>
        <color auto="1"/>
      </font>
      <fill>
        <patternFill patternType="solid">
          <fgColor indexed="64"/>
          <bgColor theme="0" tint="-0.14999847407452621"/>
        </patternFill>
      </fill>
    </dxf>
    <dxf>
      <font>
        <color auto="1"/>
      </font>
      <fill>
        <patternFill patternType="solid">
          <fgColor indexed="64"/>
          <bgColor theme="0" tint="-4.9989318521683403E-2"/>
        </patternFill>
      </fill>
    </dxf>
    <dxf>
      <font>
        <color auto="1"/>
      </font>
      <fill>
        <patternFill patternType="solid">
          <fgColor indexed="64"/>
          <bgColor theme="0" tint="-0.14999847407452621"/>
        </patternFill>
      </fill>
    </dxf>
    <dxf>
      <font>
        <color auto="1"/>
      </font>
      <fill>
        <patternFill patternType="solid">
          <fgColor indexed="64"/>
          <bgColor theme="0" tint="-4.9989318521683403E-2"/>
        </patternFill>
      </fill>
    </dxf>
    <dxf>
      <font>
        <color auto="1"/>
      </font>
      <fill>
        <patternFill patternType="solid">
          <fgColor indexed="64"/>
          <bgColor theme="0" tint="-0.14999847407452621"/>
        </patternFill>
      </fill>
    </dxf>
    <dxf>
      <font>
        <color auto="1"/>
      </font>
      <fill>
        <patternFill patternType="solid">
          <fgColor indexed="64"/>
          <bgColor theme="0" tint="-4.9989318521683403E-2"/>
        </patternFill>
      </fill>
    </dxf>
    <dxf>
      <font>
        <color auto="1"/>
      </font>
      <fill>
        <patternFill patternType="solid">
          <fgColor indexed="64"/>
          <bgColor theme="0" tint="-0.14999847407452621"/>
        </patternFill>
      </fill>
    </dxf>
    <dxf>
      <font>
        <color auto="1"/>
      </font>
      <fill>
        <patternFill patternType="solid">
          <fgColor indexed="64"/>
          <bgColor theme="0" tint="-4.9989318521683403E-2"/>
        </patternFill>
      </fill>
    </dxf>
    <dxf>
      <font>
        <color auto="1"/>
      </font>
      <fill>
        <patternFill patternType="solid">
          <fgColor indexed="64"/>
          <bgColor theme="0" tint="-0.14999847407452621"/>
        </patternFill>
      </fill>
    </dxf>
    <dxf>
      <font>
        <color auto="1"/>
      </font>
      <fill>
        <patternFill patternType="solid">
          <fgColor indexed="64"/>
          <bgColor theme="0" tint="-4.9989318521683403E-2"/>
        </patternFill>
      </fill>
    </dxf>
    <dxf>
      <font>
        <color auto="1"/>
      </font>
      <fill>
        <patternFill patternType="solid">
          <fgColor indexed="64"/>
          <bgColor theme="0" tint="-0.14999847407452621"/>
        </patternFill>
      </fill>
    </dxf>
    <dxf>
      <font>
        <color auto="1"/>
      </font>
      <fill>
        <patternFill patternType="solid">
          <fgColor indexed="64"/>
          <bgColor theme="0" tint="-4.9989318521683403E-2"/>
        </patternFill>
      </fill>
    </dxf>
    <dxf>
      <font>
        <color auto="1"/>
      </font>
      <fill>
        <patternFill patternType="solid">
          <fgColor indexed="64"/>
          <bgColor theme="0" tint="-0.14999847407452621"/>
        </patternFill>
      </fill>
    </dxf>
    <dxf>
      <font>
        <color auto="1"/>
      </font>
      <fill>
        <patternFill patternType="solid">
          <fgColor indexed="64"/>
          <bgColor theme="0" tint="-4.9989318521683403E-2"/>
        </patternFill>
      </fill>
    </dxf>
    <dxf>
      <font>
        <color auto="1"/>
      </font>
      <fill>
        <patternFill patternType="solid">
          <fgColor indexed="64"/>
          <bgColor theme="0" tint="-0.14999847407452621"/>
        </patternFill>
      </fill>
    </dxf>
    <dxf>
      <font>
        <color auto="1"/>
      </font>
      <fill>
        <patternFill patternType="solid">
          <fgColor indexed="64"/>
          <bgColor theme="0" tint="-4.9989318521683403E-2"/>
        </patternFill>
      </fill>
    </dxf>
    <dxf>
      <font>
        <color auto="1"/>
      </font>
      <fill>
        <patternFill patternType="solid">
          <fgColor indexed="64"/>
          <bgColor theme="0" tint="-0.14999847407452621"/>
        </patternFill>
      </fill>
    </dxf>
    <dxf>
      <font>
        <color auto="1"/>
      </font>
      <fill>
        <patternFill patternType="solid">
          <fgColor indexed="64"/>
          <bgColor theme="0" tint="-4.9989318521683403E-2"/>
        </patternFill>
      </fill>
    </dxf>
    <dxf>
      <font>
        <color auto="1"/>
      </font>
      <fill>
        <patternFill patternType="solid">
          <fgColor indexed="64"/>
          <bgColor theme="0" tint="-0.14999847407452621"/>
        </patternFill>
      </fill>
    </dxf>
    <dxf>
      <font>
        <color auto="1"/>
      </font>
      <fill>
        <patternFill patternType="solid">
          <fgColor indexed="64"/>
          <bgColor theme="0" tint="-4.9989318521683403E-2"/>
        </patternFill>
      </fill>
    </dxf>
    <dxf>
      <font>
        <color auto="1"/>
      </font>
      <fill>
        <patternFill patternType="solid">
          <fgColor indexed="64"/>
          <bgColor theme="0" tint="-0.14999847407452621"/>
        </patternFill>
      </fill>
    </dxf>
    <dxf>
      <font>
        <color auto="1"/>
      </font>
      <fill>
        <patternFill patternType="solid">
          <fgColor indexed="64"/>
          <bgColor theme="0" tint="-4.9989318521683403E-2"/>
        </patternFill>
      </fill>
    </dxf>
    <dxf>
      <font>
        <color auto="1"/>
      </font>
      <fill>
        <patternFill patternType="solid">
          <fgColor indexed="64"/>
          <bgColor theme="0" tint="-0.14999847407452621"/>
        </patternFill>
      </fill>
    </dxf>
    <dxf>
      <font>
        <color auto="1"/>
      </font>
      <fill>
        <patternFill patternType="solid">
          <fgColor indexed="64"/>
          <bgColor theme="0" tint="-4.9989318521683403E-2"/>
        </patternFill>
      </fill>
    </dxf>
    <dxf>
      <font>
        <color auto="1"/>
      </font>
      <fill>
        <patternFill patternType="solid">
          <fgColor indexed="64"/>
          <bgColor theme="0" tint="-0.14999847407452621"/>
        </patternFill>
      </fill>
    </dxf>
    <dxf>
      <font>
        <color auto="1"/>
      </font>
      <fill>
        <patternFill patternType="solid">
          <fgColor indexed="64"/>
          <bgColor theme="0" tint="-4.9989318521683403E-2"/>
        </patternFill>
      </fill>
    </dxf>
    <dxf>
      <font>
        <color auto="1"/>
      </font>
      <fill>
        <patternFill patternType="solid">
          <fgColor indexed="64"/>
          <bgColor theme="0" tint="-0.14999847407452621"/>
        </patternFill>
      </fill>
    </dxf>
    <dxf>
      <font>
        <color auto="1"/>
      </font>
      <fill>
        <patternFill patternType="solid">
          <fgColor indexed="64"/>
          <bgColor theme="0" tint="-4.9989318521683403E-2"/>
        </patternFill>
      </fill>
    </dxf>
    <dxf>
      <font>
        <color auto="1"/>
      </font>
      <fill>
        <patternFill patternType="solid">
          <fgColor indexed="64"/>
          <bgColor theme="0" tint="-0.14999847407452621"/>
        </patternFill>
      </fill>
    </dxf>
    <dxf>
      <font>
        <color auto="1"/>
      </font>
      <fill>
        <patternFill patternType="solid">
          <fgColor indexed="64"/>
          <bgColor theme="0" tint="-4.9989318521683403E-2"/>
        </patternFill>
      </fill>
    </dxf>
    <dxf>
      <font>
        <color auto="1"/>
      </font>
      <fill>
        <patternFill patternType="solid">
          <fgColor indexed="64"/>
          <bgColor theme="0" tint="-0.14999847407452621"/>
        </patternFill>
      </fill>
    </dxf>
    <dxf>
      <font>
        <color auto="1"/>
      </font>
      <fill>
        <patternFill patternType="solid">
          <fgColor indexed="64"/>
          <bgColor theme="0" tint="-4.9989318521683403E-2"/>
        </patternFill>
      </fill>
    </dxf>
    <dxf>
      <font>
        <color auto="1"/>
      </font>
      <fill>
        <patternFill patternType="solid">
          <fgColor indexed="64"/>
          <bgColor theme="0" tint="-0.14999847407452621"/>
        </patternFill>
      </fill>
    </dxf>
    <dxf>
      <font>
        <color auto="1"/>
      </font>
      <fill>
        <patternFill patternType="solid">
          <fgColor indexed="64"/>
          <bgColor theme="0" tint="-4.9989318521683403E-2"/>
        </patternFill>
      </fill>
    </dxf>
    <dxf>
      <font>
        <color auto="1"/>
      </font>
      <fill>
        <patternFill patternType="solid">
          <fgColor indexed="64"/>
          <bgColor theme="0" tint="-0.14999847407452621"/>
        </patternFill>
      </fill>
    </dxf>
    <dxf>
      <font>
        <color auto="1"/>
      </font>
      <fill>
        <patternFill patternType="solid">
          <fgColor indexed="64"/>
          <bgColor theme="0" tint="-4.9989318521683403E-2"/>
        </patternFill>
      </fill>
    </dxf>
    <dxf>
      <font>
        <color auto="1"/>
      </font>
      <fill>
        <patternFill patternType="solid">
          <fgColor indexed="64"/>
          <bgColor theme="0" tint="-0.14999847407452621"/>
        </patternFill>
      </fill>
    </dxf>
    <dxf>
      <font>
        <color auto="1"/>
      </font>
      <fill>
        <patternFill patternType="solid">
          <fgColor indexed="64"/>
          <bgColor theme="0" tint="-4.9989318521683403E-2"/>
        </patternFill>
      </fill>
    </dxf>
    <dxf>
      <font>
        <color auto="1"/>
      </font>
      <fill>
        <patternFill patternType="solid">
          <fgColor indexed="64"/>
          <bgColor theme="0" tint="-0.14999847407452621"/>
        </patternFill>
      </fill>
    </dxf>
    <dxf>
      <font>
        <color auto="1"/>
      </font>
      <fill>
        <patternFill patternType="solid">
          <fgColor indexed="64"/>
          <bgColor theme="0" tint="-4.9989318521683403E-2"/>
        </patternFill>
      </fill>
    </dxf>
    <dxf>
      <font>
        <color auto="1"/>
      </font>
      <fill>
        <patternFill patternType="solid">
          <fgColor indexed="64"/>
          <bgColor theme="0" tint="-0.14999847407452621"/>
        </patternFill>
      </fill>
    </dxf>
    <dxf>
      <font>
        <color auto="1"/>
      </font>
      <fill>
        <patternFill patternType="solid">
          <fgColor indexed="64"/>
          <bgColor theme="0" tint="-4.9989318521683403E-2"/>
        </patternFill>
      </fill>
    </dxf>
    <dxf>
      <font>
        <color auto="1"/>
      </font>
      <fill>
        <patternFill patternType="solid">
          <fgColor indexed="64"/>
          <bgColor theme="0" tint="-0.14999847407452621"/>
        </patternFill>
      </fill>
    </dxf>
    <dxf>
      <font>
        <color auto="1"/>
      </font>
      <fill>
        <patternFill patternType="solid">
          <fgColor indexed="64"/>
          <bgColor theme="0" tint="-4.9989318521683403E-2"/>
        </patternFill>
      </fill>
    </dxf>
    <dxf>
      <font>
        <color auto="1"/>
      </font>
      <fill>
        <patternFill patternType="solid">
          <fgColor indexed="64"/>
          <bgColor theme="0" tint="-0.14999847407452621"/>
        </patternFill>
      </fill>
    </dxf>
  </dxfs>
  <tableStyles count="0" defaultTableStyle="TableStyleMedium9" defaultPivotStyle="PivotStyleMedium4"/>
</styleSheet>
</file>

<file path=xl/_rels/workbook.xml.rels><?xml version="1.0" encoding="UTF-8" standalone="yes"?>
<Relationships xmlns="http://schemas.openxmlformats.org/package/2006/relationships"><Relationship Id="rId46" Type="http://schemas.openxmlformats.org/officeDocument/2006/relationships/calcChain" Target="calcChain.xml"/><Relationship Id="rId20" Type="http://schemas.openxmlformats.org/officeDocument/2006/relationships/chartsheet" Target="chartsheets/sheet15.xml"/><Relationship Id="rId21" Type="http://schemas.openxmlformats.org/officeDocument/2006/relationships/chartsheet" Target="chartsheets/sheet16.xml"/><Relationship Id="rId22" Type="http://schemas.openxmlformats.org/officeDocument/2006/relationships/chartsheet" Target="chartsheets/sheet17.xml"/><Relationship Id="rId23" Type="http://schemas.openxmlformats.org/officeDocument/2006/relationships/chartsheet" Target="chartsheets/sheet18.xml"/><Relationship Id="rId24" Type="http://schemas.openxmlformats.org/officeDocument/2006/relationships/chartsheet" Target="chartsheets/sheet19.xml"/><Relationship Id="rId25" Type="http://schemas.openxmlformats.org/officeDocument/2006/relationships/chartsheet" Target="chartsheets/sheet20.xml"/><Relationship Id="rId26" Type="http://schemas.openxmlformats.org/officeDocument/2006/relationships/chartsheet" Target="chartsheets/sheet21.xml"/><Relationship Id="rId27" Type="http://schemas.openxmlformats.org/officeDocument/2006/relationships/chartsheet" Target="chartsheets/sheet22.xml"/><Relationship Id="rId28" Type="http://schemas.openxmlformats.org/officeDocument/2006/relationships/chartsheet" Target="chartsheets/sheet23.xml"/><Relationship Id="rId29" Type="http://schemas.openxmlformats.org/officeDocument/2006/relationships/chartsheet" Target="chartsheets/sheet24.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30" Type="http://schemas.openxmlformats.org/officeDocument/2006/relationships/chartsheet" Target="chartsheets/sheet25.xml"/><Relationship Id="rId31" Type="http://schemas.openxmlformats.org/officeDocument/2006/relationships/chartsheet" Target="chartsheets/sheet26.xml"/><Relationship Id="rId32" Type="http://schemas.openxmlformats.org/officeDocument/2006/relationships/chartsheet" Target="chartsheets/sheet27.xml"/><Relationship Id="rId9" Type="http://schemas.openxmlformats.org/officeDocument/2006/relationships/chartsheet" Target="chartsheets/sheet4.xml"/><Relationship Id="rId6" Type="http://schemas.openxmlformats.org/officeDocument/2006/relationships/chartsheet" Target="chartsheets/sheet1.xml"/><Relationship Id="rId7" Type="http://schemas.openxmlformats.org/officeDocument/2006/relationships/chartsheet" Target="chartsheets/sheet2.xml"/><Relationship Id="rId8" Type="http://schemas.openxmlformats.org/officeDocument/2006/relationships/chartsheet" Target="chartsheets/sheet3.xml"/><Relationship Id="rId33" Type="http://schemas.openxmlformats.org/officeDocument/2006/relationships/chartsheet" Target="chartsheets/sheet28.xml"/><Relationship Id="rId34" Type="http://schemas.openxmlformats.org/officeDocument/2006/relationships/chartsheet" Target="chartsheets/sheet29.xml"/><Relationship Id="rId35" Type="http://schemas.openxmlformats.org/officeDocument/2006/relationships/chartsheet" Target="chartsheets/sheet30.xml"/><Relationship Id="rId36" Type="http://schemas.openxmlformats.org/officeDocument/2006/relationships/chartsheet" Target="chartsheets/sheet31.xml"/><Relationship Id="rId10" Type="http://schemas.openxmlformats.org/officeDocument/2006/relationships/chartsheet" Target="chartsheets/sheet5.xml"/><Relationship Id="rId11" Type="http://schemas.openxmlformats.org/officeDocument/2006/relationships/chartsheet" Target="chartsheets/sheet6.xml"/><Relationship Id="rId12" Type="http://schemas.openxmlformats.org/officeDocument/2006/relationships/chartsheet" Target="chartsheets/sheet7.xml"/><Relationship Id="rId13" Type="http://schemas.openxmlformats.org/officeDocument/2006/relationships/chartsheet" Target="chartsheets/sheet8.xml"/><Relationship Id="rId14" Type="http://schemas.openxmlformats.org/officeDocument/2006/relationships/chartsheet" Target="chartsheets/sheet9.xml"/><Relationship Id="rId15" Type="http://schemas.openxmlformats.org/officeDocument/2006/relationships/chartsheet" Target="chartsheets/sheet10.xml"/><Relationship Id="rId16" Type="http://schemas.openxmlformats.org/officeDocument/2006/relationships/chartsheet" Target="chartsheets/sheet11.xml"/><Relationship Id="rId17" Type="http://schemas.openxmlformats.org/officeDocument/2006/relationships/chartsheet" Target="chartsheets/sheet12.xml"/><Relationship Id="rId18" Type="http://schemas.openxmlformats.org/officeDocument/2006/relationships/chartsheet" Target="chartsheets/sheet13.xml"/><Relationship Id="rId19" Type="http://schemas.openxmlformats.org/officeDocument/2006/relationships/chartsheet" Target="chartsheets/sheet14.xml"/><Relationship Id="rId37" Type="http://schemas.openxmlformats.org/officeDocument/2006/relationships/chartsheet" Target="chartsheets/sheet32.xml"/><Relationship Id="rId38" Type="http://schemas.openxmlformats.org/officeDocument/2006/relationships/chartsheet" Target="chartsheets/sheet33.xml"/><Relationship Id="rId39" Type="http://schemas.openxmlformats.org/officeDocument/2006/relationships/chartsheet" Target="chartsheets/sheet34.xml"/><Relationship Id="rId40" Type="http://schemas.openxmlformats.org/officeDocument/2006/relationships/chartsheet" Target="chartsheets/sheet35.xml"/><Relationship Id="rId41" Type="http://schemas.openxmlformats.org/officeDocument/2006/relationships/chartsheet" Target="chartsheets/sheet36.xml"/><Relationship Id="rId42" Type="http://schemas.openxmlformats.org/officeDocument/2006/relationships/chartsheet" Target="chartsheets/sheet37.xml"/><Relationship Id="rId43" Type="http://schemas.openxmlformats.org/officeDocument/2006/relationships/theme" Target="theme/theme1.xml"/><Relationship Id="rId44" Type="http://schemas.openxmlformats.org/officeDocument/2006/relationships/styles" Target="styles.xml"/><Relationship Id="rId45"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de-DE"/>
              <a:t>Evaluated Questionnaire for Modularity</a:t>
            </a:r>
          </a:p>
          <a:p>
            <a:pPr>
              <a:defRPr/>
            </a:pPr>
            <a:r>
              <a:rPr lang="de-DE"/>
              <a:t>(Average</a:t>
            </a:r>
            <a:r>
              <a:rPr lang="de-DE" baseline="0"/>
              <a:t> Values)</a:t>
            </a:r>
            <a:endParaRPr lang="de-DE"/>
          </a:p>
        </c:rich>
      </c:tx>
      <c:overlay val="0"/>
    </c:title>
    <c:autoTitleDeleted val="0"/>
    <c:plotArea>
      <c:layout/>
      <c:barChart>
        <c:barDir val="col"/>
        <c:grouping val="clustered"/>
        <c:varyColors val="0"/>
        <c:ser>
          <c:idx val="0"/>
          <c:order val="0"/>
          <c:tx>
            <c:v>Java</c:v>
          </c:tx>
          <c:spPr>
            <a:solidFill>
              <a:schemeClr val="accent1">
                <a:lumMod val="50000"/>
              </a:schemeClr>
            </a:solidFill>
          </c:spPr>
          <c:invertIfNegative val="0"/>
          <c:cat>
            <c:strRef>
              <c:f>(Overview!$D$1,Overview!$G$1,Overview!$J$1,Overview!$M$1,Overview!$P$1,Overview!$S$1,Overview!$V$1,Overview!$Y$1,Overview!$AB$1,Overview!$AE$1,Overview!$AH$1,Overview!$AK$1,Overview!$AN$1,Overview!$AQ$1)</c:f>
              <c:strCache>
                <c:ptCount val="14"/>
                <c:pt idx="0">
                  <c:v>UML2RDBMS</c:v>
                </c:pt>
                <c:pt idx="1">
                  <c:v>Copy</c:v>
                </c:pt>
                <c:pt idx="2">
                  <c:v>Rule1</c:v>
                </c:pt>
                <c:pt idx="3">
                  <c:v>Rule2</c:v>
                </c:pt>
                <c:pt idx="4">
                  <c:v>Rule3</c:v>
                </c:pt>
                <c:pt idx="5">
                  <c:v>Rule4</c:v>
                </c:pt>
                <c:pt idx="6">
                  <c:v>Rule5</c:v>
                </c:pt>
                <c:pt idx="7">
                  <c:v>Rule6</c:v>
                </c:pt>
                <c:pt idx="8">
                  <c:v>Rule7</c:v>
                </c:pt>
                <c:pt idx="9">
                  <c:v>Rule8</c:v>
                </c:pt>
                <c:pt idx="10">
                  <c:v>Rule9</c:v>
                </c:pt>
                <c:pt idx="11">
                  <c:v>Rule10</c:v>
                </c:pt>
                <c:pt idx="12">
                  <c:v>Rule11</c:v>
                </c:pt>
                <c:pt idx="13">
                  <c:v>Rule12</c:v>
                </c:pt>
              </c:strCache>
            </c:strRef>
          </c:cat>
          <c:val>
            <c:numRef>
              <c:f>(Overview!$D$22,Overview!$G$22,Overview!$J$22,Overview!$M$22,Overview!$P$22,Overview!$S$22,Overview!$V$22,Overview!$Y$22,Overview!$AB$22,Overview!$AE$22,Overview!$AH$22,Overview!$AK$22,Overview!$AN$22,Overview!$AQ$22)</c:f>
              <c:numCache>
                <c:formatCode>0.00</c:formatCode>
                <c:ptCount val="14"/>
                <c:pt idx="0">
                  <c:v>3.833333333333333</c:v>
                </c:pt>
                <c:pt idx="1">
                  <c:v>4.277777777777778</c:v>
                </c:pt>
                <c:pt idx="2">
                  <c:v>3.5</c:v>
                </c:pt>
                <c:pt idx="3">
                  <c:v>4.0</c:v>
                </c:pt>
                <c:pt idx="4">
                  <c:v>4.0</c:v>
                </c:pt>
                <c:pt idx="5">
                  <c:v>5.5</c:v>
                </c:pt>
                <c:pt idx="6">
                  <c:v>6.0</c:v>
                </c:pt>
                <c:pt idx="7">
                  <c:v>5.5</c:v>
                </c:pt>
                <c:pt idx="8">
                  <c:v>5.333333333333332</c:v>
                </c:pt>
                <c:pt idx="9">
                  <c:v>3.833333333333333</c:v>
                </c:pt>
                <c:pt idx="10">
                  <c:v>4.625</c:v>
                </c:pt>
                <c:pt idx="11">
                  <c:v>4.333333333333332</c:v>
                </c:pt>
                <c:pt idx="12">
                  <c:v>3.166666666666666</c:v>
                </c:pt>
                <c:pt idx="13">
                  <c:v>3.166666666666666</c:v>
                </c:pt>
              </c:numCache>
            </c:numRef>
          </c:val>
        </c:ser>
        <c:ser>
          <c:idx val="1"/>
          <c:order val="1"/>
          <c:tx>
            <c:v>QVT-O</c:v>
          </c:tx>
          <c:invertIfNegative val="0"/>
          <c:cat>
            <c:strRef>
              <c:f>(Overview!$D$1,Overview!$G$1,Overview!$J$1,Overview!$M$1,Overview!$P$1,Overview!$S$1,Overview!$V$1,Overview!$Y$1,Overview!$AB$1,Overview!$AE$1,Overview!$AH$1,Overview!$AK$1,Overview!$AN$1,Overview!$AQ$1)</c:f>
              <c:strCache>
                <c:ptCount val="14"/>
                <c:pt idx="0">
                  <c:v>UML2RDBMS</c:v>
                </c:pt>
                <c:pt idx="1">
                  <c:v>Copy</c:v>
                </c:pt>
                <c:pt idx="2">
                  <c:v>Rule1</c:v>
                </c:pt>
                <c:pt idx="3">
                  <c:v>Rule2</c:v>
                </c:pt>
                <c:pt idx="4">
                  <c:v>Rule3</c:v>
                </c:pt>
                <c:pt idx="5">
                  <c:v>Rule4</c:v>
                </c:pt>
                <c:pt idx="6">
                  <c:v>Rule5</c:v>
                </c:pt>
                <c:pt idx="7">
                  <c:v>Rule6</c:v>
                </c:pt>
                <c:pt idx="8">
                  <c:v>Rule7</c:v>
                </c:pt>
                <c:pt idx="9">
                  <c:v>Rule8</c:v>
                </c:pt>
                <c:pt idx="10">
                  <c:v>Rule9</c:v>
                </c:pt>
                <c:pt idx="11">
                  <c:v>Rule10</c:v>
                </c:pt>
                <c:pt idx="12">
                  <c:v>Rule11</c:v>
                </c:pt>
                <c:pt idx="13">
                  <c:v>Rule12</c:v>
                </c:pt>
              </c:strCache>
            </c:strRef>
          </c:cat>
          <c:val>
            <c:numRef>
              <c:f>(Overview!$E$22,Overview!$H$22,Overview!$K$22,Overview!$N$22,Overview!$Q$22,Overview!$T$22,Overview!$W$22,Overview!$Z$22,Overview!$AC$22,Overview!$AF$22,Overview!$AI$22,Overview!$AL$22,Overview!$AO$22,Overview!$AR$22)</c:f>
              <c:numCache>
                <c:formatCode>0.00</c:formatCode>
                <c:ptCount val="14"/>
                <c:pt idx="0">
                  <c:v>4.833333333333332</c:v>
                </c:pt>
                <c:pt idx="1">
                  <c:v>3.666666666666666</c:v>
                </c:pt>
                <c:pt idx="2">
                  <c:v>4.5</c:v>
                </c:pt>
                <c:pt idx="3">
                  <c:v>4.0</c:v>
                </c:pt>
                <c:pt idx="4">
                  <c:v>5.0</c:v>
                </c:pt>
                <c:pt idx="5">
                  <c:v>5.666666666666667</c:v>
                </c:pt>
                <c:pt idx="6">
                  <c:v>5.5</c:v>
                </c:pt>
                <c:pt idx="7">
                  <c:v>4.833333333333332</c:v>
                </c:pt>
                <c:pt idx="8">
                  <c:v>4.166666666666667</c:v>
                </c:pt>
                <c:pt idx="9">
                  <c:v>4.666666666666667</c:v>
                </c:pt>
                <c:pt idx="10">
                  <c:v>5.625</c:v>
                </c:pt>
                <c:pt idx="11">
                  <c:v>4.333333333333332</c:v>
                </c:pt>
                <c:pt idx="12">
                  <c:v>2.166666666666666</c:v>
                </c:pt>
                <c:pt idx="13">
                  <c:v>2.5</c:v>
                </c:pt>
              </c:numCache>
            </c:numRef>
          </c:val>
        </c:ser>
        <c:ser>
          <c:idx val="2"/>
          <c:order val="2"/>
          <c:tx>
            <c:v>QVT-R</c:v>
          </c:tx>
          <c:invertIfNegative val="0"/>
          <c:cat>
            <c:strRef>
              <c:f>(Overview!$D$1,Overview!$G$1,Overview!$J$1,Overview!$M$1,Overview!$P$1,Overview!$S$1,Overview!$V$1,Overview!$Y$1,Overview!$AB$1,Overview!$AE$1,Overview!$AH$1,Overview!$AK$1,Overview!$AN$1,Overview!$AQ$1)</c:f>
              <c:strCache>
                <c:ptCount val="14"/>
                <c:pt idx="0">
                  <c:v>UML2RDBMS</c:v>
                </c:pt>
                <c:pt idx="1">
                  <c:v>Copy</c:v>
                </c:pt>
                <c:pt idx="2">
                  <c:v>Rule1</c:v>
                </c:pt>
                <c:pt idx="3">
                  <c:v>Rule2</c:v>
                </c:pt>
                <c:pt idx="4">
                  <c:v>Rule3</c:v>
                </c:pt>
                <c:pt idx="5">
                  <c:v>Rule4</c:v>
                </c:pt>
                <c:pt idx="6">
                  <c:v>Rule5</c:v>
                </c:pt>
                <c:pt idx="7">
                  <c:v>Rule6</c:v>
                </c:pt>
                <c:pt idx="8">
                  <c:v>Rule7</c:v>
                </c:pt>
                <c:pt idx="9">
                  <c:v>Rule8</c:v>
                </c:pt>
                <c:pt idx="10">
                  <c:v>Rule9</c:v>
                </c:pt>
                <c:pt idx="11">
                  <c:v>Rule10</c:v>
                </c:pt>
                <c:pt idx="12">
                  <c:v>Rule11</c:v>
                </c:pt>
                <c:pt idx="13">
                  <c:v>Rule12</c:v>
                </c:pt>
              </c:strCache>
            </c:strRef>
          </c:cat>
          <c:val>
            <c:numRef>
              <c:f>(Overview!$F$22,Overview!$I$22,Overview!$L$22,Overview!$O$22,Overview!$R$22,Overview!$U$22,Overview!$X$22,Overview!$AA$22,Overview!$AD$22,Overview!$AG$22,Overview!$AJ$22,Overview!$AM$22,Overview!$AP$22,Overview!$AS$22)</c:f>
              <c:numCache>
                <c:formatCode>0.00</c:formatCode>
                <c:ptCount val="14"/>
                <c:pt idx="0">
                  <c:v>5.0</c:v>
                </c:pt>
                <c:pt idx="1">
                  <c:v>5.833333333333332</c:v>
                </c:pt>
                <c:pt idx="2">
                  <c:v>6.5</c:v>
                </c:pt>
                <c:pt idx="3">
                  <c:v>6.5</c:v>
                </c:pt>
                <c:pt idx="4">
                  <c:v>5.25</c:v>
                </c:pt>
                <c:pt idx="5">
                  <c:v>6.166666666666667</c:v>
                </c:pt>
                <c:pt idx="6">
                  <c:v>5.333333333333332</c:v>
                </c:pt>
                <c:pt idx="7">
                  <c:v>6.333333333333332</c:v>
                </c:pt>
                <c:pt idx="8">
                  <c:v>6.333333333333332</c:v>
                </c:pt>
                <c:pt idx="9">
                  <c:v>5.166666666666667</c:v>
                </c:pt>
                <c:pt idx="10">
                  <c:v>5.25</c:v>
                </c:pt>
                <c:pt idx="11">
                  <c:v>5.0</c:v>
                </c:pt>
                <c:pt idx="12">
                  <c:v>5.166666666666667</c:v>
                </c:pt>
                <c:pt idx="13">
                  <c:v>5.333333333333332</c:v>
                </c:pt>
              </c:numCache>
            </c:numRef>
          </c:val>
        </c:ser>
        <c:dLbls>
          <c:showLegendKey val="0"/>
          <c:showVal val="0"/>
          <c:showCatName val="0"/>
          <c:showSerName val="0"/>
          <c:showPercent val="0"/>
          <c:showBubbleSize val="0"/>
        </c:dLbls>
        <c:gapWidth val="150"/>
        <c:axId val="424128888"/>
        <c:axId val="424131864"/>
      </c:barChart>
      <c:catAx>
        <c:axId val="424128888"/>
        <c:scaling>
          <c:orientation val="minMax"/>
        </c:scaling>
        <c:delete val="0"/>
        <c:axPos val="b"/>
        <c:numFmt formatCode="0.00" sourceLinked="1"/>
        <c:majorTickMark val="none"/>
        <c:minorTickMark val="none"/>
        <c:tickLblPos val="nextTo"/>
        <c:crossAx val="424131864"/>
        <c:crosses val="autoZero"/>
        <c:auto val="1"/>
        <c:lblAlgn val="ctr"/>
        <c:lblOffset val="100"/>
        <c:noMultiLvlLbl val="0"/>
      </c:catAx>
      <c:valAx>
        <c:axId val="424131864"/>
        <c:scaling>
          <c:orientation val="minMax"/>
        </c:scaling>
        <c:delete val="0"/>
        <c:axPos val="l"/>
        <c:majorGridlines/>
        <c:numFmt formatCode="0.00" sourceLinked="1"/>
        <c:majorTickMark val="none"/>
        <c:minorTickMark val="none"/>
        <c:tickLblPos val="nextTo"/>
        <c:crossAx val="424128888"/>
        <c:crosses val="autoZero"/>
        <c:crossBetween val="between"/>
      </c:valAx>
    </c:plotArea>
    <c:legend>
      <c:legendPos val="r"/>
      <c:overlay val="0"/>
    </c:legend>
    <c:plotVisOnly val="1"/>
    <c:dispBlanksAs val="gap"/>
    <c:showDLblsOverMax val="0"/>
  </c:chart>
</c:chartSpace>
</file>

<file path=xl/charts/chart2.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de-DE"/>
              <a:t>Evaluated Questionnaire for Reusability</a:t>
            </a:r>
          </a:p>
          <a:p>
            <a:pPr>
              <a:defRPr/>
            </a:pPr>
            <a:r>
              <a:rPr lang="de-DE"/>
              <a:t>(Average</a:t>
            </a:r>
            <a:r>
              <a:rPr lang="de-DE" baseline="0"/>
              <a:t> Values)</a:t>
            </a:r>
            <a:endParaRPr lang="de-DE"/>
          </a:p>
        </c:rich>
      </c:tx>
      <c:overlay val="0"/>
    </c:title>
    <c:autoTitleDeleted val="0"/>
    <c:plotArea>
      <c:layout/>
      <c:barChart>
        <c:barDir val="col"/>
        <c:grouping val="clustered"/>
        <c:varyColors val="0"/>
        <c:ser>
          <c:idx val="0"/>
          <c:order val="0"/>
          <c:tx>
            <c:v>Java</c:v>
          </c:tx>
          <c:spPr>
            <a:solidFill>
              <a:schemeClr val="accent1">
                <a:lumMod val="50000"/>
              </a:schemeClr>
            </a:solidFill>
          </c:spPr>
          <c:invertIfNegative val="0"/>
          <c:cat>
            <c:strRef>
              <c:f>(Overview!$D$1,Overview!$G$1,Overview!$J$1,Overview!$M$1,Overview!$P$1,Overview!$S$1,Overview!$V$1,Overview!$Y$1,Overview!$AB$1,Overview!$AE$1,Overview!$AH$1,Overview!$AK$1,Overview!$AN$1,Overview!$AQ$1)</c:f>
              <c:strCache>
                <c:ptCount val="14"/>
                <c:pt idx="0">
                  <c:v>UML2RDBMS</c:v>
                </c:pt>
                <c:pt idx="1">
                  <c:v>Copy</c:v>
                </c:pt>
                <c:pt idx="2">
                  <c:v>Rule1</c:v>
                </c:pt>
                <c:pt idx="3">
                  <c:v>Rule2</c:v>
                </c:pt>
                <c:pt idx="4">
                  <c:v>Rule3</c:v>
                </c:pt>
                <c:pt idx="5">
                  <c:v>Rule4</c:v>
                </c:pt>
                <c:pt idx="6">
                  <c:v>Rule5</c:v>
                </c:pt>
                <c:pt idx="7">
                  <c:v>Rule6</c:v>
                </c:pt>
                <c:pt idx="8">
                  <c:v>Rule7</c:v>
                </c:pt>
                <c:pt idx="9">
                  <c:v>Rule8</c:v>
                </c:pt>
                <c:pt idx="10">
                  <c:v>Rule9</c:v>
                </c:pt>
                <c:pt idx="11">
                  <c:v>Rule10</c:v>
                </c:pt>
                <c:pt idx="12">
                  <c:v>Rule11</c:v>
                </c:pt>
                <c:pt idx="13">
                  <c:v>Rule12</c:v>
                </c:pt>
              </c:strCache>
            </c:strRef>
          </c:cat>
          <c:val>
            <c:numRef>
              <c:f>(Overview!$D$34,Overview!$G$34,Overview!$J$34,Overview!$M$34,Overview!$P$34,Overview!$S$34,Overview!$V$34,Overview!$Y$34,Overview!$AB$34,Overview!$AE$34,Overview!$AH$34,Overview!$AK$34,Overview!$AN$34,Overview!$AQ$34)</c:f>
              <c:numCache>
                <c:formatCode>0.00</c:formatCode>
                <c:ptCount val="14"/>
                <c:pt idx="0">
                  <c:v>3.166666666666666</c:v>
                </c:pt>
                <c:pt idx="1">
                  <c:v>4.388888888888889</c:v>
                </c:pt>
                <c:pt idx="2">
                  <c:v>4.0</c:v>
                </c:pt>
                <c:pt idx="3">
                  <c:v>4.25</c:v>
                </c:pt>
                <c:pt idx="4">
                  <c:v>4.25</c:v>
                </c:pt>
                <c:pt idx="5">
                  <c:v>6.0</c:v>
                </c:pt>
                <c:pt idx="6">
                  <c:v>5.666666666666667</c:v>
                </c:pt>
                <c:pt idx="7">
                  <c:v>5.166666666666667</c:v>
                </c:pt>
                <c:pt idx="8">
                  <c:v>3.5</c:v>
                </c:pt>
                <c:pt idx="9">
                  <c:v>2.5</c:v>
                </c:pt>
                <c:pt idx="10">
                  <c:v>3.5</c:v>
                </c:pt>
                <c:pt idx="11">
                  <c:v>3.5</c:v>
                </c:pt>
                <c:pt idx="12">
                  <c:v>2.833333333333333</c:v>
                </c:pt>
                <c:pt idx="13">
                  <c:v>2.166666666666666</c:v>
                </c:pt>
              </c:numCache>
            </c:numRef>
          </c:val>
        </c:ser>
        <c:ser>
          <c:idx val="1"/>
          <c:order val="1"/>
          <c:tx>
            <c:v>QVT-O</c:v>
          </c:tx>
          <c:invertIfNegative val="0"/>
          <c:cat>
            <c:strRef>
              <c:f>(Overview!$D$1,Overview!$G$1,Overview!$J$1,Overview!$M$1,Overview!$P$1,Overview!$S$1,Overview!$V$1,Overview!$Y$1,Overview!$AB$1,Overview!$AE$1,Overview!$AH$1,Overview!$AK$1,Overview!$AN$1,Overview!$AQ$1)</c:f>
              <c:strCache>
                <c:ptCount val="14"/>
                <c:pt idx="0">
                  <c:v>UML2RDBMS</c:v>
                </c:pt>
                <c:pt idx="1">
                  <c:v>Copy</c:v>
                </c:pt>
                <c:pt idx="2">
                  <c:v>Rule1</c:v>
                </c:pt>
                <c:pt idx="3">
                  <c:v>Rule2</c:v>
                </c:pt>
                <c:pt idx="4">
                  <c:v>Rule3</c:v>
                </c:pt>
                <c:pt idx="5">
                  <c:v>Rule4</c:v>
                </c:pt>
                <c:pt idx="6">
                  <c:v>Rule5</c:v>
                </c:pt>
                <c:pt idx="7">
                  <c:v>Rule6</c:v>
                </c:pt>
                <c:pt idx="8">
                  <c:v>Rule7</c:v>
                </c:pt>
                <c:pt idx="9">
                  <c:v>Rule8</c:v>
                </c:pt>
                <c:pt idx="10">
                  <c:v>Rule9</c:v>
                </c:pt>
                <c:pt idx="11">
                  <c:v>Rule10</c:v>
                </c:pt>
                <c:pt idx="12">
                  <c:v>Rule11</c:v>
                </c:pt>
                <c:pt idx="13">
                  <c:v>Rule12</c:v>
                </c:pt>
              </c:strCache>
            </c:strRef>
          </c:cat>
          <c:val>
            <c:numRef>
              <c:f>(Overview!$E$34,Overview!$H$34,Overview!$K$34,Overview!$N$34,Overview!$Q$34,Overview!$T$34,Overview!$W$34,Overview!$Z$34,Overview!$AC$34,Overview!$AF$34,Overview!$AI$34,Overview!$AL$34,Overview!$AO$34,Overview!$AR$34)</c:f>
              <c:numCache>
                <c:formatCode>0.00</c:formatCode>
                <c:ptCount val="14"/>
                <c:pt idx="0">
                  <c:v>4.0</c:v>
                </c:pt>
                <c:pt idx="1">
                  <c:v>5.055555555555555</c:v>
                </c:pt>
                <c:pt idx="2">
                  <c:v>5.0</c:v>
                </c:pt>
                <c:pt idx="3">
                  <c:v>5.75</c:v>
                </c:pt>
                <c:pt idx="4">
                  <c:v>5.25</c:v>
                </c:pt>
                <c:pt idx="5">
                  <c:v>4.833333333333332</c:v>
                </c:pt>
                <c:pt idx="6">
                  <c:v>5.0</c:v>
                </c:pt>
                <c:pt idx="7">
                  <c:v>3.5</c:v>
                </c:pt>
                <c:pt idx="8">
                  <c:v>3.5</c:v>
                </c:pt>
                <c:pt idx="9">
                  <c:v>2.333333333333333</c:v>
                </c:pt>
                <c:pt idx="10">
                  <c:v>4.5</c:v>
                </c:pt>
                <c:pt idx="11">
                  <c:v>4.0</c:v>
                </c:pt>
                <c:pt idx="12">
                  <c:v>2.333333333333333</c:v>
                </c:pt>
                <c:pt idx="13">
                  <c:v>2.0</c:v>
                </c:pt>
              </c:numCache>
            </c:numRef>
          </c:val>
        </c:ser>
        <c:ser>
          <c:idx val="2"/>
          <c:order val="2"/>
          <c:tx>
            <c:v>QVT-R</c:v>
          </c:tx>
          <c:invertIfNegative val="0"/>
          <c:cat>
            <c:strRef>
              <c:f>(Overview!$D$1,Overview!$G$1,Overview!$J$1,Overview!$M$1,Overview!$P$1,Overview!$S$1,Overview!$V$1,Overview!$Y$1,Overview!$AB$1,Overview!$AE$1,Overview!$AH$1,Overview!$AK$1,Overview!$AN$1,Overview!$AQ$1)</c:f>
              <c:strCache>
                <c:ptCount val="14"/>
                <c:pt idx="0">
                  <c:v>UML2RDBMS</c:v>
                </c:pt>
                <c:pt idx="1">
                  <c:v>Copy</c:v>
                </c:pt>
                <c:pt idx="2">
                  <c:v>Rule1</c:v>
                </c:pt>
                <c:pt idx="3">
                  <c:v>Rule2</c:v>
                </c:pt>
                <c:pt idx="4">
                  <c:v>Rule3</c:v>
                </c:pt>
                <c:pt idx="5">
                  <c:v>Rule4</c:v>
                </c:pt>
                <c:pt idx="6">
                  <c:v>Rule5</c:v>
                </c:pt>
                <c:pt idx="7">
                  <c:v>Rule6</c:v>
                </c:pt>
                <c:pt idx="8">
                  <c:v>Rule7</c:v>
                </c:pt>
                <c:pt idx="9">
                  <c:v>Rule8</c:v>
                </c:pt>
                <c:pt idx="10">
                  <c:v>Rule9</c:v>
                </c:pt>
                <c:pt idx="11">
                  <c:v>Rule10</c:v>
                </c:pt>
                <c:pt idx="12">
                  <c:v>Rule11</c:v>
                </c:pt>
                <c:pt idx="13">
                  <c:v>Rule12</c:v>
                </c:pt>
              </c:strCache>
            </c:strRef>
          </c:cat>
          <c:val>
            <c:numRef>
              <c:f>(Overview!$F$34,Overview!$I$34,Overview!$L$34,Overview!$O$34,Overview!$R$34,Overview!$U$34,Overview!$X$34,Overview!$AA$34,Overview!$AD$34,Overview!$AG$34,Overview!$AJ$34,Overview!$AM$34,Overview!$AP$34,Overview!$AS$34)</c:f>
              <c:numCache>
                <c:formatCode>0.00</c:formatCode>
                <c:ptCount val="14"/>
                <c:pt idx="0">
                  <c:v>4.166666666666667</c:v>
                </c:pt>
                <c:pt idx="1">
                  <c:v>4.055555555555555</c:v>
                </c:pt>
                <c:pt idx="2">
                  <c:v>4.5</c:v>
                </c:pt>
                <c:pt idx="3">
                  <c:v>4.5</c:v>
                </c:pt>
                <c:pt idx="4">
                  <c:v>4.5</c:v>
                </c:pt>
                <c:pt idx="5">
                  <c:v>5.833333333333332</c:v>
                </c:pt>
                <c:pt idx="6">
                  <c:v>5.333333333333332</c:v>
                </c:pt>
                <c:pt idx="7">
                  <c:v>6.333333333333332</c:v>
                </c:pt>
                <c:pt idx="8">
                  <c:v>5.166666666666667</c:v>
                </c:pt>
                <c:pt idx="9">
                  <c:v>2.5</c:v>
                </c:pt>
                <c:pt idx="10">
                  <c:v>4.375</c:v>
                </c:pt>
                <c:pt idx="11">
                  <c:v>4.166666666666667</c:v>
                </c:pt>
                <c:pt idx="12">
                  <c:v>4.333333333333332</c:v>
                </c:pt>
                <c:pt idx="13">
                  <c:v>3.333333333333333</c:v>
                </c:pt>
              </c:numCache>
            </c:numRef>
          </c:val>
        </c:ser>
        <c:dLbls>
          <c:showLegendKey val="0"/>
          <c:showVal val="0"/>
          <c:showCatName val="0"/>
          <c:showSerName val="0"/>
          <c:showPercent val="0"/>
          <c:showBubbleSize val="0"/>
        </c:dLbls>
        <c:gapWidth val="150"/>
        <c:axId val="424227688"/>
        <c:axId val="424230664"/>
      </c:barChart>
      <c:catAx>
        <c:axId val="424227688"/>
        <c:scaling>
          <c:orientation val="minMax"/>
        </c:scaling>
        <c:delete val="0"/>
        <c:axPos val="b"/>
        <c:numFmt formatCode="0.00" sourceLinked="1"/>
        <c:majorTickMark val="none"/>
        <c:minorTickMark val="none"/>
        <c:tickLblPos val="nextTo"/>
        <c:crossAx val="424230664"/>
        <c:crosses val="autoZero"/>
        <c:auto val="1"/>
        <c:lblAlgn val="ctr"/>
        <c:lblOffset val="100"/>
        <c:noMultiLvlLbl val="0"/>
      </c:catAx>
      <c:valAx>
        <c:axId val="424230664"/>
        <c:scaling>
          <c:orientation val="minMax"/>
        </c:scaling>
        <c:delete val="0"/>
        <c:axPos val="l"/>
        <c:majorGridlines/>
        <c:numFmt formatCode="0.00" sourceLinked="1"/>
        <c:majorTickMark val="none"/>
        <c:minorTickMark val="none"/>
        <c:tickLblPos val="nextTo"/>
        <c:crossAx val="424227688"/>
        <c:crosses val="autoZero"/>
        <c:crossBetween val="between"/>
      </c:valAx>
    </c:plotArea>
    <c:legend>
      <c:legendPos val="r"/>
      <c:overlay val="0"/>
    </c:legend>
    <c:plotVisOnly val="1"/>
    <c:dispBlanksAs val="gap"/>
    <c:showDLblsOverMax val="0"/>
  </c:chart>
</c:chartSpace>
</file>

<file path=xl/charts/chart3.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de-DE"/>
              <a:t>Evaluated Questionnaire for Analyzability</a:t>
            </a:r>
          </a:p>
          <a:p>
            <a:pPr>
              <a:defRPr/>
            </a:pPr>
            <a:r>
              <a:rPr lang="de-DE"/>
              <a:t>(Average</a:t>
            </a:r>
            <a:r>
              <a:rPr lang="de-DE" baseline="0"/>
              <a:t> Values)</a:t>
            </a:r>
            <a:endParaRPr lang="de-DE"/>
          </a:p>
        </c:rich>
      </c:tx>
      <c:overlay val="0"/>
    </c:title>
    <c:autoTitleDeleted val="0"/>
    <c:plotArea>
      <c:layout/>
      <c:barChart>
        <c:barDir val="col"/>
        <c:grouping val="clustered"/>
        <c:varyColors val="0"/>
        <c:ser>
          <c:idx val="0"/>
          <c:order val="0"/>
          <c:tx>
            <c:v>Java</c:v>
          </c:tx>
          <c:spPr>
            <a:solidFill>
              <a:schemeClr val="accent1">
                <a:lumMod val="50000"/>
              </a:schemeClr>
            </a:solidFill>
          </c:spPr>
          <c:invertIfNegative val="0"/>
          <c:cat>
            <c:strRef>
              <c:f>(Overview!$D$1,Overview!$G$1,Overview!$J$1,Overview!$M$1,Overview!$P$1,Overview!$S$1,Overview!$V$1,Overview!$Y$1,Overview!$AB$1,Overview!$AE$1,Overview!$AH$1,Overview!$AK$1,Overview!$AN$1,Overview!$AQ$1)</c:f>
              <c:strCache>
                <c:ptCount val="14"/>
                <c:pt idx="0">
                  <c:v>UML2RDBMS</c:v>
                </c:pt>
                <c:pt idx="1">
                  <c:v>Copy</c:v>
                </c:pt>
                <c:pt idx="2">
                  <c:v>Rule1</c:v>
                </c:pt>
                <c:pt idx="3">
                  <c:v>Rule2</c:v>
                </c:pt>
                <c:pt idx="4">
                  <c:v>Rule3</c:v>
                </c:pt>
                <c:pt idx="5">
                  <c:v>Rule4</c:v>
                </c:pt>
                <c:pt idx="6">
                  <c:v>Rule5</c:v>
                </c:pt>
                <c:pt idx="7">
                  <c:v>Rule6</c:v>
                </c:pt>
                <c:pt idx="8">
                  <c:v>Rule7</c:v>
                </c:pt>
                <c:pt idx="9">
                  <c:v>Rule8</c:v>
                </c:pt>
                <c:pt idx="10">
                  <c:v>Rule9</c:v>
                </c:pt>
                <c:pt idx="11">
                  <c:v>Rule10</c:v>
                </c:pt>
                <c:pt idx="12">
                  <c:v>Rule11</c:v>
                </c:pt>
                <c:pt idx="13">
                  <c:v>Rule12</c:v>
                </c:pt>
              </c:strCache>
            </c:strRef>
          </c:cat>
          <c:val>
            <c:numRef>
              <c:f>(Overview!$D$46,Overview!$G$46,Overview!$J$46,Overview!$M$46,Overview!$P$46,Overview!$S$46,Overview!$V$46,Overview!$Y$46,Overview!$AB$46,Overview!$AE$46,Overview!$AH$46,Overview!$AK$46,Overview!$AN$46,Overview!$AQ$46)</c:f>
              <c:numCache>
                <c:formatCode>0.00</c:formatCode>
                <c:ptCount val="14"/>
                <c:pt idx="0">
                  <c:v>3.0</c:v>
                </c:pt>
                <c:pt idx="1">
                  <c:v>3.722222222222222</c:v>
                </c:pt>
                <c:pt idx="2">
                  <c:v>4.25</c:v>
                </c:pt>
                <c:pt idx="3">
                  <c:v>4.25</c:v>
                </c:pt>
                <c:pt idx="4">
                  <c:v>4.5</c:v>
                </c:pt>
                <c:pt idx="5">
                  <c:v>4.5</c:v>
                </c:pt>
                <c:pt idx="6">
                  <c:v>5.833333333333332</c:v>
                </c:pt>
                <c:pt idx="7">
                  <c:v>5.833333333333332</c:v>
                </c:pt>
                <c:pt idx="8">
                  <c:v>4.0</c:v>
                </c:pt>
                <c:pt idx="9">
                  <c:v>3.333333333333333</c:v>
                </c:pt>
                <c:pt idx="10">
                  <c:v>5.625</c:v>
                </c:pt>
                <c:pt idx="11">
                  <c:v>4.5</c:v>
                </c:pt>
                <c:pt idx="12">
                  <c:v>5.166666666666667</c:v>
                </c:pt>
                <c:pt idx="13">
                  <c:v>4.666666666666667</c:v>
                </c:pt>
              </c:numCache>
            </c:numRef>
          </c:val>
        </c:ser>
        <c:ser>
          <c:idx val="1"/>
          <c:order val="1"/>
          <c:tx>
            <c:v>QVT-O</c:v>
          </c:tx>
          <c:invertIfNegative val="0"/>
          <c:cat>
            <c:strRef>
              <c:f>(Overview!$D$1,Overview!$G$1,Overview!$J$1,Overview!$M$1,Overview!$P$1,Overview!$S$1,Overview!$V$1,Overview!$Y$1,Overview!$AB$1,Overview!$AE$1,Overview!$AH$1,Overview!$AK$1,Overview!$AN$1,Overview!$AQ$1)</c:f>
              <c:strCache>
                <c:ptCount val="14"/>
                <c:pt idx="0">
                  <c:v>UML2RDBMS</c:v>
                </c:pt>
                <c:pt idx="1">
                  <c:v>Copy</c:v>
                </c:pt>
                <c:pt idx="2">
                  <c:v>Rule1</c:v>
                </c:pt>
                <c:pt idx="3">
                  <c:v>Rule2</c:v>
                </c:pt>
                <c:pt idx="4">
                  <c:v>Rule3</c:v>
                </c:pt>
                <c:pt idx="5">
                  <c:v>Rule4</c:v>
                </c:pt>
                <c:pt idx="6">
                  <c:v>Rule5</c:v>
                </c:pt>
                <c:pt idx="7">
                  <c:v>Rule6</c:v>
                </c:pt>
                <c:pt idx="8">
                  <c:v>Rule7</c:v>
                </c:pt>
                <c:pt idx="9">
                  <c:v>Rule8</c:v>
                </c:pt>
                <c:pt idx="10">
                  <c:v>Rule9</c:v>
                </c:pt>
                <c:pt idx="11">
                  <c:v>Rule10</c:v>
                </c:pt>
                <c:pt idx="12">
                  <c:v>Rule11</c:v>
                </c:pt>
                <c:pt idx="13">
                  <c:v>Rule12</c:v>
                </c:pt>
              </c:strCache>
            </c:strRef>
          </c:cat>
          <c:val>
            <c:numRef>
              <c:f>(Overview!$E$46,Overview!$H$46,Overview!$K$46,Overview!$N$46,Overview!$Q$46,Overview!$T$46,Overview!$W$46,Overview!$Z$46,Overview!$AC$46,Overview!$AF$46,Overview!$AI$46,Overview!$AL$46,Overview!$AO$46,Overview!$AR$46)</c:f>
              <c:numCache>
                <c:formatCode>0.00</c:formatCode>
                <c:ptCount val="14"/>
                <c:pt idx="0">
                  <c:v>4.833333333333332</c:v>
                </c:pt>
                <c:pt idx="1">
                  <c:v>5.388888888888889</c:v>
                </c:pt>
                <c:pt idx="2">
                  <c:v>6.5</c:v>
                </c:pt>
                <c:pt idx="3">
                  <c:v>6.0</c:v>
                </c:pt>
                <c:pt idx="4">
                  <c:v>6.0</c:v>
                </c:pt>
                <c:pt idx="5">
                  <c:v>5.666666666666667</c:v>
                </c:pt>
                <c:pt idx="6">
                  <c:v>5.5</c:v>
                </c:pt>
                <c:pt idx="7">
                  <c:v>6.333333333333332</c:v>
                </c:pt>
                <c:pt idx="8">
                  <c:v>4.666666666666667</c:v>
                </c:pt>
                <c:pt idx="9">
                  <c:v>4.5</c:v>
                </c:pt>
                <c:pt idx="10">
                  <c:v>5.875</c:v>
                </c:pt>
                <c:pt idx="11">
                  <c:v>3.5</c:v>
                </c:pt>
                <c:pt idx="12">
                  <c:v>4.333333333333332</c:v>
                </c:pt>
                <c:pt idx="13">
                  <c:v>4.5</c:v>
                </c:pt>
              </c:numCache>
            </c:numRef>
          </c:val>
        </c:ser>
        <c:ser>
          <c:idx val="2"/>
          <c:order val="2"/>
          <c:tx>
            <c:v>QVT-R</c:v>
          </c:tx>
          <c:invertIfNegative val="0"/>
          <c:cat>
            <c:strRef>
              <c:f>(Overview!$D$1,Overview!$G$1,Overview!$J$1,Overview!$M$1,Overview!$P$1,Overview!$S$1,Overview!$V$1,Overview!$Y$1,Overview!$AB$1,Overview!$AE$1,Overview!$AH$1,Overview!$AK$1,Overview!$AN$1,Overview!$AQ$1)</c:f>
              <c:strCache>
                <c:ptCount val="14"/>
                <c:pt idx="0">
                  <c:v>UML2RDBMS</c:v>
                </c:pt>
                <c:pt idx="1">
                  <c:v>Copy</c:v>
                </c:pt>
                <c:pt idx="2">
                  <c:v>Rule1</c:v>
                </c:pt>
                <c:pt idx="3">
                  <c:v>Rule2</c:v>
                </c:pt>
                <c:pt idx="4">
                  <c:v>Rule3</c:v>
                </c:pt>
                <c:pt idx="5">
                  <c:v>Rule4</c:v>
                </c:pt>
                <c:pt idx="6">
                  <c:v>Rule5</c:v>
                </c:pt>
                <c:pt idx="7">
                  <c:v>Rule6</c:v>
                </c:pt>
                <c:pt idx="8">
                  <c:v>Rule7</c:v>
                </c:pt>
                <c:pt idx="9">
                  <c:v>Rule8</c:v>
                </c:pt>
                <c:pt idx="10">
                  <c:v>Rule9</c:v>
                </c:pt>
                <c:pt idx="11">
                  <c:v>Rule10</c:v>
                </c:pt>
                <c:pt idx="12">
                  <c:v>Rule11</c:v>
                </c:pt>
                <c:pt idx="13">
                  <c:v>Rule12</c:v>
                </c:pt>
              </c:strCache>
            </c:strRef>
          </c:cat>
          <c:val>
            <c:numRef>
              <c:f>(Overview!$F$46,Overview!$I$46,Overview!$L$46,Overview!$O$46,Overview!$R$46,Overview!$U$46,Overview!$X$46,Overview!$AA$46,Overview!$AD$46,Overview!$AG$46,Overview!$AJ$46,Overview!$AM$46,Overview!$AP$46,Overview!$AS$46)</c:f>
              <c:numCache>
                <c:formatCode>0.00</c:formatCode>
                <c:ptCount val="14"/>
                <c:pt idx="0">
                  <c:v>5.166666666666667</c:v>
                </c:pt>
                <c:pt idx="1">
                  <c:v>4.388888888888889</c:v>
                </c:pt>
                <c:pt idx="2">
                  <c:v>5.0</c:v>
                </c:pt>
                <c:pt idx="3">
                  <c:v>4.75</c:v>
                </c:pt>
                <c:pt idx="4">
                  <c:v>4.75</c:v>
                </c:pt>
                <c:pt idx="5">
                  <c:v>3.333333333333333</c:v>
                </c:pt>
                <c:pt idx="6">
                  <c:v>3.0</c:v>
                </c:pt>
                <c:pt idx="7">
                  <c:v>4.333333333333332</c:v>
                </c:pt>
                <c:pt idx="8">
                  <c:v>3.833333333333333</c:v>
                </c:pt>
                <c:pt idx="9">
                  <c:v>2.166666666666666</c:v>
                </c:pt>
                <c:pt idx="10">
                  <c:v>4.875</c:v>
                </c:pt>
                <c:pt idx="11">
                  <c:v>3.0</c:v>
                </c:pt>
                <c:pt idx="12">
                  <c:v>3.0</c:v>
                </c:pt>
                <c:pt idx="13">
                  <c:v>3.0</c:v>
                </c:pt>
              </c:numCache>
            </c:numRef>
          </c:val>
        </c:ser>
        <c:dLbls>
          <c:showLegendKey val="0"/>
          <c:showVal val="0"/>
          <c:showCatName val="0"/>
          <c:showSerName val="0"/>
          <c:showPercent val="0"/>
          <c:showBubbleSize val="0"/>
        </c:dLbls>
        <c:gapWidth val="150"/>
        <c:axId val="424282392"/>
        <c:axId val="424285368"/>
      </c:barChart>
      <c:catAx>
        <c:axId val="424282392"/>
        <c:scaling>
          <c:orientation val="minMax"/>
        </c:scaling>
        <c:delete val="0"/>
        <c:axPos val="b"/>
        <c:numFmt formatCode="0.00" sourceLinked="1"/>
        <c:majorTickMark val="none"/>
        <c:minorTickMark val="none"/>
        <c:tickLblPos val="nextTo"/>
        <c:crossAx val="424285368"/>
        <c:crosses val="autoZero"/>
        <c:auto val="1"/>
        <c:lblAlgn val="ctr"/>
        <c:lblOffset val="100"/>
        <c:noMultiLvlLbl val="0"/>
      </c:catAx>
      <c:valAx>
        <c:axId val="424285368"/>
        <c:scaling>
          <c:orientation val="minMax"/>
        </c:scaling>
        <c:delete val="0"/>
        <c:axPos val="l"/>
        <c:majorGridlines/>
        <c:numFmt formatCode="0.00" sourceLinked="1"/>
        <c:majorTickMark val="none"/>
        <c:minorTickMark val="none"/>
        <c:tickLblPos val="nextTo"/>
        <c:crossAx val="424282392"/>
        <c:crosses val="autoZero"/>
        <c:crossBetween val="between"/>
      </c:valAx>
    </c:plotArea>
    <c:legend>
      <c:legendPos val="r"/>
      <c:overlay val="0"/>
    </c:legend>
    <c:plotVisOnly val="1"/>
    <c:dispBlanksAs val="gap"/>
    <c:showDLblsOverMax val="0"/>
  </c:chart>
</c:chartSpace>
</file>

<file path=xl/charts/chart4.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de-DE"/>
              <a:t>Evaluated Questionnaire for Modifiability</a:t>
            </a:r>
          </a:p>
          <a:p>
            <a:pPr>
              <a:defRPr/>
            </a:pPr>
            <a:r>
              <a:rPr lang="de-DE"/>
              <a:t>(Average</a:t>
            </a:r>
            <a:r>
              <a:rPr lang="de-DE" baseline="0"/>
              <a:t> Values)</a:t>
            </a:r>
            <a:endParaRPr lang="de-DE"/>
          </a:p>
        </c:rich>
      </c:tx>
      <c:overlay val="0"/>
    </c:title>
    <c:autoTitleDeleted val="0"/>
    <c:plotArea>
      <c:layout/>
      <c:barChart>
        <c:barDir val="col"/>
        <c:grouping val="clustered"/>
        <c:varyColors val="0"/>
        <c:ser>
          <c:idx val="0"/>
          <c:order val="0"/>
          <c:tx>
            <c:v>Java</c:v>
          </c:tx>
          <c:spPr>
            <a:solidFill>
              <a:schemeClr val="accent1">
                <a:lumMod val="50000"/>
              </a:schemeClr>
            </a:solidFill>
          </c:spPr>
          <c:invertIfNegative val="0"/>
          <c:cat>
            <c:strRef>
              <c:f>(Overview!$D$1,Overview!$G$1,Overview!$J$1,Overview!$M$1,Overview!$P$1,Overview!$S$1,Overview!$V$1,Overview!$Y$1,Overview!$AB$1,Overview!$AE$1,Overview!$AH$1,Overview!$AK$1,Overview!$AN$1,Overview!$AQ$1)</c:f>
              <c:strCache>
                <c:ptCount val="14"/>
                <c:pt idx="0">
                  <c:v>UML2RDBMS</c:v>
                </c:pt>
                <c:pt idx="1">
                  <c:v>Copy</c:v>
                </c:pt>
                <c:pt idx="2">
                  <c:v>Rule1</c:v>
                </c:pt>
                <c:pt idx="3">
                  <c:v>Rule2</c:v>
                </c:pt>
                <c:pt idx="4">
                  <c:v>Rule3</c:v>
                </c:pt>
                <c:pt idx="5">
                  <c:v>Rule4</c:v>
                </c:pt>
                <c:pt idx="6">
                  <c:v>Rule5</c:v>
                </c:pt>
                <c:pt idx="7">
                  <c:v>Rule6</c:v>
                </c:pt>
                <c:pt idx="8">
                  <c:v>Rule7</c:v>
                </c:pt>
                <c:pt idx="9">
                  <c:v>Rule8</c:v>
                </c:pt>
                <c:pt idx="10">
                  <c:v>Rule9</c:v>
                </c:pt>
                <c:pt idx="11">
                  <c:v>Rule10</c:v>
                </c:pt>
                <c:pt idx="12">
                  <c:v>Rule11</c:v>
                </c:pt>
                <c:pt idx="13">
                  <c:v>Rule12</c:v>
                </c:pt>
              </c:strCache>
            </c:strRef>
          </c:cat>
          <c:val>
            <c:numRef>
              <c:f>(Overview!$D$57,Overview!$G$57,Overview!$J$57,Overview!$M$57,Overview!$P$57,Overview!$S$57,Overview!$V$57,Overview!$Y$57,Overview!$AB$57,Overview!$AE$57,Overview!$AH$57,Overview!$AK$57,Overview!$AN$57,Overview!$AQ$57)</c:f>
              <c:numCache>
                <c:formatCode>0.00</c:formatCode>
                <c:ptCount val="14"/>
                <c:pt idx="0">
                  <c:v>4.5</c:v>
                </c:pt>
                <c:pt idx="1">
                  <c:v>3.944444444444445</c:v>
                </c:pt>
                <c:pt idx="2">
                  <c:v>3.0</c:v>
                </c:pt>
                <c:pt idx="3">
                  <c:v>3.25</c:v>
                </c:pt>
                <c:pt idx="4">
                  <c:v>4.25</c:v>
                </c:pt>
                <c:pt idx="5">
                  <c:v>5.5</c:v>
                </c:pt>
                <c:pt idx="6">
                  <c:v>6.0</c:v>
                </c:pt>
                <c:pt idx="7">
                  <c:v>5.833333333333332</c:v>
                </c:pt>
                <c:pt idx="8">
                  <c:v>5.0</c:v>
                </c:pt>
                <c:pt idx="9">
                  <c:v>3.5</c:v>
                </c:pt>
                <c:pt idx="10">
                  <c:v>4.625</c:v>
                </c:pt>
                <c:pt idx="11">
                  <c:v>4.166666666666667</c:v>
                </c:pt>
                <c:pt idx="12">
                  <c:v>4.0</c:v>
                </c:pt>
                <c:pt idx="13">
                  <c:v>4.166666666666667</c:v>
                </c:pt>
              </c:numCache>
            </c:numRef>
          </c:val>
        </c:ser>
        <c:ser>
          <c:idx val="1"/>
          <c:order val="1"/>
          <c:tx>
            <c:v>QVT-O</c:v>
          </c:tx>
          <c:invertIfNegative val="0"/>
          <c:cat>
            <c:strRef>
              <c:f>(Overview!$D$1,Overview!$G$1,Overview!$J$1,Overview!$M$1,Overview!$P$1,Overview!$S$1,Overview!$V$1,Overview!$Y$1,Overview!$AB$1,Overview!$AE$1,Overview!$AH$1,Overview!$AK$1,Overview!$AN$1,Overview!$AQ$1)</c:f>
              <c:strCache>
                <c:ptCount val="14"/>
                <c:pt idx="0">
                  <c:v>UML2RDBMS</c:v>
                </c:pt>
                <c:pt idx="1">
                  <c:v>Copy</c:v>
                </c:pt>
                <c:pt idx="2">
                  <c:v>Rule1</c:v>
                </c:pt>
                <c:pt idx="3">
                  <c:v>Rule2</c:v>
                </c:pt>
                <c:pt idx="4">
                  <c:v>Rule3</c:v>
                </c:pt>
                <c:pt idx="5">
                  <c:v>Rule4</c:v>
                </c:pt>
                <c:pt idx="6">
                  <c:v>Rule5</c:v>
                </c:pt>
                <c:pt idx="7">
                  <c:v>Rule6</c:v>
                </c:pt>
                <c:pt idx="8">
                  <c:v>Rule7</c:v>
                </c:pt>
                <c:pt idx="9">
                  <c:v>Rule8</c:v>
                </c:pt>
                <c:pt idx="10">
                  <c:v>Rule9</c:v>
                </c:pt>
                <c:pt idx="11">
                  <c:v>Rule10</c:v>
                </c:pt>
                <c:pt idx="12">
                  <c:v>Rule11</c:v>
                </c:pt>
                <c:pt idx="13">
                  <c:v>Rule12</c:v>
                </c:pt>
              </c:strCache>
            </c:strRef>
          </c:cat>
          <c:val>
            <c:numRef>
              <c:f>(Overview!$E$57,Overview!$H$57,Overview!$K$57,Overview!$N$57,Overview!$Q$57,Overview!$T$57,Overview!$W$57,Overview!$Z$57,Overview!$AC$57,Overview!$AF$57,Overview!$AI$57,Overview!$AL$57,Overview!$AO$57,Overview!$AR$57)</c:f>
              <c:numCache>
                <c:formatCode>0.00</c:formatCode>
                <c:ptCount val="14"/>
                <c:pt idx="0">
                  <c:v>5.333333333333332</c:v>
                </c:pt>
                <c:pt idx="1">
                  <c:v>3.111111111111111</c:v>
                </c:pt>
                <c:pt idx="2">
                  <c:v>4.5</c:v>
                </c:pt>
                <c:pt idx="3">
                  <c:v>4.75</c:v>
                </c:pt>
                <c:pt idx="4">
                  <c:v>5.75</c:v>
                </c:pt>
                <c:pt idx="5">
                  <c:v>4.0</c:v>
                </c:pt>
                <c:pt idx="6">
                  <c:v>4.666666666666667</c:v>
                </c:pt>
                <c:pt idx="7">
                  <c:v>4.333333333333332</c:v>
                </c:pt>
                <c:pt idx="8">
                  <c:v>3.833333333333333</c:v>
                </c:pt>
                <c:pt idx="9">
                  <c:v>3.0</c:v>
                </c:pt>
                <c:pt idx="10">
                  <c:v>5.625</c:v>
                </c:pt>
                <c:pt idx="11">
                  <c:v>4.333333333333332</c:v>
                </c:pt>
                <c:pt idx="12">
                  <c:v>4.0</c:v>
                </c:pt>
                <c:pt idx="13">
                  <c:v>4.666666666666667</c:v>
                </c:pt>
              </c:numCache>
            </c:numRef>
          </c:val>
        </c:ser>
        <c:ser>
          <c:idx val="2"/>
          <c:order val="2"/>
          <c:tx>
            <c:v>QVT-R</c:v>
          </c:tx>
          <c:invertIfNegative val="0"/>
          <c:cat>
            <c:strRef>
              <c:f>(Overview!$D$1,Overview!$G$1,Overview!$J$1,Overview!$M$1,Overview!$P$1,Overview!$S$1,Overview!$V$1,Overview!$Y$1,Overview!$AB$1,Overview!$AE$1,Overview!$AH$1,Overview!$AK$1,Overview!$AN$1,Overview!$AQ$1)</c:f>
              <c:strCache>
                <c:ptCount val="14"/>
                <c:pt idx="0">
                  <c:v>UML2RDBMS</c:v>
                </c:pt>
                <c:pt idx="1">
                  <c:v>Copy</c:v>
                </c:pt>
                <c:pt idx="2">
                  <c:v>Rule1</c:v>
                </c:pt>
                <c:pt idx="3">
                  <c:v>Rule2</c:v>
                </c:pt>
                <c:pt idx="4">
                  <c:v>Rule3</c:v>
                </c:pt>
                <c:pt idx="5">
                  <c:v>Rule4</c:v>
                </c:pt>
                <c:pt idx="6">
                  <c:v>Rule5</c:v>
                </c:pt>
                <c:pt idx="7">
                  <c:v>Rule6</c:v>
                </c:pt>
                <c:pt idx="8">
                  <c:v>Rule7</c:v>
                </c:pt>
                <c:pt idx="9">
                  <c:v>Rule8</c:v>
                </c:pt>
                <c:pt idx="10">
                  <c:v>Rule9</c:v>
                </c:pt>
                <c:pt idx="11">
                  <c:v>Rule10</c:v>
                </c:pt>
                <c:pt idx="12">
                  <c:v>Rule11</c:v>
                </c:pt>
                <c:pt idx="13">
                  <c:v>Rule12</c:v>
                </c:pt>
              </c:strCache>
            </c:strRef>
          </c:cat>
          <c:val>
            <c:numRef>
              <c:f>(Overview!$F$57,Overview!$I$57,Overview!$L$57,Overview!$O$57,Overview!$R$57,Overview!$U$57,Overview!$X$57,Overview!$AA$57,Overview!$AD$57,Overview!$AG$57,Overview!$AJ$57,Overview!$AM$57,Overview!$AP$57,Overview!$AS$57)</c:f>
              <c:numCache>
                <c:formatCode>0.00</c:formatCode>
                <c:ptCount val="14"/>
                <c:pt idx="0">
                  <c:v>4.666666666666667</c:v>
                </c:pt>
                <c:pt idx="1">
                  <c:v>4.944444444444444</c:v>
                </c:pt>
                <c:pt idx="2">
                  <c:v>6.25</c:v>
                </c:pt>
                <c:pt idx="3">
                  <c:v>6.0</c:v>
                </c:pt>
                <c:pt idx="4">
                  <c:v>4.25</c:v>
                </c:pt>
                <c:pt idx="5">
                  <c:v>3.5</c:v>
                </c:pt>
                <c:pt idx="6">
                  <c:v>3.166666666666666</c:v>
                </c:pt>
                <c:pt idx="7">
                  <c:v>4.166666666666667</c:v>
                </c:pt>
                <c:pt idx="8">
                  <c:v>4.0</c:v>
                </c:pt>
                <c:pt idx="9">
                  <c:v>2.5</c:v>
                </c:pt>
                <c:pt idx="10">
                  <c:v>4.75</c:v>
                </c:pt>
                <c:pt idx="11">
                  <c:v>3.166666666666666</c:v>
                </c:pt>
                <c:pt idx="12">
                  <c:v>4.0</c:v>
                </c:pt>
                <c:pt idx="13">
                  <c:v>3.5</c:v>
                </c:pt>
              </c:numCache>
            </c:numRef>
          </c:val>
        </c:ser>
        <c:dLbls>
          <c:showLegendKey val="0"/>
          <c:showVal val="0"/>
          <c:showCatName val="0"/>
          <c:showSerName val="0"/>
          <c:showPercent val="0"/>
          <c:showBubbleSize val="0"/>
        </c:dLbls>
        <c:gapWidth val="150"/>
        <c:axId val="424336072"/>
        <c:axId val="424339048"/>
      </c:barChart>
      <c:catAx>
        <c:axId val="424336072"/>
        <c:scaling>
          <c:orientation val="minMax"/>
        </c:scaling>
        <c:delete val="0"/>
        <c:axPos val="b"/>
        <c:numFmt formatCode="0.00" sourceLinked="1"/>
        <c:majorTickMark val="none"/>
        <c:minorTickMark val="none"/>
        <c:tickLblPos val="nextTo"/>
        <c:crossAx val="424339048"/>
        <c:crosses val="autoZero"/>
        <c:auto val="1"/>
        <c:lblAlgn val="ctr"/>
        <c:lblOffset val="100"/>
        <c:noMultiLvlLbl val="0"/>
      </c:catAx>
      <c:valAx>
        <c:axId val="424339048"/>
        <c:scaling>
          <c:orientation val="minMax"/>
        </c:scaling>
        <c:delete val="0"/>
        <c:axPos val="l"/>
        <c:majorGridlines/>
        <c:numFmt formatCode="0.00" sourceLinked="1"/>
        <c:majorTickMark val="none"/>
        <c:minorTickMark val="none"/>
        <c:tickLblPos val="nextTo"/>
        <c:crossAx val="424336072"/>
        <c:crosses val="autoZero"/>
        <c:crossBetween val="between"/>
      </c:valAx>
    </c:plotArea>
    <c:legend>
      <c:legendPos val="r"/>
      <c:overlay val="0"/>
    </c:legend>
    <c:plotVisOnly val="1"/>
    <c:dispBlanksAs val="gap"/>
    <c:showDLblsOverMax val="0"/>
  </c:chart>
</c:chartSpace>
</file>

<file path=xl/charts/chart5.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de-DE"/>
              <a:t>Evaluated Questionnaire for Consistency</a:t>
            </a:r>
          </a:p>
          <a:p>
            <a:pPr>
              <a:defRPr/>
            </a:pPr>
            <a:r>
              <a:rPr lang="de-DE"/>
              <a:t>(Average</a:t>
            </a:r>
            <a:r>
              <a:rPr lang="de-DE" baseline="0"/>
              <a:t> Values)</a:t>
            </a:r>
            <a:endParaRPr lang="de-DE"/>
          </a:p>
        </c:rich>
      </c:tx>
      <c:overlay val="0"/>
    </c:title>
    <c:autoTitleDeleted val="0"/>
    <c:plotArea>
      <c:layout/>
      <c:barChart>
        <c:barDir val="col"/>
        <c:grouping val="clustered"/>
        <c:varyColors val="0"/>
        <c:ser>
          <c:idx val="0"/>
          <c:order val="0"/>
          <c:tx>
            <c:v>Java</c:v>
          </c:tx>
          <c:spPr>
            <a:solidFill>
              <a:schemeClr val="accent1">
                <a:lumMod val="50000"/>
              </a:schemeClr>
            </a:solidFill>
          </c:spPr>
          <c:invertIfNegative val="0"/>
          <c:cat>
            <c:strRef>
              <c:f>(Overview!$D$1,Overview!$G$1,Overview!$J$1,Overview!$M$1,Overview!$P$1,Overview!$S$1,Overview!$V$1,Overview!$Y$1,Overview!$AB$1,Overview!$AE$1,Overview!$AH$1,Overview!$AK$1,Overview!$AN$1,Overview!$AQ$1)</c:f>
              <c:strCache>
                <c:ptCount val="14"/>
                <c:pt idx="0">
                  <c:v>UML2RDBMS</c:v>
                </c:pt>
                <c:pt idx="1">
                  <c:v>Copy</c:v>
                </c:pt>
                <c:pt idx="2">
                  <c:v>Rule1</c:v>
                </c:pt>
                <c:pt idx="3">
                  <c:v>Rule2</c:v>
                </c:pt>
                <c:pt idx="4">
                  <c:v>Rule3</c:v>
                </c:pt>
                <c:pt idx="5">
                  <c:v>Rule4</c:v>
                </c:pt>
                <c:pt idx="6">
                  <c:v>Rule5</c:v>
                </c:pt>
                <c:pt idx="7">
                  <c:v>Rule6</c:v>
                </c:pt>
                <c:pt idx="8">
                  <c:v>Rule7</c:v>
                </c:pt>
                <c:pt idx="9">
                  <c:v>Rule8</c:v>
                </c:pt>
                <c:pt idx="10">
                  <c:v>Rule9</c:v>
                </c:pt>
                <c:pt idx="11">
                  <c:v>Rule10</c:v>
                </c:pt>
                <c:pt idx="12">
                  <c:v>Rule11</c:v>
                </c:pt>
                <c:pt idx="13">
                  <c:v>Rule12</c:v>
                </c:pt>
              </c:strCache>
            </c:strRef>
          </c:cat>
          <c:val>
            <c:numRef>
              <c:f>(Overview!$D$70,Overview!$G$70,Overview!$J$70,Overview!$M$70,Overview!$P$70,Overview!$S$70,Overview!$V$70,Overview!$Y$70,Overview!$AB$70,Overview!$AE$70,Overview!$AH$70,Overview!$AK$70,Overview!$AN$70,Overview!$AQ$70)</c:f>
              <c:numCache>
                <c:formatCode>0.00</c:formatCode>
                <c:ptCount val="14"/>
                <c:pt idx="0">
                  <c:v>4.166666666666667</c:v>
                </c:pt>
                <c:pt idx="1">
                  <c:v>4.777777777777778</c:v>
                </c:pt>
                <c:pt idx="2">
                  <c:v>3.5</c:v>
                </c:pt>
                <c:pt idx="3">
                  <c:v>3.75</c:v>
                </c:pt>
                <c:pt idx="4">
                  <c:v>4.25</c:v>
                </c:pt>
                <c:pt idx="5">
                  <c:v>5.0</c:v>
                </c:pt>
                <c:pt idx="6">
                  <c:v>5.833333333333332</c:v>
                </c:pt>
                <c:pt idx="7">
                  <c:v>5.333333333333332</c:v>
                </c:pt>
                <c:pt idx="8">
                  <c:v>5.5</c:v>
                </c:pt>
                <c:pt idx="9">
                  <c:v>4.333333333333332</c:v>
                </c:pt>
                <c:pt idx="10">
                  <c:v>4.625</c:v>
                </c:pt>
                <c:pt idx="11">
                  <c:v>3.666666666666666</c:v>
                </c:pt>
                <c:pt idx="12">
                  <c:v>3.0</c:v>
                </c:pt>
                <c:pt idx="13">
                  <c:v>3.166666666666666</c:v>
                </c:pt>
              </c:numCache>
            </c:numRef>
          </c:val>
        </c:ser>
        <c:ser>
          <c:idx val="1"/>
          <c:order val="1"/>
          <c:tx>
            <c:v>QVT-O</c:v>
          </c:tx>
          <c:invertIfNegative val="0"/>
          <c:cat>
            <c:strRef>
              <c:f>(Overview!$D$1,Overview!$G$1,Overview!$J$1,Overview!$M$1,Overview!$P$1,Overview!$S$1,Overview!$V$1,Overview!$Y$1,Overview!$AB$1,Overview!$AE$1,Overview!$AH$1,Overview!$AK$1,Overview!$AN$1,Overview!$AQ$1)</c:f>
              <c:strCache>
                <c:ptCount val="14"/>
                <c:pt idx="0">
                  <c:v>UML2RDBMS</c:v>
                </c:pt>
                <c:pt idx="1">
                  <c:v>Copy</c:v>
                </c:pt>
                <c:pt idx="2">
                  <c:v>Rule1</c:v>
                </c:pt>
                <c:pt idx="3">
                  <c:v>Rule2</c:v>
                </c:pt>
                <c:pt idx="4">
                  <c:v>Rule3</c:v>
                </c:pt>
                <c:pt idx="5">
                  <c:v>Rule4</c:v>
                </c:pt>
                <c:pt idx="6">
                  <c:v>Rule5</c:v>
                </c:pt>
                <c:pt idx="7">
                  <c:v>Rule6</c:v>
                </c:pt>
                <c:pt idx="8">
                  <c:v>Rule7</c:v>
                </c:pt>
                <c:pt idx="9">
                  <c:v>Rule8</c:v>
                </c:pt>
                <c:pt idx="10">
                  <c:v>Rule9</c:v>
                </c:pt>
                <c:pt idx="11">
                  <c:v>Rule10</c:v>
                </c:pt>
                <c:pt idx="12">
                  <c:v>Rule11</c:v>
                </c:pt>
                <c:pt idx="13">
                  <c:v>Rule12</c:v>
                </c:pt>
              </c:strCache>
            </c:strRef>
          </c:cat>
          <c:val>
            <c:numRef>
              <c:f>(Overview!$E$70,Overview!$H$70,Overview!$K$70,Overview!$N$70,Overview!$Q$70,Overview!$T$70,Overview!$W$70,Overview!$Z$70,Overview!$AC$70,Overview!$AF$70,Overview!$AI$70,Overview!$AL$70,Overview!$AO$70,Overview!$AR$70)</c:f>
              <c:numCache>
                <c:formatCode>0.00</c:formatCode>
                <c:ptCount val="14"/>
                <c:pt idx="0">
                  <c:v>5.333333333333332</c:v>
                </c:pt>
                <c:pt idx="1">
                  <c:v>6.5</c:v>
                </c:pt>
                <c:pt idx="2">
                  <c:v>5.0</c:v>
                </c:pt>
                <c:pt idx="3">
                  <c:v>4.0</c:v>
                </c:pt>
                <c:pt idx="4">
                  <c:v>5.5</c:v>
                </c:pt>
                <c:pt idx="5">
                  <c:v>6.0</c:v>
                </c:pt>
                <c:pt idx="6">
                  <c:v>5.833333333333332</c:v>
                </c:pt>
                <c:pt idx="7">
                  <c:v>5.833333333333332</c:v>
                </c:pt>
                <c:pt idx="8">
                  <c:v>5.666666666666667</c:v>
                </c:pt>
                <c:pt idx="9">
                  <c:v>4.833333333333332</c:v>
                </c:pt>
                <c:pt idx="10">
                  <c:v>5.25</c:v>
                </c:pt>
                <c:pt idx="11">
                  <c:v>3.833333333333333</c:v>
                </c:pt>
                <c:pt idx="12">
                  <c:v>3.333333333333333</c:v>
                </c:pt>
                <c:pt idx="13">
                  <c:v>3.333333333333333</c:v>
                </c:pt>
              </c:numCache>
            </c:numRef>
          </c:val>
        </c:ser>
        <c:ser>
          <c:idx val="2"/>
          <c:order val="2"/>
          <c:tx>
            <c:v>QVT-R</c:v>
          </c:tx>
          <c:invertIfNegative val="0"/>
          <c:cat>
            <c:strRef>
              <c:f>(Overview!$D$1,Overview!$G$1,Overview!$J$1,Overview!$M$1,Overview!$P$1,Overview!$S$1,Overview!$V$1,Overview!$Y$1,Overview!$AB$1,Overview!$AE$1,Overview!$AH$1,Overview!$AK$1,Overview!$AN$1,Overview!$AQ$1)</c:f>
              <c:strCache>
                <c:ptCount val="14"/>
                <c:pt idx="0">
                  <c:v>UML2RDBMS</c:v>
                </c:pt>
                <c:pt idx="1">
                  <c:v>Copy</c:v>
                </c:pt>
                <c:pt idx="2">
                  <c:v>Rule1</c:v>
                </c:pt>
                <c:pt idx="3">
                  <c:v>Rule2</c:v>
                </c:pt>
                <c:pt idx="4">
                  <c:v>Rule3</c:v>
                </c:pt>
                <c:pt idx="5">
                  <c:v>Rule4</c:v>
                </c:pt>
                <c:pt idx="6">
                  <c:v>Rule5</c:v>
                </c:pt>
                <c:pt idx="7">
                  <c:v>Rule6</c:v>
                </c:pt>
                <c:pt idx="8">
                  <c:v>Rule7</c:v>
                </c:pt>
                <c:pt idx="9">
                  <c:v>Rule8</c:v>
                </c:pt>
                <c:pt idx="10">
                  <c:v>Rule9</c:v>
                </c:pt>
                <c:pt idx="11">
                  <c:v>Rule10</c:v>
                </c:pt>
                <c:pt idx="12">
                  <c:v>Rule11</c:v>
                </c:pt>
                <c:pt idx="13">
                  <c:v>Rule12</c:v>
                </c:pt>
              </c:strCache>
            </c:strRef>
          </c:cat>
          <c:val>
            <c:numRef>
              <c:f>(Overview!$F$70,Overview!$I$70,Overview!$L$70,Overview!$O$70,Overview!$R$70,Overview!$U$70,Overview!$X$70,Overview!$AA$70,Overview!$AD$70,Overview!$AG$70,Overview!$AJ$70,Overview!$AM$70,Overview!$AP$70,Overview!$AS$70)</c:f>
              <c:numCache>
                <c:formatCode>0.00</c:formatCode>
                <c:ptCount val="14"/>
                <c:pt idx="0">
                  <c:v>5.5</c:v>
                </c:pt>
                <c:pt idx="1">
                  <c:v>6.166666666666667</c:v>
                </c:pt>
                <c:pt idx="2">
                  <c:v>6.5</c:v>
                </c:pt>
                <c:pt idx="3">
                  <c:v>6.5</c:v>
                </c:pt>
                <c:pt idx="4">
                  <c:v>5.25</c:v>
                </c:pt>
                <c:pt idx="5">
                  <c:v>6.5</c:v>
                </c:pt>
                <c:pt idx="6">
                  <c:v>6.0</c:v>
                </c:pt>
                <c:pt idx="7">
                  <c:v>6.5</c:v>
                </c:pt>
                <c:pt idx="8">
                  <c:v>6.5</c:v>
                </c:pt>
                <c:pt idx="9">
                  <c:v>5.833333333333332</c:v>
                </c:pt>
                <c:pt idx="10">
                  <c:v>5.375</c:v>
                </c:pt>
                <c:pt idx="11">
                  <c:v>4.333333333333332</c:v>
                </c:pt>
                <c:pt idx="12">
                  <c:v>5.0</c:v>
                </c:pt>
                <c:pt idx="13">
                  <c:v>4.666666666666667</c:v>
                </c:pt>
              </c:numCache>
            </c:numRef>
          </c:val>
        </c:ser>
        <c:dLbls>
          <c:showLegendKey val="0"/>
          <c:showVal val="0"/>
          <c:showCatName val="0"/>
          <c:showSerName val="0"/>
          <c:showPercent val="0"/>
          <c:showBubbleSize val="0"/>
        </c:dLbls>
        <c:gapWidth val="150"/>
        <c:axId val="424389336"/>
        <c:axId val="424392312"/>
      </c:barChart>
      <c:catAx>
        <c:axId val="424389336"/>
        <c:scaling>
          <c:orientation val="minMax"/>
        </c:scaling>
        <c:delete val="0"/>
        <c:axPos val="b"/>
        <c:numFmt formatCode="0.00" sourceLinked="1"/>
        <c:majorTickMark val="none"/>
        <c:minorTickMark val="none"/>
        <c:tickLblPos val="nextTo"/>
        <c:crossAx val="424392312"/>
        <c:crosses val="autoZero"/>
        <c:auto val="1"/>
        <c:lblAlgn val="ctr"/>
        <c:lblOffset val="100"/>
        <c:noMultiLvlLbl val="0"/>
      </c:catAx>
      <c:valAx>
        <c:axId val="424392312"/>
        <c:scaling>
          <c:orientation val="minMax"/>
        </c:scaling>
        <c:delete val="0"/>
        <c:axPos val="l"/>
        <c:majorGridlines/>
        <c:numFmt formatCode="0.00" sourceLinked="1"/>
        <c:majorTickMark val="none"/>
        <c:minorTickMark val="none"/>
        <c:tickLblPos val="nextTo"/>
        <c:crossAx val="424389336"/>
        <c:crosses val="autoZero"/>
        <c:crossBetween val="between"/>
      </c:valAx>
    </c:plotArea>
    <c:legend>
      <c:legendPos val="r"/>
      <c:overlay val="0"/>
    </c:legend>
    <c:plotVisOnly val="1"/>
    <c:dispBlanksAs val="gap"/>
    <c:showDLblsOverMax val="0"/>
  </c:chart>
</c:chartSpace>
</file>

<file path=xl/charts/chart6.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de-DE"/>
              <a:t>Evaluated Questionnaire for Appropriateness Recognizability</a:t>
            </a:r>
          </a:p>
          <a:p>
            <a:pPr>
              <a:defRPr/>
            </a:pPr>
            <a:r>
              <a:rPr lang="de-DE"/>
              <a:t>(Average</a:t>
            </a:r>
            <a:r>
              <a:rPr lang="de-DE" baseline="0"/>
              <a:t> Values)</a:t>
            </a:r>
            <a:endParaRPr lang="de-DE"/>
          </a:p>
        </c:rich>
      </c:tx>
      <c:overlay val="0"/>
    </c:title>
    <c:autoTitleDeleted val="0"/>
    <c:plotArea>
      <c:layout/>
      <c:barChart>
        <c:barDir val="col"/>
        <c:grouping val="clustered"/>
        <c:varyColors val="0"/>
        <c:ser>
          <c:idx val="0"/>
          <c:order val="0"/>
          <c:tx>
            <c:v>Java</c:v>
          </c:tx>
          <c:spPr>
            <a:solidFill>
              <a:schemeClr val="accent1">
                <a:lumMod val="50000"/>
              </a:schemeClr>
            </a:solidFill>
          </c:spPr>
          <c:invertIfNegative val="0"/>
          <c:cat>
            <c:strRef>
              <c:f>(Overview!$D$1,Overview!$G$1,Overview!$J$1,Overview!$M$1,Overview!$P$1,Overview!$S$1,Overview!$V$1,Overview!$Y$1,Overview!$AB$1,Overview!$AE$1,Overview!$AH$1,Overview!$AK$1,Overview!$AN$1,Overview!$AQ$1)</c:f>
              <c:strCache>
                <c:ptCount val="14"/>
                <c:pt idx="0">
                  <c:v>UML2RDBMS</c:v>
                </c:pt>
                <c:pt idx="1">
                  <c:v>Copy</c:v>
                </c:pt>
                <c:pt idx="2">
                  <c:v>Rule1</c:v>
                </c:pt>
                <c:pt idx="3">
                  <c:v>Rule2</c:v>
                </c:pt>
                <c:pt idx="4">
                  <c:v>Rule3</c:v>
                </c:pt>
                <c:pt idx="5">
                  <c:v>Rule4</c:v>
                </c:pt>
                <c:pt idx="6">
                  <c:v>Rule5</c:v>
                </c:pt>
                <c:pt idx="7">
                  <c:v>Rule6</c:v>
                </c:pt>
                <c:pt idx="8">
                  <c:v>Rule7</c:v>
                </c:pt>
                <c:pt idx="9">
                  <c:v>Rule8</c:v>
                </c:pt>
                <c:pt idx="10">
                  <c:v>Rule9</c:v>
                </c:pt>
                <c:pt idx="11">
                  <c:v>Rule10</c:v>
                </c:pt>
                <c:pt idx="12">
                  <c:v>Rule11</c:v>
                </c:pt>
                <c:pt idx="13">
                  <c:v>Rule12</c:v>
                </c:pt>
              </c:strCache>
            </c:strRef>
          </c:cat>
          <c:val>
            <c:numRef>
              <c:f>(Overview!$D$83,Overview!$G$83,Overview!$J$83,Overview!$M$83,Overview!$P$83,Overview!$S$83,Overview!$V$83,Overview!$Y$83,Overview!$AB$83,Overview!$AE$83,Overview!$AH$83,Overview!$AK$83,Overview!$AN$83,Overview!$AQ$83)</c:f>
              <c:numCache>
                <c:formatCode>0.00</c:formatCode>
                <c:ptCount val="14"/>
                <c:pt idx="0">
                  <c:v>3.666666666666666</c:v>
                </c:pt>
                <c:pt idx="1">
                  <c:v>4.222222222222222</c:v>
                </c:pt>
                <c:pt idx="2">
                  <c:v>4.0</c:v>
                </c:pt>
                <c:pt idx="3">
                  <c:v>4.25</c:v>
                </c:pt>
                <c:pt idx="4">
                  <c:v>4.75</c:v>
                </c:pt>
                <c:pt idx="5">
                  <c:v>5.0</c:v>
                </c:pt>
                <c:pt idx="6">
                  <c:v>5.5</c:v>
                </c:pt>
                <c:pt idx="7">
                  <c:v>5.5</c:v>
                </c:pt>
                <c:pt idx="8">
                  <c:v>4.833333333333332</c:v>
                </c:pt>
                <c:pt idx="9">
                  <c:v>3.0</c:v>
                </c:pt>
                <c:pt idx="10">
                  <c:v>4.375</c:v>
                </c:pt>
                <c:pt idx="11">
                  <c:v>4.5</c:v>
                </c:pt>
                <c:pt idx="12">
                  <c:v>4.833333333333332</c:v>
                </c:pt>
                <c:pt idx="13">
                  <c:v>4.666666666666667</c:v>
                </c:pt>
              </c:numCache>
            </c:numRef>
          </c:val>
        </c:ser>
        <c:ser>
          <c:idx val="1"/>
          <c:order val="1"/>
          <c:tx>
            <c:v>QVT-O</c:v>
          </c:tx>
          <c:invertIfNegative val="0"/>
          <c:cat>
            <c:strRef>
              <c:f>(Overview!$D$1,Overview!$G$1,Overview!$J$1,Overview!$M$1,Overview!$P$1,Overview!$S$1,Overview!$V$1,Overview!$Y$1,Overview!$AB$1,Overview!$AE$1,Overview!$AH$1,Overview!$AK$1,Overview!$AN$1,Overview!$AQ$1)</c:f>
              <c:strCache>
                <c:ptCount val="14"/>
                <c:pt idx="0">
                  <c:v>UML2RDBMS</c:v>
                </c:pt>
                <c:pt idx="1">
                  <c:v>Copy</c:v>
                </c:pt>
                <c:pt idx="2">
                  <c:v>Rule1</c:v>
                </c:pt>
                <c:pt idx="3">
                  <c:v>Rule2</c:v>
                </c:pt>
                <c:pt idx="4">
                  <c:v>Rule3</c:v>
                </c:pt>
                <c:pt idx="5">
                  <c:v>Rule4</c:v>
                </c:pt>
                <c:pt idx="6">
                  <c:v>Rule5</c:v>
                </c:pt>
                <c:pt idx="7">
                  <c:v>Rule6</c:v>
                </c:pt>
                <c:pt idx="8">
                  <c:v>Rule7</c:v>
                </c:pt>
                <c:pt idx="9">
                  <c:v>Rule8</c:v>
                </c:pt>
                <c:pt idx="10">
                  <c:v>Rule9</c:v>
                </c:pt>
                <c:pt idx="11">
                  <c:v>Rule10</c:v>
                </c:pt>
                <c:pt idx="12">
                  <c:v>Rule11</c:v>
                </c:pt>
                <c:pt idx="13">
                  <c:v>Rule12</c:v>
                </c:pt>
              </c:strCache>
            </c:strRef>
          </c:cat>
          <c:val>
            <c:numRef>
              <c:f>(Overview!$E$83,Overview!$H$83,Overview!$K$83,Overview!$N$83,Overview!$Q$83,Overview!$T$83,Overview!$W$83,Overview!$Z$83,Overview!$AC$83,Overview!$AF$83,Overview!$AI$83,Overview!$AL$83,Overview!$AO$83,Overview!$AR$83)</c:f>
              <c:numCache>
                <c:formatCode>0.00</c:formatCode>
                <c:ptCount val="14"/>
                <c:pt idx="0">
                  <c:v>4.833333333333332</c:v>
                </c:pt>
                <c:pt idx="1">
                  <c:v>6.611111111111111</c:v>
                </c:pt>
                <c:pt idx="2">
                  <c:v>6.5</c:v>
                </c:pt>
                <c:pt idx="3">
                  <c:v>6.0</c:v>
                </c:pt>
                <c:pt idx="4">
                  <c:v>6.5</c:v>
                </c:pt>
                <c:pt idx="5">
                  <c:v>5.333333333333332</c:v>
                </c:pt>
                <c:pt idx="6">
                  <c:v>5.5</c:v>
                </c:pt>
                <c:pt idx="7">
                  <c:v>6.166666666666667</c:v>
                </c:pt>
                <c:pt idx="8">
                  <c:v>4.833333333333332</c:v>
                </c:pt>
                <c:pt idx="9">
                  <c:v>4.0</c:v>
                </c:pt>
                <c:pt idx="10">
                  <c:v>6.0</c:v>
                </c:pt>
                <c:pt idx="11">
                  <c:v>4.166666666666667</c:v>
                </c:pt>
                <c:pt idx="12">
                  <c:v>4.833333333333332</c:v>
                </c:pt>
                <c:pt idx="13">
                  <c:v>5.166666666666667</c:v>
                </c:pt>
              </c:numCache>
            </c:numRef>
          </c:val>
        </c:ser>
        <c:ser>
          <c:idx val="2"/>
          <c:order val="2"/>
          <c:tx>
            <c:v>QVT-R</c:v>
          </c:tx>
          <c:invertIfNegative val="0"/>
          <c:cat>
            <c:strRef>
              <c:f>(Overview!$D$1,Overview!$G$1,Overview!$J$1,Overview!$M$1,Overview!$P$1,Overview!$S$1,Overview!$V$1,Overview!$Y$1,Overview!$AB$1,Overview!$AE$1,Overview!$AH$1,Overview!$AK$1,Overview!$AN$1,Overview!$AQ$1)</c:f>
              <c:strCache>
                <c:ptCount val="14"/>
                <c:pt idx="0">
                  <c:v>UML2RDBMS</c:v>
                </c:pt>
                <c:pt idx="1">
                  <c:v>Copy</c:v>
                </c:pt>
                <c:pt idx="2">
                  <c:v>Rule1</c:v>
                </c:pt>
                <c:pt idx="3">
                  <c:v>Rule2</c:v>
                </c:pt>
                <c:pt idx="4">
                  <c:v>Rule3</c:v>
                </c:pt>
                <c:pt idx="5">
                  <c:v>Rule4</c:v>
                </c:pt>
                <c:pt idx="6">
                  <c:v>Rule5</c:v>
                </c:pt>
                <c:pt idx="7">
                  <c:v>Rule6</c:v>
                </c:pt>
                <c:pt idx="8">
                  <c:v>Rule7</c:v>
                </c:pt>
                <c:pt idx="9">
                  <c:v>Rule8</c:v>
                </c:pt>
                <c:pt idx="10">
                  <c:v>Rule9</c:v>
                </c:pt>
                <c:pt idx="11">
                  <c:v>Rule10</c:v>
                </c:pt>
                <c:pt idx="12">
                  <c:v>Rule11</c:v>
                </c:pt>
                <c:pt idx="13">
                  <c:v>Rule12</c:v>
                </c:pt>
              </c:strCache>
            </c:strRef>
          </c:cat>
          <c:val>
            <c:numRef>
              <c:f>(Overview!$F$83,Overview!$I$83,Overview!$L$83,Overview!$O$83,Overview!$R$83,Overview!$U$83,Overview!$X$83,Overview!$AA$83,Overview!$AD$83,Overview!$AG$83,Overview!$AJ$83,Overview!$AM$83,Overview!$AP$83,Overview!$AS$83)</c:f>
              <c:numCache>
                <c:formatCode>0.00</c:formatCode>
                <c:ptCount val="14"/>
                <c:pt idx="0">
                  <c:v>5.333333333333332</c:v>
                </c:pt>
                <c:pt idx="1">
                  <c:v>3.333333333333333</c:v>
                </c:pt>
                <c:pt idx="2">
                  <c:v>5.25</c:v>
                </c:pt>
                <c:pt idx="3">
                  <c:v>4.5</c:v>
                </c:pt>
                <c:pt idx="4">
                  <c:v>5.25</c:v>
                </c:pt>
                <c:pt idx="5">
                  <c:v>4.5</c:v>
                </c:pt>
                <c:pt idx="6">
                  <c:v>3.333333333333333</c:v>
                </c:pt>
                <c:pt idx="7">
                  <c:v>4.5</c:v>
                </c:pt>
                <c:pt idx="8">
                  <c:v>4.166666666666667</c:v>
                </c:pt>
                <c:pt idx="9">
                  <c:v>2.666666666666666</c:v>
                </c:pt>
                <c:pt idx="10">
                  <c:v>4.0</c:v>
                </c:pt>
                <c:pt idx="11">
                  <c:v>2.666666666666666</c:v>
                </c:pt>
                <c:pt idx="12">
                  <c:v>3.166666666666666</c:v>
                </c:pt>
                <c:pt idx="13">
                  <c:v>3.5</c:v>
                </c:pt>
              </c:numCache>
            </c:numRef>
          </c:val>
        </c:ser>
        <c:dLbls>
          <c:showLegendKey val="0"/>
          <c:showVal val="0"/>
          <c:showCatName val="0"/>
          <c:showSerName val="0"/>
          <c:showPercent val="0"/>
          <c:showBubbleSize val="0"/>
        </c:dLbls>
        <c:gapWidth val="150"/>
        <c:axId val="424444408"/>
        <c:axId val="424447384"/>
      </c:barChart>
      <c:catAx>
        <c:axId val="424444408"/>
        <c:scaling>
          <c:orientation val="minMax"/>
        </c:scaling>
        <c:delete val="0"/>
        <c:axPos val="b"/>
        <c:numFmt formatCode="0.00" sourceLinked="1"/>
        <c:majorTickMark val="none"/>
        <c:minorTickMark val="none"/>
        <c:tickLblPos val="nextTo"/>
        <c:crossAx val="424447384"/>
        <c:crosses val="autoZero"/>
        <c:auto val="1"/>
        <c:lblAlgn val="ctr"/>
        <c:lblOffset val="100"/>
        <c:noMultiLvlLbl val="0"/>
      </c:catAx>
      <c:valAx>
        <c:axId val="424447384"/>
        <c:scaling>
          <c:orientation val="minMax"/>
        </c:scaling>
        <c:delete val="0"/>
        <c:axPos val="l"/>
        <c:majorGridlines/>
        <c:numFmt formatCode="0.00" sourceLinked="1"/>
        <c:majorTickMark val="none"/>
        <c:minorTickMark val="none"/>
        <c:tickLblPos val="nextTo"/>
        <c:crossAx val="424444408"/>
        <c:crosses val="autoZero"/>
        <c:crossBetween val="between"/>
      </c:valAx>
    </c:plotArea>
    <c:legend>
      <c:legendPos val="r"/>
      <c:overlay val="0"/>
    </c:legend>
    <c:plotVisOnly val="1"/>
    <c:dispBlanksAs val="gap"/>
    <c:showDLblsOverMax val="0"/>
  </c:chart>
</c:chartSpace>
</file>

<file path=xl/charts/chart7.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de-DE"/>
              <a:t>Evaluated Questionnaire for Learnability</a:t>
            </a:r>
          </a:p>
          <a:p>
            <a:pPr>
              <a:defRPr/>
            </a:pPr>
            <a:r>
              <a:rPr lang="de-DE"/>
              <a:t>(Average</a:t>
            </a:r>
            <a:r>
              <a:rPr lang="de-DE" baseline="0"/>
              <a:t> Values)</a:t>
            </a:r>
            <a:endParaRPr lang="de-DE"/>
          </a:p>
        </c:rich>
      </c:tx>
      <c:overlay val="0"/>
    </c:title>
    <c:autoTitleDeleted val="0"/>
    <c:plotArea>
      <c:layout/>
      <c:barChart>
        <c:barDir val="col"/>
        <c:grouping val="clustered"/>
        <c:varyColors val="0"/>
        <c:ser>
          <c:idx val="0"/>
          <c:order val="0"/>
          <c:tx>
            <c:v>Java</c:v>
          </c:tx>
          <c:spPr>
            <a:solidFill>
              <a:schemeClr val="accent1">
                <a:lumMod val="50000"/>
              </a:schemeClr>
            </a:solidFill>
          </c:spPr>
          <c:invertIfNegative val="0"/>
          <c:cat>
            <c:strRef>
              <c:f>(Overview!$D$1,Overview!$G$1,Overview!$J$1,Overview!$M$1,Overview!$P$1,Overview!$S$1,Overview!$V$1,Overview!$Y$1,Overview!$AB$1,Overview!$AE$1,Overview!$AH$1,Overview!$AK$1,Overview!$AN$1,Overview!$AQ$1)</c:f>
              <c:strCache>
                <c:ptCount val="14"/>
                <c:pt idx="0">
                  <c:v>UML2RDBMS</c:v>
                </c:pt>
                <c:pt idx="1">
                  <c:v>Copy</c:v>
                </c:pt>
                <c:pt idx="2">
                  <c:v>Rule1</c:v>
                </c:pt>
                <c:pt idx="3">
                  <c:v>Rule2</c:v>
                </c:pt>
                <c:pt idx="4">
                  <c:v>Rule3</c:v>
                </c:pt>
                <c:pt idx="5">
                  <c:v>Rule4</c:v>
                </c:pt>
                <c:pt idx="6">
                  <c:v>Rule5</c:v>
                </c:pt>
                <c:pt idx="7">
                  <c:v>Rule6</c:v>
                </c:pt>
                <c:pt idx="8">
                  <c:v>Rule7</c:v>
                </c:pt>
                <c:pt idx="9">
                  <c:v>Rule8</c:v>
                </c:pt>
                <c:pt idx="10">
                  <c:v>Rule9</c:v>
                </c:pt>
                <c:pt idx="11">
                  <c:v>Rule10</c:v>
                </c:pt>
                <c:pt idx="12">
                  <c:v>Rule11</c:v>
                </c:pt>
                <c:pt idx="13">
                  <c:v>Rule12</c:v>
                </c:pt>
              </c:strCache>
            </c:strRef>
          </c:cat>
          <c:val>
            <c:numRef>
              <c:f>(Overview!$D$93,Overview!$G$93,Overview!$J$93,Overview!$M$93,Overview!$P$93,Overview!$S$93,Overview!$V$93,Overview!$Y$93,Overview!$AB$93,Overview!$AE$93,Overview!$AH$93,Overview!$AK$93,Overview!$AN$93,Overview!$AQ$93)</c:f>
              <c:numCache>
                <c:formatCode>0.00</c:formatCode>
                <c:ptCount val="14"/>
                <c:pt idx="0">
                  <c:v>3.5</c:v>
                </c:pt>
                <c:pt idx="1">
                  <c:v>4.055555555555555</c:v>
                </c:pt>
                <c:pt idx="2">
                  <c:v>4.0</c:v>
                </c:pt>
                <c:pt idx="3">
                  <c:v>3.5</c:v>
                </c:pt>
                <c:pt idx="4">
                  <c:v>4.5</c:v>
                </c:pt>
                <c:pt idx="5">
                  <c:v>3.833333333333333</c:v>
                </c:pt>
                <c:pt idx="6">
                  <c:v>4.666666666666667</c:v>
                </c:pt>
                <c:pt idx="7">
                  <c:v>4.333333333333332</c:v>
                </c:pt>
                <c:pt idx="8">
                  <c:v>4.5</c:v>
                </c:pt>
                <c:pt idx="9">
                  <c:v>4.333333333333332</c:v>
                </c:pt>
                <c:pt idx="10">
                  <c:v>4.375</c:v>
                </c:pt>
                <c:pt idx="11">
                  <c:v>4.5</c:v>
                </c:pt>
                <c:pt idx="12">
                  <c:v>4.666666666666667</c:v>
                </c:pt>
                <c:pt idx="13">
                  <c:v>4.833333333333332</c:v>
                </c:pt>
              </c:numCache>
            </c:numRef>
          </c:val>
        </c:ser>
        <c:ser>
          <c:idx val="1"/>
          <c:order val="1"/>
          <c:tx>
            <c:v>QVT-O</c:v>
          </c:tx>
          <c:invertIfNegative val="0"/>
          <c:cat>
            <c:strRef>
              <c:f>(Overview!$D$1,Overview!$G$1,Overview!$J$1,Overview!$M$1,Overview!$P$1,Overview!$S$1,Overview!$V$1,Overview!$Y$1,Overview!$AB$1,Overview!$AE$1,Overview!$AH$1,Overview!$AK$1,Overview!$AN$1,Overview!$AQ$1)</c:f>
              <c:strCache>
                <c:ptCount val="14"/>
                <c:pt idx="0">
                  <c:v>UML2RDBMS</c:v>
                </c:pt>
                <c:pt idx="1">
                  <c:v>Copy</c:v>
                </c:pt>
                <c:pt idx="2">
                  <c:v>Rule1</c:v>
                </c:pt>
                <c:pt idx="3">
                  <c:v>Rule2</c:v>
                </c:pt>
                <c:pt idx="4">
                  <c:v>Rule3</c:v>
                </c:pt>
                <c:pt idx="5">
                  <c:v>Rule4</c:v>
                </c:pt>
                <c:pt idx="6">
                  <c:v>Rule5</c:v>
                </c:pt>
                <c:pt idx="7">
                  <c:v>Rule6</c:v>
                </c:pt>
                <c:pt idx="8">
                  <c:v>Rule7</c:v>
                </c:pt>
                <c:pt idx="9">
                  <c:v>Rule8</c:v>
                </c:pt>
                <c:pt idx="10">
                  <c:v>Rule9</c:v>
                </c:pt>
                <c:pt idx="11">
                  <c:v>Rule10</c:v>
                </c:pt>
                <c:pt idx="12">
                  <c:v>Rule11</c:v>
                </c:pt>
                <c:pt idx="13">
                  <c:v>Rule12</c:v>
                </c:pt>
              </c:strCache>
            </c:strRef>
          </c:cat>
          <c:val>
            <c:numRef>
              <c:f>(Overview!$E$93,Overview!$H$93,Overview!$K$93,Overview!$N$93,Overview!$Q$93,Overview!$T$93,Overview!$W$93,Overview!$Z$93,Overview!$AC$93,Overview!$AF$93,Overview!$AI$93,Overview!$AL$93,Overview!$AO$93,Overview!$AR$93)</c:f>
              <c:numCache>
                <c:formatCode>0.00</c:formatCode>
                <c:ptCount val="14"/>
                <c:pt idx="0">
                  <c:v>5.666666666666667</c:v>
                </c:pt>
                <c:pt idx="1">
                  <c:v>5.944444444444444</c:v>
                </c:pt>
                <c:pt idx="2">
                  <c:v>6.25</c:v>
                </c:pt>
                <c:pt idx="3">
                  <c:v>5.75</c:v>
                </c:pt>
                <c:pt idx="4">
                  <c:v>6.0</c:v>
                </c:pt>
                <c:pt idx="5">
                  <c:v>5.333333333333332</c:v>
                </c:pt>
                <c:pt idx="6">
                  <c:v>5.333333333333332</c:v>
                </c:pt>
                <c:pt idx="7">
                  <c:v>5.333333333333332</c:v>
                </c:pt>
                <c:pt idx="8">
                  <c:v>3.833333333333333</c:v>
                </c:pt>
                <c:pt idx="9">
                  <c:v>4.666666666666667</c:v>
                </c:pt>
                <c:pt idx="10">
                  <c:v>6.125</c:v>
                </c:pt>
                <c:pt idx="11">
                  <c:v>5.833333333333332</c:v>
                </c:pt>
                <c:pt idx="12">
                  <c:v>5.166666666666667</c:v>
                </c:pt>
                <c:pt idx="13">
                  <c:v>5.0</c:v>
                </c:pt>
              </c:numCache>
            </c:numRef>
          </c:val>
        </c:ser>
        <c:ser>
          <c:idx val="2"/>
          <c:order val="2"/>
          <c:tx>
            <c:v>QVT-R</c:v>
          </c:tx>
          <c:invertIfNegative val="0"/>
          <c:cat>
            <c:strRef>
              <c:f>(Overview!$D$1,Overview!$G$1,Overview!$J$1,Overview!$M$1,Overview!$P$1,Overview!$S$1,Overview!$V$1,Overview!$Y$1,Overview!$AB$1,Overview!$AE$1,Overview!$AH$1,Overview!$AK$1,Overview!$AN$1,Overview!$AQ$1)</c:f>
              <c:strCache>
                <c:ptCount val="14"/>
                <c:pt idx="0">
                  <c:v>UML2RDBMS</c:v>
                </c:pt>
                <c:pt idx="1">
                  <c:v>Copy</c:v>
                </c:pt>
                <c:pt idx="2">
                  <c:v>Rule1</c:v>
                </c:pt>
                <c:pt idx="3">
                  <c:v>Rule2</c:v>
                </c:pt>
                <c:pt idx="4">
                  <c:v>Rule3</c:v>
                </c:pt>
                <c:pt idx="5">
                  <c:v>Rule4</c:v>
                </c:pt>
                <c:pt idx="6">
                  <c:v>Rule5</c:v>
                </c:pt>
                <c:pt idx="7">
                  <c:v>Rule6</c:v>
                </c:pt>
                <c:pt idx="8">
                  <c:v>Rule7</c:v>
                </c:pt>
                <c:pt idx="9">
                  <c:v>Rule8</c:v>
                </c:pt>
                <c:pt idx="10">
                  <c:v>Rule9</c:v>
                </c:pt>
                <c:pt idx="11">
                  <c:v>Rule10</c:v>
                </c:pt>
                <c:pt idx="12">
                  <c:v>Rule11</c:v>
                </c:pt>
                <c:pt idx="13">
                  <c:v>Rule12</c:v>
                </c:pt>
              </c:strCache>
            </c:strRef>
          </c:cat>
          <c:val>
            <c:numRef>
              <c:f>(Overview!$F$93,Overview!$I$93,Overview!$L$93,Overview!$O$93,Overview!$R$93,Overview!$U$93,Overview!$X$93,Overview!$AA$93,Overview!$AD$93,Overview!$AG$93,Overview!$AJ$93,Overview!$AM$93,Overview!$AP$93,Overview!$AS$93)</c:f>
              <c:numCache>
                <c:formatCode>0.00</c:formatCode>
                <c:ptCount val="14"/>
                <c:pt idx="0">
                  <c:v>4.166666666666667</c:v>
                </c:pt>
                <c:pt idx="1">
                  <c:v>3.666666666666666</c:v>
                </c:pt>
                <c:pt idx="2">
                  <c:v>4.75</c:v>
                </c:pt>
                <c:pt idx="3">
                  <c:v>4.25</c:v>
                </c:pt>
                <c:pt idx="4">
                  <c:v>4.5</c:v>
                </c:pt>
                <c:pt idx="5">
                  <c:v>3.166666666666666</c:v>
                </c:pt>
                <c:pt idx="6">
                  <c:v>2.833333333333333</c:v>
                </c:pt>
                <c:pt idx="7">
                  <c:v>2.833333333333333</c:v>
                </c:pt>
                <c:pt idx="8">
                  <c:v>2.666666666666666</c:v>
                </c:pt>
                <c:pt idx="9">
                  <c:v>2.166666666666666</c:v>
                </c:pt>
                <c:pt idx="10">
                  <c:v>3.75</c:v>
                </c:pt>
                <c:pt idx="11">
                  <c:v>3.166666666666666</c:v>
                </c:pt>
                <c:pt idx="12">
                  <c:v>3.0</c:v>
                </c:pt>
                <c:pt idx="13">
                  <c:v>3.166666666666666</c:v>
                </c:pt>
              </c:numCache>
            </c:numRef>
          </c:val>
        </c:ser>
        <c:dLbls>
          <c:showLegendKey val="0"/>
          <c:showVal val="0"/>
          <c:showCatName val="0"/>
          <c:showSerName val="0"/>
          <c:showPercent val="0"/>
          <c:showBubbleSize val="0"/>
        </c:dLbls>
        <c:gapWidth val="150"/>
        <c:axId val="424498296"/>
        <c:axId val="424501272"/>
      </c:barChart>
      <c:catAx>
        <c:axId val="424498296"/>
        <c:scaling>
          <c:orientation val="minMax"/>
        </c:scaling>
        <c:delete val="0"/>
        <c:axPos val="b"/>
        <c:numFmt formatCode="0.00" sourceLinked="1"/>
        <c:majorTickMark val="none"/>
        <c:minorTickMark val="none"/>
        <c:tickLblPos val="nextTo"/>
        <c:crossAx val="424501272"/>
        <c:crosses val="autoZero"/>
        <c:auto val="1"/>
        <c:lblAlgn val="ctr"/>
        <c:lblOffset val="100"/>
        <c:noMultiLvlLbl val="0"/>
      </c:catAx>
      <c:valAx>
        <c:axId val="424501272"/>
        <c:scaling>
          <c:orientation val="minMax"/>
        </c:scaling>
        <c:delete val="0"/>
        <c:axPos val="l"/>
        <c:majorGridlines/>
        <c:numFmt formatCode="0.00" sourceLinked="1"/>
        <c:majorTickMark val="none"/>
        <c:minorTickMark val="none"/>
        <c:tickLblPos val="nextTo"/>
        <c:crossAx val="424498296"/>
        <c:crosses val="autoZero"/>
        <c:crossBetween val="between"/>
      </c:valAx>
    </c:plotArea>
    <c:legend>
      <c:legendPos val="r"/>
      <c:overlay val="0"/>
    </c:legend>
    <c:plotVisOnly val="1"/>
    <c:dispBlanksAs val="gap"/>
    <c:showDLblsOverMax val="0"/>
  </c:chart>
</c:chartSpace>
</file>

<file path=xl/charts/chart8.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de-DE"/>
              <a:t>Evaluated Questionnaire for the </a:t>
            </a:r>
          </a:p>
          <a:p>
            <a:pPr>
              <a:defRPr/>
            </a:pPr>
            <a:r>
              <a:rPr lang="de-DE"/>
              <a:t>"Number of Newly Introduced Inconsistencies"</a:t>
            </a:r>
          </a:p>
          <a:p>
            <a:pPr>
              <a:defRPr/>
            </a:pPr>
            <a:r>
              <a:rPr lang="de-DE"/>
              <a:t>(when Moving from Copy to RuleX)</a:t>
            </a:r>
          </a:p>
        </c:rich>
      </c:tx>
      <c:overlay val="0"/>
    </c:title>
    <c:autoTitleDeleted val="0"/>
    <c:plotArea>
      <c:layout/>
      <c:barChart>
        <c:barDir val="col"/>
        <c:grouping val="clustered"/>
        <c:varyColors val="0"/>
        <c:ser>
          <c:idx val="0"/>
          <c:order val="0"/>
          <c:tx>
            <c:v>Java</c:v>
          </c:tx>
          <c:spPr>
            <a:solidFill>
              <a:schemeClr val="accent1">
                <a:lumMod val="50000"/>
              </a:schemeClr>
            </a:solidFill>
          </c:spPr>
          <c:invertIfNegative val="0"/>
          <c:cat>
            <c:strRef>
              <c:f>(Overview!$J$1,Overview!$M$1,Overview!$P$1,Overview!$S$1,Overview!$V$1,Overview!$Y$1,Overview!$AB$1,Overview!$AE$1,Overview!$AH$1,Overview!$AK$1,Overview!$AN$1,Overview!$AQ$1)</c:f>
              <c:strCache>
                <c:ptCount val="12"/>
                <c:pt idx="0">
                  <c:v>Rule1</c:v>
                </c:pt>
                <c:pt idx="1">
                  <c:v>Rule2</c:v>
                </c:pt>
                <c:pt idx="2">
                  <c:v>Rule3</c:v>
                </c:pt>
                <c:pt idx="3">
                  <c:v>Rule4</c:v>
                </c:pt>
                <c:pt idx="4">
                  <c:v>Rule5</c:v>
                </c:pt>
                <c:pt idx="5">
                  <c:v>Rule6</c:v>
                </c:pt>
                <c:pt idx="6">
                  <c:v>Rule7</c:v>
                </c:pt>
                <c:pt idx="7">
                  <c:v>Rule8</c:v>
                </c:pt>
                <c:pt idx="8">
                  <c:v>Rule9</c:v>
                </c:pt>
                <c:pt idx="9">
                  <c:v>Rule10</c:v>
                </c:pt>
                <c:pt idx="10">
                  <c:v>Rule11</c:v>
                </c:pt>
                <c:pt idx="11">
                  <c:v>Rule12</c:v>
                </c:pt>
              </c:strCache>
            </c:strRef>
          </c:cat>
          <c:val>
            <c:numRef>
              <c:f>(Overview!$J$72,Overview!$M$72,Overview!$P$72,Overview!$S$72,Overview!$V$72,Overview!$Y$72,Overview!$AB$72,Overview!$AE$72,Overview!$AH$72,Overview!$AK$72,Overview!$AN$72,Overview!$AQ$72)</c:f>
              <c:numCache>
                <c:formatCode>0.00</c:formatCode>
                <c:ptCount val="12"/>
                <c:pt idx="0">
                  <c:v>0.0</c:v>
                </c:pt>
                <c:pt idx="1">
                  <c:v>0.0</c:v>
                </c:pt>
                <c:pt idx="2">
                  <c:v>0.0</c:v>
                </c:pt>
                <c:pt idx="3">
                  <c:v>0.0</c:v>
                </c:pt>
                <c:pt idx="4">
                  <c:v>0.0</c:v>
                </c:pt>
                <c:pt idx="5">
                  <c:v>0.0</c:v>
                </c:pt>
                <c:pt idx="6">
                  <c:v>0.0</c:v>
                </c:pt>
                <c:pt idx="7">
                  <c:v>0.0</c:v>
                </c:pt>
                <c:pt idx="8">
                  <c:v>2.0</c:v>
                </c:pt>
                <c:pt idx="9">
                  <c:v>0.0</c:v>
                </c:pt>
                <c:pt idx="10">
                  <c:v>1.0</c:v>
                </c:pt>
                <c:pt idx="11">
                  <c:v>0.0</c:v>
                </c:pt>
              </c:numCache>
            </c:numRef>
          </c:val>
        </c:ser>
        <c:ser>
          <c:idx val="1"/>
          <c:order val="1"/>
          <c:tx>
            <c:v>QVT-O</c:v>
          </c:tx>
          <c:invertIfNegative val="0"/>
          <c:cat>
            <c:strRef>
              <c:f>(Overview!$J$1,Overview!$M$1,Overview!$P$1,Overview!$S$1,Overview!$V$1,Overview!$Y$1,Overview!$AB$1,Overview!$AE$1,Overview!$AH$1,Overview!$AK$1,Overview!$AN$1,Overview!$AQ$1)</c:f>
              <c:strCache>
                <c:ptCount val="12"/>
                <c:pt idx="0">
                  <c:v>Rule1</c:v>
                </c:pt>
                <c:pt idx="1">
                  <c:v>Rule2</c:v>
                </c:pt>
                <c:pt idx="2">
                  <c:v>Rule3</c:v>
                </c:pt>
                <c:pt idx="3">
                  <c:v>Rule4</c:v>
                </c:pt>
                <c:pt idx="4">
                  <c:v>Rule5</c:v>
                </c:pt>
                <c:pt idx="5">
                  <c:v>Rule6</c:v>
                </c:pt>
                <c:pt idx="6">
                  <c:v>Rule7</c:v>
                </c:pt>
                <c:pt idx="7">
                  <c:v>Rule8</c:v>
                </c:pt>
                <c:pt idx="8">
                  <c:v>Rule9</c:v>
                </c:pt>
                <c:pt idx="9">
                  <c:v>Rule10</c:v>
                </c:pt>
                <c:pt idx="10">
                  <c:v>Rule11</c:v>
                </c:pt>
                <c:pt idx="11">
                  <c:v>Rule12</c:v>
                </c:pt>
              </c:strCache>
            </c:strRef>
          </c:cat>
          <c:val>
            <c:numRef>
              <c:f>(Overview!$K$72,Overview!$N$72,Overview!$Q$72,Overview!$T$72,Overview!$W$72,Overview!$Z$72,Overview!$AC$72,Overview!$AF$72,Overview!$AI$72,Overview!$AL$72,Overview!$AO$72,Overview!$AR$72)</c:f>
              <c:numCache>
                <c:formatCode>0.00</c:formatCode>
                <c:ptCount val="12"/>
                <c:pt idx="0">
                  <c:v>0.0</c:v>
                </c:pt>
                <c:pt idx="1">
                  <c:v>0.0</c:v>
                </c:pt>
                <c:pt idx="2">
                  <c:v>0.0</c:v>
                </c:pt>
                <c:pt idx="3">
                  <c:v>0.0</c:v>
                </c:pt>
                <c:pt idx="4">
                  <c:v>0.0</c:v>
                </c:pt>
                <c:pt idx="5">
                  <c:v>0.0</c:v>
                </c:pt>
                <c:pt idx="6">
                  <c:v>0.0</c:v>
                </c:pt>
                <c:pt idx="7">
                  <c:v>0.0</c:v>
                </c:pt>
                <c:pt idx="8">
                  <c:v>2.0</c:v>
                </c:pt>
                <c:pt idx="9">
                  <c:v>0.0</c:v>
                </c:pt>
                <c:pt idx="10">
                  <c:v>0.0</c:v>
                </c:pt>
                <c:pt idx="11">
                  <c:v>0.0</c:v>
                </c:pt>
              </c:numCache>
            </c:numRef>
          </c:val>
        </c:ser>
        <c:ser>
          <c:idx val="2"/>
          <c:order val="2"/>
          <c:tx>
            <c:v>QVT-R</c:v>
          </c:tx>
          <c:invertIfNegative val="0"/>
          <c:cat>
            <c:strRef>
              <c:f>(Overview!$J$1,Overview!$M$1,Overview!$P$1,Overview!$S$1,Overview!$V$1,Overview!$Y$1,Overview!$AB$1,Overview!$AE$1,Overview!$AH$1,Overview!$AK$1,Overview!$AN$1,Overview!$AQ$1)</c:f>
              <c:strCache>
                <c:ptCount val="12"/>
                <c:pt idx="0">
                  <c:v>Rule1</c:v>
                </c:pt>
                <c:pt idx="1">
                  <c:v>Rule2</c:v>
                </c:pt>
                <c:pt idx="2">
                  <c:v>Rule3</c:v>
                </c:pt>
                <c:pt idx="3">
                  <c:v>Rule4</c:v>
                </c:pt>
                <c:pt idx="4">
                  <c:v>Rule5</c:v>
                </c:pt>
                <c:pt idx="5">
                  <c:v>Rule6</c:v>
                </c:pt>
                <c:pt idx="6">
                  <c:v>Rule7</c:v>
                </c:pt>
                <c:pt idx="7">
                  <c:v>Rule8</c:v>
                </c:pt>
                <c:pt idx="8">
                  <c:v>Rule9</c:v>
                </c:pt>
                <c:pt idx="9">
                  <c:v>Rule10</c:v>
                </c:pt>
                <c:pt idx="10">
                  <c:v>Rule11</c:v>
                </c:pt>
                <c:pt idx="11">
                  <c:v>Rule12</c:v>
                </c:pt>
              </c:strCache>
            </c:strRef>
          </c:cat>
          <c:val>
            <c:numRef>
              <c:f>(Overview!$L$72,Overview!$O$72,Overview!$R$72,Overview!$U$72,Overview!$X$72,Overview!$AA$72,Overview!$AD$72,Overview!$AG$72,Overview!$AJ$72,Overview!$AM$72,Overview!$AP$72,Overview!$AS$72)</c:f>
              <c:numCache>
                <c:formatCode>0.00</c:formatCode>
                <c:ptCount val="12"/>
                <c:pt idx="0">
                  <c:v>0.0</c:v>
                </c:pt>
                <c:pt idx="1">
                  <c:v>0.0</c:v>
                </c:pt>
                <c:pt idx="2">
                  <c:v>0.0</c:v>
                </c:pt>
                <c:pt idx="3">
                  <c:v>1.0</c:v>
                </c:pt>
                <c:pt idx="4">
                  <c:v>1.0</c:v>
                </c:pt>
                <c:pt idx="5">
                  <c:v>1.0</c:v>
                </c:pt>
                <c:pt idx="6">
                  <c:v>0.0</c:v>
                </c:pt>
                <c:pt idx="7">
                  <c:v>0.0</c:v>
                </c:pt>
                <c:pt idx="8">
                  <c:v>0.0</c:v>
                </c:pt>
                <c:pt idx="9">
                  <c:v>0.0</c:v>
                </c:pt>
                <c:pt idx="10">
                  <c:v>0.0</c:v>
                </c:pt>
                <c:pt idx="11">
                  <c:v>0.0</c:v>
                </c:pt>
              </c:numCache>
            </c:numRef>
          </c:val>
        </c:ser>
        <c:dLbls>
          <c:showLegendKey val="0"/>
          <c:showVal val="0"/>
          <c:showCatName val="0"/>
          <c:showSerName val="0"/>
          <c:showPercent val="0"/>
          <c:showBubbleSize val="0"/>
        </c:dLbls>
        <c:gapWidth val="150"/>
        <c:axId val="424553544"/>
        <c:axId val="424556520"/>
      </c:barChart>
      <c:catAx>
        <c:axId val="424553544"/>
        <c:scaling>
          <c:orientation val="minMax"/>
        </c:scaling>
        <c:delete val="0"/>
        <c:axPos val="b"/>
        <c:numFmt formatCode="0.00" sourceLinked="1"/>
        <c:majorTickMark val="none"/>
        <c:minorTickMark val="none"/>
        <c:tickLblPos val="nextTo"/>
        <c:crossAx val="424556520"/>
        <c:crosses val="autoZero"/>
        <c:auto val="1"/>
        <c:lblAlgn val="ctr"/>
        <c:lblOffset val="100"/>
        <c:noMultiLvlLbl val="0"/>
      </c:catAx>
      <c:valAx>
        <c:axId val="424556520"/>
        <c:scaling>
          <c:orientation val="minMax"/>
        </c:scaling>
        <c:delete val="0"/>
        <c:axPos val="l"/>
        <c:majorGridlines/>
        <c:numFmt formatCode="0.00" sourceLinked="1"/>
        <c:majorTickMark val="none"/>
        <c:minorTickMark val="none"/>
        <c:tickLblPos val="nextTo"/>
        <c:crossAx val="424553544"/>
        <c:crosses val="autoZero"/>
        <c:crossBetween val="between"/>
      </c:valAx>
    </c:plotArea>
    <c:legend>
      <c:legendPos val="r"/>
      <c:overlay val="0"/>
    </c:legend>
    <c:plotVisOnly val="1"/>
    <c:dispBlanksAs val="gap"/>
    <c:showDLblsOverMax val="0"/>
  </c:chart>
</c:chartSpace>
</file>

<file path=xl/charts/chart9.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de-DE"/>
              <a:t>Number of Included Modules</a:t>
            </a:r>
          </a:p>
          <a:p>
            <a:pPr>
              <a:defRPr/>
            </a:pPr>
            <a:r>
              <a:rPr lang="de-DE"/>
              <a:t>(classes/compilation units/libraries)</a:t>
            </a:r>
          </a:p>
        </c:rich>
      </c:tx>
      <c:overlay val="0"/>
    </c:title>
    <c:autoTitleDeleted val="0"/>
    <c:plotArea>
      <c:layout/>
      <c:barChart>
        <c:barDir val="col"/>
        <c:grouping val="clustered"/>
        <c:varyColors val="0"/>
        <c:ser>
          <c:idx val="0"/>
          <c:order val="0"/>
          <c:tx>
            <c:v>Java</c:v>
          </c:tx>
          <c:spPr>
            <a:solidFill>
              <a:schemeClr val="accent1">
                <a:lumMod val="50000"/>
              </a:schemeClr>
            </a:solidFill>
          </c:spPr>
          <c:invertIfNegative val="0"/>
          <c:cat>
            <c:strRef>
              <c:f>(Overview!$D$1,Overview!$G$1,Overview!$J$1,Overview!$M$1,Overview!$P$1,Overview!$S$1,Overview!$V$1,Overview!$Y$1,Overview!$AB$1,Overview!$AE$1,Overview!$AH$1,Overview!$AK$1,Overview!$AN$1,Overview!$AQ$1)</c:f>
              <c:strCache>
                <c:ptCount val="14"/>
                <c:pt idx="0">
                  <c:v>UML2RDBMS</c:v>
                </c:pt>
                <c:pt idx="1">
                  <c:v>Copy</c:v>
                </c:pt>
                <c:pt idx="2">
                  <c:v>Rule1</c:v>
                </c:pt>
                <c:pt idx="3">
                  <c:v>Rule2</c:v>
                </c:pt>
                <c:pt idx="4">
                  <c:v>Rule3</c:v>
                </c:pt>
                <c:pt idx="5">
                  <c:v>Rule4</c:v>
                </c:pt>
                <c:pt idx="6">
                  <c:v>Rule5</c:v>
                </c:pt>
                <c:pt idx="7">
                  <c:v>Rule6</c:v>
                </c:pt>
                <c:pt idx="8">
                  <c:v>Rule7</c:v>
                </c:pt>
                <c:pt idx="9">
                  <c:v>Rule8</c:v>
                </c:pt>
                <c:pt idx="10">
                  <c:v>Rule9</c:v>
                </c:pt>
                <c:pt idx="11">
                  <c:v>Rule10</c:v>
                </c:pt>
                <c:pt idx="12">
                  <c:v>Rule11</c:v>
                </c:pt>
                <c:pt idx="13">
                  <c:v>Rule12</c:v>
                </c:pt>
              </c:strCache>
            </c:strRef>
          </c:cat>
          <c:val>
            <c:numRef>
              <c:f>(Overview!$D$10,Overview!$G$10,Overview!$J$10,Overview!$M$10,Overview!$P$10,Overview!$S$10,Overview!$V$10,Overview!$Y$10,Overview!$AB$10,Overview!$AE$10,Overview!$AH$10,Overview!$AK$10,Overview!$AN$10,Overview!$AQ$10)</c:f>
              <c:numCache>
                <c:formatCode>0.00</c:formatCode>
                <c:ptCount val="14"/>
                <c:pt idx="0">
                  <c:v>29.0</c:v>
                </c:pt>
                <c:pt idx="1">
                  <c:v>15.0</c:v>
                </c:pt>
                <c:pt idx="2">
                  <c:v>22.0</c:v>
                </c:pt>
                <c:pt idx="3">
                  <c:v>22.0</c:v>
                </c:pt>
                <c:pt idx="4">
                  <c:v>23.0</c:v>
                </c:pt>
                <c:pt idx="5">
                  <c:v>23.0</c:v>
                </c:pt>
                <c:pt idx="6">
                  <c:v>24.0</c:v>
                </c:pt>
                <c:pt idx="7">
                  <c:v>22.0</c:v>
                </c:pt>
                <c:pt idx="8">
                  <c:v>23.0</c:v>
                </c:pt>
                <c:pt idx="9">
                  <c:v>22.0</c:v>
                </c:pt>
                <c:pt idx="10">
                  <c:v>23.0</c:v>
                </c:pt>
                <c:pt idx="11">
                  <c:v>23.0</c:v>
                </c:pt>
                <c:pt idx="12">
                  <c:v>22.0</c:v>
                </c:pt>
                <c:pt idx="13">
                  <c:v>19.0</c:v>
                </c:pt>
              </c:numCache>
            </c:numRef>
          </c:val>
        </c:ser>
        <c:ser>
          <c:idx val="1"/>
          <c:order val="1"/>
          <c:tx>
            <c:v>QVT-O</c:v>
          </c:tx>
          <c:invertIfNegative val="0"/>
          <c:cat>
            <c:strRef>
              <c:f>(Overview!$D$1,Overview!$G$1,Overview!$J$1,Overview!$M$1,Overview!$P$1,Overview!$S$1,Overview!$V$1,Overview!$Y$1,Overview!$AB$1,Overview!$AE$1,Overview!$AH$1,Overview!$AK$1,Overview!$AN$1,Overview!$AQ$1)</c:f>
              <c:strCache>
                <c:ptCount val="14"/>
                <c:pt idx="0">
                  <c:v>UML2RDBMS</c:v>
                </c:pt>
                <c:pt idx="1">
                  <c:v>Copy</c:v>
                </c:pt>
                <c:pt idx="2">
                  <c:v>Rule1</c:v>
                </c:pt>
                <c:pt idx="3">
                  <c:v>Rule2</c:v>
                </c:pt>
                <c:pt idx="4">
                  <c:v>Rule3</c:v>
                </c:pt>
                <c:pt idx="5">
                  <c:v>Rule4</c:v>
                </c:pt>
                <c:pt idx="6">
                  <c:v>Rule5</c:v>
                </c:pt>
                <c:pt idx="7">
                  <c:v>Rule6</c:v>
                </c:pt>
                <c:pt idx="8">
                  <c:v>Rule7</c:v>
                </c:pt>
                <c:pt idx="9">
                  <c:v>Rule8</c:v>
                </c:pt>
                <c:pt idx="10">
                  <c:v>Rule9</c:v>
                </c:pt>
                <c:pt idx="11">
                  <c:v>Rule10</c:v>
                </c:pt>
                <c:pt idx="12">
                  <c:v>Rule11</c:v>
                </c:pt>
                <c:pt idx="13">
                  <c:v>Rule12</c:v>
                </c:pt>
              </c:strCache>
            </c:strRef>
          </c:cat>
          <c:val>
            <c:numRef>
              <c:f>(Overview!$E$10,Overview!$H$10,Overview!$K$10,Overview!$N$10,Overview!$Q$10,Overview!$T$10,Overview!$W$10,Overview!$Z$10,Overview!$AC$10,Overview!$AF$10,Overview!$AI$10,Overview!$AL$10,Overview!$AO$10,Overview!$AR$10)</c:f>
              <c:numCache>
                <c:formatCode>0.00</c:formatCode>
                <c:ptCount val="14"/>
                <c:pt idx="0">
                  <c:v>0.0</c:v>
                </c:pt>
                <c:pt idx="1">
                  <c:v>0.0</c:v>
                </c:pt>
                <c:pt idx="2">
                  <c:v>0.0</c:v>
                </c:pt>
                <c:pt idx="3">
                  <c:v>0.0</c:v>
                </c:pt>
                <c:pt idx="4">
                  <c:v>0.0</c:v>
                </c:pt>
                <c:pt idx="5">
                  <c:v>0.0</c:v>
                </c:pt>
                <c:pt idx="6">
                  <c:v>0.0</c:v>
                </c:pt>
                <c:pt idx="7">
                  <c:v>0.0</c:v>
                </c:pt>
                <c:pt idx="8">
                  <c:v>0.0</c:v>
                </c:pt>
                <c:pt idx="9">
                  <c:v>0.0</c:v>
                </c:pt>
                <c:pt idx="10">
                  <c:v>0.0</c:v>
                </c:pt>
                <c:pt idx="11">
                  <c:v>0.0</c:v>
                </c:pt>
                <c:pt idx="12">
                  <c:v>0.0</c:v>
                </c:pt>
                <c:pt idx="13">
                  <c:v>0.0</c:v>
                </c:pt>
              </c:numCache>
            </c:numRef>
          </c:val>
        </c:ser>
        <c:ser>
          <c:idx val="2"/>
          <c:order val="2"/>
          <c:tx>
            <c:v>QVT-R</c:v>
          </c:tx>
          <c:invertIfNegative val="0"/>
          <c:cat>
            <c:strRef>
              <c:f>(Overview!$D$1,Overview!$G$1,Overview!$J$1,Overview!$M$1,Overview!$P$1,Overview!$S$1,Overview!$V$1,Overview!$Y$1,Overview!$AB$1,Overview!$AE$1,Overview!$AH$1,Overview!$AK$1,Overview!$AN$1,Overview!$AQ$1)</c:f>
              <c:strCache>
                <c:ptCount val="14"/>
                <c:pt idx="0">
                  <c:v>UML2RDBMS</c:v>
                </c:pt>
                <c:pt idx="1">
                  <c:v>Copy</c:v>
                </c:pt>
                <c:pt idx="2">
                  <c:v>Rule1</c:v>
                </c:pt>
                <c:pt idx="3">
                  <c:v>Rule2</c:v>
                </c:pt>
                <c:pt idx="4">
                  <c:v>Rule3</c:v>
                </c:pt>
                <c:pt idx="5">
                  <c:v>Rule4</c:v>
                </c:pt>
                <c:pt idx="6">
                  <c:v>Rule5</c:v>
                </c:pt>
                <c:pt idx="7">
                  <c:v>Rule6</c:v>
                </c:pt>
                <c:pt idx="8">
                  <c:v>Rule7</c:v>
                </c:pt>
                <c:pt idx="9">
                  <c:v>Rule8</c:v>
                </c:pt>
                <c:pt idx="10">
                  <c:v>Rule9</c:v>
                </c:pt>
                <c:pt idx="11">
                  <c:v>Rule10</c:v>
                </c:pt>
                <c:pt idx="12">
                  <c:v>Rule11</c:v>
                </c:pt>
                <c:pt idx="13">
                  <c:v>Rule12</c:v>
                </c:pt>
              </c:strCache>
            </c:strRef>
          </c:cat>
          <c:val>
            <c:numRef>
              <c:f>(Overview!$F$10,Overview!$I$10,Overview!$L$10,Overview!$O$10,Overview!$R$10,Overview!$U$10,Overview!$X$10,Overview!$AA$10,Overview!$AD$10,Overview!$AG$10,Overview!$AJ$10,Overview!$AM$10,Overview!$AP$10,Overview!$AS$10)</c:f>
              <c:numCache>
                <c:formatCode>0.00</c:formatCode>
                <c:ptCount val="14"/>
                <c:pt idx="0">
                  <c:v>0.0</c:v>
                </c:pt>
                <c:pt idx="1">
                  <c:v>0.0</c:v>
                </c:pt>
                <c:pt idx="2">
                  <c:v>0.0</c:v>
                </c:pt>
                <c:pt idx="3">
                  <c:v>0.0</c:v>
                </c:pt>
                <c:pt idx="4">
                  <c:v>0.0</c:v>
                </c:pt>
                <c:pt idx="5">
                  <c:v>0.0</c:v>
                </c:pt>
                <c:pt idx="6">
                  <c:v>0.0</c:v>
                </c:pt>
                <c:pt idx="7">
                  <c:v>0.0</c:v>
                </c:pt>
                <c:pt idx="8">
                  <c:v>0.0</c:v>
                </c:pt>
                <c:pt idx="9">
                  <c:v>0.0</c:v>
                </c:pt>
                <c:pt idx="10">
                  <c:v>0.0</c:v>
                </c:pt>
                <c:pt idx="11">
                  <c:v>0.0</c:v>
                </c:pt>
                <c:pt idx="12">
                  <c:v>0.0</c:v>
                </c:pt>
                <c:pt idx="13">
                  <c:v>0.0</c:v>
                </c:pt>
              </c:numCache>
            </c:numRef>
          </c:val>
        </c:ser>
        <c:dLbls>
          <c:showLegendKey val="0"/>
          <c:showVal val="0"/>
          <c:showCatName val="0"/>
          <c:showSerName val="0"/>
          <c:showPercent val="0"/>
          <c:showBubbleSize val="0"/>
        </c:dLbls>
        <c:gapWidth val="150"/>
        <c:axId val="424607400"/>
        <c:axId val="424610376"/>
      </c:barChart>
      <c:catAx>
        <c:axId val="424607400"/>
        <c:scaling>
          <c:orientation val="minMax"/>
        </c:scaling>
        <c:delete val="0"/>
        <c:axPos val="b"/>
        <c:numFmt formatCode="0.00" sourceLinked="1"/>
        <c:majorTickMark val="none"/>
        <c:minorTickMark val="none"/>
        <c:tickLblPos val="nextTo"/>
        <c:crossAx val="424610376"/>
        <c:crosses val="autoZero"/>
        <c:auto val="1"/>
        <c:lblAlgn val="ctr"/>
        <c:lblOffset val="100"/>
        <c:noMultiLvlLbl val="0"/>
      </c:catAx>
      <c:valAx>
        <c:axId val="424610376"/>
        <c:scaling>
          <c:orientation val="minMax"/>
        </c:scaling>
        <c:delete val="0"/>
        <c:axPos val="l"/>
        <c:majorGridlines/>
        <c:numFmt formatCode="0.00" sourceLinked="1"/>
        <c:majorTickMark val="none"/>
        <c:minorTickMark val="none"/>
        <c:tickLblPos val="nextTo"/>
        <c:crossAx val="424607400"/>
        <c:crosses val="autoZero"/>
        <c:crossBetween val="between"/>
      </c:valAx>
    </c:plotArea>
    <c:legend>
      <c:legendPos val="r"/>
      <c:overlay val="0"/>
    </c:legend>
    <c:plotVisOnly val="1"/>
    <c:dispBlanksAs val="gap"/>
    <c:showDLblsOverMax val="0"/>
  </c:chart>
</c:chartSpace>
</file>

<file path=xl/charts/chart10.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de-DE"/>
              <a:t>Number of Applied Reuse Mechanisms</a:t>
            </a:r>
          </a:p>
          <a:p>
            <a:pPr>
              <a:defRPr/>
            </a:pPr>
            <a:r>
              <a:rPr lang="de-DE"/>
              <a:t>(inheritance/logical composition)</a:t>
            </a:r>
          </a:p>
        </c:rich>
      </c:tx>
      <c:overlay val="0"/>
    </c:title>
    <c:autoTitleDeleted val="0"/>
    <c:plotArea>
      <c:layout/>
      <c:barChart>
        <c:barDir val="col"/>
        <c:grouping val="clustered"/>
        <c:varyColors val="0"/>
        <c:ser>
          <c:idx val="0"/>
          <c:order val="0"/>
          <c:tx>
            <c:v>Java</c:v>
          </c:tx>
          <c:spPr>
            <a:solidFill>
              <a:schemeClr val="accent1">
                <a:lumMod val="50000"/>
              </a:schemeClr>
            </a:solidFill>
          </c:spPr>
          <c:invertIfNegative val="0"/>
          <c:cat>
            <c:strRef>
              <c:f>(Overview!$D$1,Overview!$G$1,Overview!$J$1,Overview!$M$1,Overview!$P$1,Overview!$S$1,Overview!$V$1,Overview!$Y$1,Overview!$AB$1,Overview!$AE$1,Overview!$AH$1,Overview!$AK$1,Overview!$AN$1,Overview!$AQ$1)</c:f>
              <c:strCache>
                <c:ptCount val="14"/>
                <c:pt idx="0">
                  <c:v>UML2RDBMS</c:v>
                </c:pt>
                <c:pt idx="1">
                  <c:v>Copy</c:v>
                </c:pt>
                <c:pt idx="2">
                  <c:v>Rule1</c:v>
                </c:pt>
                <c:pt idx="3">
                  <c:v>Rule2</c:v>
                </c:pt>
                <c:pt idx="4">
                  <c:v>Rule3</c:v>
                </c:pt>
                <c:pt idx="5">
                  <c:v>Rule4</c:v>
                </c:pt>
                <c:pt idx="6">
                  <c:v>Rule5</c:v>
                </c:pt>
                <c:pt idx="7">
                  <c:v>Rule6</c:v>
                </c:pt>
                <c:pt idx="8">
                  <c:v>Rule7</c:v>
                </c:pt>
                <c:pt idx="9">
                  <c:v>Rule8</c:v>
                </c:pt>
                <c:pt idx="10">
                  <c:v>Rule9</c:v>
                </c:pt>
                <c:pt idx="11">
                  <c:v>Rule10</c:v>
                </c:pt>
                <c:pt idx="12">
                  <c:v>Rule11</c:v>
                </c:pt>
                <c:pt idx="13">
                  <c:v>Rule12</c:v>
                </c:pt>
              </c:strCache>
            </c:strRef>
          </c:cat>
          <c:val>
            <c:numRef>
              <c:f>(Overview!$D$11,Overview!$G$11,Overview!$J$11,Overview!$M$11,Overview!$P$11,Overview!$S$11,Overview!$V$11,Overview!$Y$11,Overview!$AB$11,Overview!$AE$11,Overview!$AH$11,Overview!$AK$11,Overview!$AN$11,Overview!$AQ$11)</c:f>
              <c:numCache>
                <c:formatCode>0.00</c:formatCode>
                <c:ptCount val="14"/>
                <c:pt idx="0">
                  <c:v>0.0</c:v>
                </c:pt>
                <c:pt idx="1">
                  <c:v>0.0</c:v>
                </c:pt>
                <c:pt idx="2">
                  <c:v>0.0</c:v>
                </c:pt>
                <c:pt idx="3">
                  <c:v>0.0</c:v>
                </c:pt>
                <c:pt idx="4">
                  <c:v>0.0</c:v>
                </c:pt>
                <c:pt idx="5">
                  <c:v>0.0</c:v>
                </c:pt>
                <c:pt idx="6">
                  <c:v>0.0</c:v>
                </c:pt>
                <c:pt idx="7">
                  <c:v>0.0</c:v>
                </c:pt>
                <c:pt idx="8">
                  <c:v>0.0</c:v>
                </c:pt>
                <c:pt idx="9">
                  <c:v>0.0</c:v>
                </c:pt>
                <c:pt idx="10">
                  <c:v>0.0</c:v>
                </c:pt>
                <c:pt idx="11">
                  <c:v>0.0</c:v>
                </c:pt>
                <c:pt idx="12">
                  <c:v>0.0</c:v>
                </c:pt>
                <c:pt idx="13">
                  <c:v>0.0</c:v>
                </c:pt>
              </c:numCache>
            </c:numRef>
          </c:val>
        </c:ser>
        <c:ser>
          <c:idx val="1"/>
          <c:order val="1"/>
          <c:tx>
            <c:v>QVT-O</c:v>
          </c:tx>
          <c:invertIfNegative val="0"/>
          <c:cat>
            <c:strRef>
              <c:f>(Overview!$D$1,Overview!$G$1,Overview!$J$1,Overview!$M$1,Overview!$P$1,Overview!$S$1,Overview!$V$1,Overview!$Y$1,Overview!$AB$1,Overview!$AE$1,Overview!$AH$1,Overview!$AK$1,Overview!$AN$1,Overview!$AQ$1)</c:f>
              <c:strCache>
                <c:ptCount val="14"/>
                <c:pt idx="0">
                  <c:v>UML2RDBMS</c:v>
                </c:pt>
                <c:pt idx="1">
                  <c:v>Copy</c:v>
                </c:pt>
                <c:pt idx="2">
                  <c:v>Rule1</c:v>
                </c:pt>
                <c:pt idx="3">
                  <c:v>Rule2</c:v>
                </c:pt>
                <c:pt idx="4">
                  <c:v>Rule3</c:v>
                </c:pt>
                <c:pt idx="5">
                  <c:v>Rule4</c:v>
                </c:pt>
                <c:pt idx="6">
                  <c:v>Rule5</c:v>
                </c:pt>
                <c:pt idx="7">
                  <c:v>Rule6</c:v>
                </c:pt>
                <c:pt idx="8">
                  <c:v>Rule7</c:v>
                </c:pt>
                <c:pt idx="9">
                  <c:v>Rule8</c:v>
                </c:pt>
                <c:pt idx="10">
                  <c:v>Rule9</c:v>
                </c:pt>
                <c:pt idx="11">
                  <c:v>Rule10</c:v>
                </c:pt>
                <c:pt idx="12">
                  <c:v>Rule11</c:v>
                </c:pt>
                <c:pt idx="13">
                  <c:v>Rule12</c:v>
                </c:pt>
              </c:strCache>
            </c:strRef>
          </c:cat>
          <c:val>
            <c:numRef>
              <c:f>(Overview!$E$11,Overview!$H$11,Overview!$K$11,Overview!$N$11,Overview!$Q$11,Overview!$T$11,Overview!$W$11,Overview!$Z$11,Overview!$AC$11,Overview!$AF$11,Overview!$AI$11,Overview!$AL$11,Overview!$AO$11,Overview!$AR$11)</c:f>
              <c:numCache>
                <c:formatCode>0.00</c:formatCode>
                <c:ptCount val="14"/>
                <c:pt idx="0">
                  <c:v>0.0</c:v>
                </c:pt>
                <c:pt idx="1">
                  <c:v>0.0</c:v>
                </c:pt>
                <c:pt idx="2">
                  <c:v>0.0</c:v>
                </c:pt>
                <c:pt idx="3">
                  <c:v>0.0</c:v>
                </c:pt>
                <c:pt idx="4">
                  <c:v>0.0</c:v>
                </c:pt>
                <c:pt idx="5">
                  <c:v>0.0</c:v>
                </c:pt>
                <c:pt idx="6">
                  <c:v>0.0</c:v>
                </c:pt>
                <c:pt idx="7">
                  <c:v>0.0</c:v>
                </c:pt>
                <c:pt idx="8">
                  <c:v>0.0</c:v>
                </c:pt>
                <c:pt idx="9">
                  <c:v>8.0</c:v>
                </c:pt>
                <c:pt idx="10">
                  <c:v>4.0</c:v>
                </c:pt>
                <c:pt idx="11">
                  <c:v>0.0</c:v>
                </c:pt>
                <c:pt idx="12">
                  <c:v>0.0</c:v>
                </c:pt>
                <c:pt idx="13">
                  <c:v>0.0</c:v>
                </c:pt>
              </c:numCache>
            </c:numRef>
          </c:val>
        </c:ser>
        <c:ser>
          <c:idx val="2"/>
          <c:order val="2"/>
          <c:tx>
            <c:v>QVT-R</c:v>
          </c:tx>
          <c:invertIfNegative val="0"/>
          <c:cat>
            <c:strRef>
              <c:f>(Overview!$D$1,Overview!$G$1,Overview!$J$1,Overview!$M$1,Overview!$P$1,Overview!$S$1,Overview!$V$1,Overview!$Y$1,Overview!$AB$1,Overview!$AE$1,Overview!$AH$1,Overview!$AK$1,Overview!$AN$1,Overview!$AQ$1)</c:f>
              <c:strCache>
                <c:ptCount val="14"/>
                <c:pt idx="0">
                  <c:v>UML2RDBMS</c:v>
                </c:pt>
                <c:pt idx="1">
                  <c:v>Copy</c:v>
                </c:pt>
                <c:pt idx="2">
                  <c:v>Rule1</c:v>
                </c:pt>
                <c:pt idx="3">
                  <c:v>Rule2</c:v>
                </c:pt>
                <c:pt idx="4">
                  <c:v>Rule3</c:v>
                </c:pt>
                <c:pt idx="5">
                  <c:v>Rule4</c:v>
                </c:pt>
                <c:pt idx="6">
                  <c:v>Rule5</c:v>
                </c:pt>
                <c:pt idx="7">
                  <c:v>Rule6</c:v>
                </c:pt>
                <c:pt idx="8">
                  <c:v>Rule7</c:v>
                </c:pt>
                <c:pt idx="9">
                  <c:v>Rule8</c:v>
                </c:pt>
                <c:pt idx="10">
                  <c:v>Rule9</c:v>
                </c:pt>
                <c:pt idx="11">
                  <c:v>Rule10</c:v>
                </c:pt>
                <c:pt idx="12">
                  <c:v>Rule11</c:v>
                </c:pt>
                <c:pt idx="13">
                  <c:v>Rule12</c:v>
                </c:pt>
              </c:strCache>
            </c:strRef>
          </c:cat>
          <c:val>
            <c:numRef>
              <c:f>(Overview!$F$11,Overview!$I$11,Overview!$L$11,Overview!$O$11,Overview!$R$11,Overview!$U$11,Overview!$X$11,Overview!$AA$11,Overview!$AD$11,Overview!$AG$11,Overview!$AJ$11,Overview!$AM$11,Overview!$AP$11,Overview!$AS$11)</c:f>
              <c:numCache>
                <c:formatCode>0.00</c:formatCode>
                <c:ptCount val="14"/>
                <c:pt idx="0">
                  <c:v>0.0</c:v>
                </c:pt>
                <c:pt idx="1">
                  <c:v>0.0</c:v>
                </c:pt>
                <c:pt idx="2">
                  <c:v>0.0</c:v>
                </c:pt>
                <c:pt idx="3">
                  <c:v>0.0</c:v>
                </c:pt>
                <c:pt idx="4">
                  <c:v>0.0</c:v>
                </c:pt>
                <c:pt idx="5">
                  <c:v>0.0</c:v>
                </c:pt>
                <c:pt idx="6">
                  <c:v>0.0</c:v>
                </c:pt>
                <c:pt idx="7">
                  <c:v>0.0</c:v>
                </c:pt>
                <c:pt idx="8">
                  <c:v>0.0</c:v>
                </c:pt>
                <c:pt idx="9">
                  <c:v>0.0</c:v>
                </c:pt>
                <c:pt idx="10">
                  <c:v>0.0</c:v>
                </c:pt>
                <c:pt idx="11">
                  <c:v>0.0</c:v>
                </c:pt>
                <c:pt idx="12">
                  <c:v>0.0</c:v>
                </c:pt>
                <c:pt idx="13">
                  <c:v>0.0</c:v>
                </c:pt>
              </c:numCache>
            </c:numRef>
          </c:val>
        </c:ser>
        <c:dLbls>
          <c:showLegendKey val="0"/>
          <c:showVal val="0"/>
          <c:showCatName val="0"/>
          <c:showSerName val="0"/>
          <c:showPercent val="0"/>
          <c:showBubbleSize val="0"/>
        </c:dLbls>
        <c:gapWidth val="150"/>
        <c:axId val="424677736"/>
        <c:axId val="424680712"/>
      </c:barChart>
      <c:catAx>
        <c:axId val="424677736"/>
        <c:scaling>
          <c:orientation val="minMax"/>
        </c:scaling>
        <c:delete val="0"/>
        <c:axPos val="b"/>
        <c:numFmt formatCode="0.00" sourceLinked="1"/>
        <c:majorTickMark val="none"/>
        <c:minorTickMark val="none"/>
        <c:tickLblPos val="nextTo"/>
        <c:crossAx val="424680712"/>
        <c:crosses val="autoZero"/>
        <c:auto val="1"/>
        <c:lblAlgn val="ctr"/>
        <c:lblOffset val="100"/>
        <c:noMultiLvlLbl val="0"/>
      </c:catAx>
      <c:valAx>
        <c:axId val="424680712"/>
        <c:scaling>
          <c:orientation val="minMax"/>
        </c:scaling>
        <c:delete val="0"/>
        <c:axPos val="l"/>
        <c:majorGridlines/>
        <c:numFmt formatCode="0.00" sourceLinked="1"/>
        <c:majorTickMark val="none"/>
        <c:minorTickMark val="none"/>
        <c:tickLblPos val="nextTo"/>
        <c:crossAx val="424677736"/>
        <c:crosses val="autoZero"/>
        <c:crossBetween val="between"/>
      </c:valAx>
    </c:plotArea>
    <c:legend>
      <c:legendPos val="r"/>
      <c:overlay val="0"/>
    </c:legend>
    <c:plotVisOnly val="1"/>
    <c:dispBlanksAs val="gap"/>
    <c:showDLblsOverMax val="0"/>
  </c:chart>
</c:chartSpace>
</file>

<file path=xl/charts/chart11.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de-DE"/>
              <a:t>Average Number of When Clauses</a:t>
            </a:r>
          </a:p>
        </c:rich>
      </c:tx>
      <c:overlay val="0"/>
    </c:title>
    <c:autoTitleDeleted val="0"/>
    <c:plotArea>
      <c:layout/>
      <c:barChart>
        <c:barDir val="col"/>
        <c:grouping val="clustered"/>
        <c:varyColors val="0"/>
        <c:ser>
          <c:idx val="0"/>
          <c:order val="0"/>
          <c:tx>
            <c:v>Java</c:v>
          </c:tx>
          <c:spPr>
            <a:solidFill>
              <a:schemeClr val="accent1">
                <a:lumMod val="50000"/>
              </a:schemeClr>
            </a:solidFill>
          </c:spPr>
          <c:invertIfNegative val="0"/>
          <c:cat>
            <c:strRef>
              <c:f>(Overview!$D$1,Overview!$G$1,Overview!$J$1,Overview!$M$1,Overview!$P$1,Overview!$S$1,Overview!$V$1,Overview!$Y$1,Overview!$AB$1,Overview!$AE$1,Overview!$AH$1,Overview!$AK$1,Overview!$AN$1,Overview!$AQ$1)</c:f>
              <c:strCache>
                <c:ptCount val="14"/>
                <c:pt idx="0">
                  <c:v>UML2RDBMS</c:v>
                </c:pt>
                <c:pt idx="1">
                  <c:v>Copy</c:v>
                </c:pt>
                <c:pt idx="2">
                  <c:v>Rule1</c:v>
                </c:pt>
                <c:pt idx="3">
                  <c:v>Rule2</c:v>
                </c:pt>
                <c:pt idx="4">
                  <c:v>Rule3</c:v>
                </c:pt>
                <c:pt idx="5">
                  <c:v>Rule4</c:v>
                </c:pt>
                <c:pt idx="6">
                  <c:v>Rule5</c:v>
                </c:pt>
                <c:pt idx="7">
                  <c:v>Rule6</c:v>
                </c:pt>
                <c:pt idx="8">
                  <c:v>Rule7</c:v>
                </c:pt>
                <c:pt idx="9">
                  <c:v>Rule8</c:v>
                </c:pt>
                <c:pt idx="10">
                  <c:v>Rule9</c:v>
                </c:pt>
                <c:pt idx="11">
                  <c:v>Rule10</c:v>
                </c:pt>
                <c:pt idx="12">
                  <c:v>Rule11</c:v>
                </c:pt>
                <c:pt idx="13">
                  <c:v>Rule12</c:v>
                </c:pt>
              </c:strCache>
            </c:strRef>
          </c:cat>
          <c:val>
            <c:numRef>
              <c:f>(Overview!$D$12,Overview!$G$12,Overview!$J$12,Overview!$M$12,Overview!$P$12,Overview!$S$12,Overview!$V$12,Overview!$Y$12,Overview!$AB$12,Overview!$AE$12,Overview!$AH$12,Overview!$AK$12,Overview!$AN$12,Overview!$AQ$12)</c:f>
              <c:numCache>
                <c:formatCode>0.00</c:formatCode>
                <c:ptCount val="14"/>
                <c:pt idx="0">
                  <c:v>0.0</c:v>
                </c:pt>
                <c:pt idx="1">
                  <c:v>0.0</c:v>
                </c:pt>
                <c:pt idx="2">
                  <c:v>0.0</c:v>
                </c:pt>
                <c:pt idx="3">
                  <c:v>0.0</c:v>
                </c:pt>
                <c:pt idx="4">
                  <c:v>0.0</c:v>
                </c:pt>
                <c:pt idx="5">
                  <c:v>0.0</c:v>
                </c:pt>
                <c:pt idx="6">
                  <c:v>0.0</c:v>
                </c:pt>
                <c:pt idx="7">
                  <c:v>0.0</c:v>
                </c:pt>
                <c:pt idx="8">
                  <c:v>0.0</c:v>
                </c:pt>
                <c:pt idx="9">
                  <c:v>0.0</c:v>
                </c:pt>
                <c:pt idx="10">
                  <c:v>0.0</c:v>
                </c:pt>
                <c:pt idx="11">
                  <c:v>0.0</c:v>
                </c:pt>
                <c:pt idx="12">
                  <c:v>0.0</c:v>
                </c:pt>
                <c:pt idx="13">
                  <c:v>0.0</c:v>
                </c:pt>
              </c:numCache>
            </c:numRef>
          </c:val>
        </c:ser>
        <c:ser>
          <c:idx val="1"/>
          <c:order val="1"/>
          <c:tx>
            <c:v>QVT-O</c:v>
          </c:tx>
          <c:invertIfNegative val="0"/>
          <c:cat>
            <c:strRef>
              <c:f>(Overview!$D$1,Overview!$G$1,Overview!$J$1,Overview!$M$1,Overview!$P$1,Overview!$S$1,Overview!$V$1,Overview!$Y$1,Overview!$AB$1,Overview!$AE$1,Overview!$AH$1,Overview!$AK$1,Overview!$AN$1,Overview!$AQ$1)</c:f>
              <c:strCache>
                <c:ptCount val="14"/>
                <c:pt idx="0">
                  <c:v>UML2RDBMS</c:v>
                </c:pt>
                <c:pt idx="1">
                  <c:v>Copy</c:v>
                </c:pt>
                <c:pt idx="2">
                  <c:v>Rule1</c:v>
                </c:pt>
                <c:pt idx="3">
                  <c:v>Rule2</c:v>
                </c:pt>
                <c:pt idx="4">
                  <c:v>Rule3</c:v>
                </c:pt>
                <c:pt idx="5">
                  <c:v>Rule4</c:v>
                </c:pt>
                <c:pt idx="6">
                  <c:v>Rule5</c:v>
                </c:pt>
                <c:pt idx="7">
                  <c:v>Rule6</c:v>
                </c:pt>
                <c:pt idx="8">
                  <c:v>Rule7</c:v>
                </c:pt>
                <c:pt idx="9">
                  <c:v>Rule8</c:v>
                </c:pt>
                <c:pt idx="10">
                  <c:v>Rule9</c:v>
                </c:pt>
                <c:pt idx="11">
                  <c:v>Rule10</c:v>
                </c:pt>
                <c:pt idx="12">
                  <c:v>Rule11</c:v>
                </c:pt>
                <c:pt idx="13">
                  <c:v>Rule12</c:v>
                </c:pt>
              </c:strCache>
            </c:strRef>
          </c:cat>
          <c:val>
            <c:numRef>
              <c:f>(Overview!$E$12,Overview!$H$12,Overview!$K$12,Overview!$N$12,Overview!$Q$12,Overview!$T$12,Overview!$W$12,Overview!$Z$12,Overview!$AC$12,Overview!$AF$12,Overview!$AI$12,Overview!$AL$12,Overview!$AO$12,Overview!$AR$12)</c:f>
              <c:numCache>
                <c:formatCode>0.00</c:formatCode>
                <c:ptCount val="14"/>
                <c:pt idx="0">
                  <c:v>0.43</c:v>
                </c:pt>
                <c:pt idx="1">
                  <c:v>0.0</c:v>
                </c:pt>
                <c:pt idx="2">
                  <c:v>0.0</c:v>
                </c:pt>
                <c:pt idx="3">
                  <c:v>0.0</c:v>
                </c:pt>
                <c:pt idx="4">
                  <c:v>0.0</c:v>
                </c:pt>
                <c:pt idx="5">
                  <c:v>0.0</c:v>
                </c:pt>
                <c:pt idx="6">
                  <c:v>0.0</c:v>
                </c:pt>
                <c:pt idx="7">
                  <c:v>0.0</c:v>
                </c:pt>
                <c:pt idx="8">
                  <c:v>0.0</c:v>
                </c:pt>
                <c:pt idx="9">
                  <c:v>0.57</c:v>
                </c:pt>
                <c:pt idx="10">
                  <c:v>0.0</c:v>
                </c:pt>
                <c:pt idx="11">
                  <c:v>0.0</c:v>
                </c:pt>
                <c:pt idx="12">
                  <c:v>0.0</c:v>
                </c:pt>
                <c:pt idx="13">
                  <c:v>0.0</c:v>
                </c:pt>
              </c:numCache>
            </c:numRef>
          </c:val>
        </c:ser>
        <c:ser>
          <c:idx val="2"/>
          <c:order val="2"/>
          <c:tx>
            <c:v>QVT-R</c:v>
          </c:tx>
          <c:invertIfNegative val="0"/>
          <c:cat>
            <c:strRef>
              <c:f>(Overview!$D$1,Overview!$G$1,Overview!$J$1,Overview!$M$1,Overview!$P$1,Overview!$S$1,Overview!$V$1,Overview!$Y$1,Overview!$AB$1,Overview!$AE$1,Overview!$AH$1,Overview!$AK$1,Overview!$AN$1,Overview!$AQ$1)</c:f>
              <c:strCache>
                <c:ptCount val="14"/>
                <c:pt idx="0">
                  <c:v>UML2RDBMS</c:v>
                </c:pt>
                <c:pt idx="1">
                  <c:v>Copy</c:v>
                </c:pt>
                <c:pt idx="2">
                  <c:v>Rule1</c:v>
                </c:pt>
                <c:pt idx="3">
                  <c:v>Rule2</c:v>
                </c:pt>
                <c:pt idx="4">
                  <c:v>Rule3</c:v>
                </c:pt>
                <c:pt idx="5">
                  <c:v>Rule4</c:v>
                </c:pt>
                <c:pt idx="6">
                  <c:v>Rule5</c:v>
                </c:pt>
                <c:pt idx="7">
                  <c:v>Rule6</c:v>
                </c:pt>
                <c:pt idx="8">
                  <c:v>Rule7</c:v>
                </c:pt>
                <c:pt idx="9">
                  <c:v>Rule8</c:v>
                </c:pt>
                <c:pt idx="10">
                  <c:v>Rule9</c:v>
                </c:pt>
                <c:pt idx="11">
                  <c:v>Rule10</c:v>
                </c:pt>
                <c:pt idx="12">
                  <c:v>Rule11</c:v>
                </c:pt>
                <c:pt idx="13">
                  <c:v>Rule12</c:v>
                </c:pt>
              </c:strCache>
            </c:strRef>
          </c:cat>
          <c:val>
            <c:numRef>
              <c:f>(Overview!$F$12,Overview!$I$12,Overview!$L$12,Overview!$O$12,Overview!$R$12,Overview!$U$12,Overview!$X$12,Overview!$AA$12,Overview!$AD$12,Overview!$AG$12,Overview!$AJ$12,Overview!$AM$12,Overview!$AP$12,Overview!$AS$12)</c:f>
              <c:numCache>
                <c:formatCode>0.00</c:formatCode>
                <c:ptCount val="14"/>
                <c:pt idx="0">
                  <c:v>0.63</c:v>
                </c:pt>
                <c:pt idx="1">
                  <c:v>0.82</c:v>
                </c:pt>
                <c:pt idx="2">
                  <c:v>0.82</c:v>
                </c:pt>
                <c:pt idx="3">
                  <c:v>1.0</c:v>
                </c:pt>
                <c:pt idx="4">
                  <c:v>1.0</c:v>
                </c:pt>
                <c:pt idx="5">
                  <c:v>0.82</c:v>
                </c:pt>
                <c:pt idx="6">
                  <c:v>1.23</c:v>
                </c:pt>
                <c:pt idx="7">
                  <c:v>0.92</c:v>
                </c:pt>
                <c:pt idx="8">
                  <c:v>1.15</c:v>
                </c:pt>
                <c:pt idx="9">
                  <c:v>1.77</c:v>
                </c:pt>
                <c:pt idx="10">
                  <c:v>0.91</c:v>
                </c:pt>
                <c:pt idx="11">
                  <c:v>0.7</c:v>
                </c:pt>
                <c:pt idx="12">
                  <c:v>1.15</c:v>
                </c:pt>
                <c:pt idx="13">
                  <c:v>1.08</c:v>
                </c:pt>
              </c:numCache>
            </c:numRef>
          </c:val>
        </c:ser>
        <c:dLbls>
          <c:showLegendKey val="0"/>
          <c:showVal val="0"/>
          <c:showCatName val="0"/>
          <c:showSerName val="0"/>
          <c:showPercent val="0"/>
          <c:showBubbleSize val="0"/>
        </c:dLbls>
        <c:gapWidth val="150"/>
        <c:axId val="424724712"/>
        <c:axId val="424727688"/>
      </c:barChart>
      <c:catAx>
        <c:axId val="424724712"/>
        <c:scaling>
          <c:orientation val="minMax"/>
        </c:scaling>
        <c:delete val="0"/>
        <c:axPos val="b"/>
        <c:numFmt formatCode="0.00" sourceLinked="1"/>
        <c:majorTickMark val="none"/>
        <c:minorTickMark val="none"/>
        <c:tickLblPos val="nextTo"/>
        <c:crossAx val="424727688"/>
        <c:crosses val="autoZero"/>
        <c:auto val="1"/>
        <c:lblAlgn val="ctr"/>
        <c:lblOffset val="100"/>
        <c:noMultiLvlLbl val="0"/>
      </c:catAx>
      <c:valAx>
        <c:axId val="424727688"/>
        <c:scaling>
          <c:orientation val="minMax"/>
        </c:scaling>
        <c:delete val="0"/>
        <c:axPos val="l"/>
        <c:majorGridlines/>
        <c:numFmt formatCode="0.00" sourceLinked="1"/>
        <c:majorTickMark val="none"/>
        <c:minorTickMark val="none"/>
        <c:tickLblPos val="nextTo"/>
        <c:crossAx val="424724712"/>
        <c:crosses val="autoZero"/>
        <c:crossBetween val="between"/>
      </c:valAx>
    </c:plotArea>
    <c:legend>
      <c:legendPos val="r"/>
      <c:overlay val="0"/>
    </c:legend>
    <c:plotVisOnly val="1"/>
    <c:dispBlanksAs val="gap"/>
    <c:showDLblsOverMax val="0"/>
  </c:chart>
</c:chartSpace>
</file>

<file path=xl/charts/chart12.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de-DE"/>
              <a:t>Number of Intermediate Structures</a:t>
            </a:r>
          </a:p>
        </c:rich>
      </c:tx>
      <c:overlay val="0"/>
    </c:title>
    <c:autoTitleDeleted val="0"/>
    <c:plotArea>
      <c:layout/>
      <c:barChart>
        <c:barDir val="col"/>
        <c:grouping val="clustered"/>
        <c:varyColors val="0"/>
        <c:ser>
          <c:idx val="0"/>
          <c:order val="0"/>
          <c:tx>
            <c:v>Java</c:v>
          </c:tx>
          <c:spPr>
            <a:solidFill>
              <a:schemeClr val="accent1">
                <a:lumMod val="50000"/>
              </a:schemeClr>
            </a:solidFill>
          </c:spPr>
          <c:invertIfNegative val="0"/>
          <c:cat>
            <c:strRef>
              <c:f>(Overview!$D$1,Overview!$G$1,Overview!$J$1,Overview!$M$1,Overview!$P$1,Overview!$S$1,Overview!$V$1,Overview!$Y$1,Overview!$AB$1,Overview!$AE$1,Overview!$AH$1,Overview!$AK$1,Overview!$AN$1,Overview!$AQ$1)</c:f>
              <c:strCache>
                <c:ptCount val="14"/>
                <c:pt idx="0">
                  <c:v>UML2RDBMS</c:v>
                </c:pt>
                <c:pt idx="1">
                  <c:v>Copy</c:v>
                </c:pt>
                <c:pt idx="2">
                  <c:v>Rule1</c:v>
                </c:pt>
                <c:pt idx="3">
                  <c:v>Rule2</c:v>
                </c:pt>
                <c:pt idx="4">
                  <c:v>Rule3</c:v>
                </c:pt>
                <c:pt idx="5">
                  <c:v>Rule4</c:v>
                </c:pt>
                <c:pt idx="6">
                  <c:v>Rule5</c:v>
                </c:pt>
                <c:pt idx="7">
                  <c:v>Rule6</c:v>
                </c:pt>
                <c:pt idx="8">
                  <c:v>Rule7</c:v>
                </c:pt>
                <c:pt idx="9">
                  <c:v>Rule8</c:v>
                </c:pt>
                <c:pt idx="10">
                  <c:v>Rule9</c:v>
                </c:pt>
                <c:pt idx="11">
                  <c:v>Rule10</c:v>
                </c:pt>
                <c:pt idx="12">
                  <c:v>Rule11</c:v>
                </c:pt>
                <c:pt idx="13">
                  <c:v>Rule12</c:v>
                </c:pt>
              </c:strCache>
            </c:strRef>
          </c:cat>
          <c:val>
            <c:numRef>
              <c:f>(Overview!$D$13,Overview!$G$13,Overview!$J$13,Overview!$M$13,Overview!$P$13,Overview!$S$13,Overview!$V$13,Overview!$Y$13,Overview!$AB$13,Overview!$AE$13,Overview!$AH$13,Overview!$AK$13,Overview!$AN$13,Overview!$AQ$13)</c:f>
              <c:numCache>
                <c:formatCode>0.00</c:formatCode>
                <c:ptCount val="14"/>
                <c:pt idx="0">
                  <c:v>9.0</c:v>
                </c:pt>
                <c:pt idx="1">
                  <c:v>6.0</c:v>
                </c:pt>
                <c:pt idx="2">
                  <c:v>6.0</c:v>
                </c:pt>
                <c:pt idx="3">
                  <c:v>6.0</c:v>
                </c:pt>
                <c:pt idx="4">
                  <c:v>6.0</c:v>
                </c:pt>
                <c:pt idx="5">
                  <c:v>6.0</c:v>
                </c:pt>
                <c:pt idx="6">
                  <c:v>6.0</c:v>
                </c:pt>
                <c:pt idx="7">
                  <c:v>6.0</c:v>
                </c:pt>
                <c:pt idx="8">
                  <c:v>8.0</c:v>
                </c:pt>
                <c:pt idx="9">
                  <c:v>7.0</c:v>
                </c:pt>
                <c:pt idx="10">
                  <c:v>8.0</c:v>
                </c:pt>
                <c:pt idx="11">
                  <c:v>6.0</c:v>
                </c:pt>
                <c:pt idx="12">
                  <c:v>7.0</c:v>
                </c:pt>
                <c:pt idx="13">
                  <c:v>6.0</c:v>
                </c:pt>
              </c:numCache>
            </c:numRef>
          </c:val>
        </c:ser>
        <c:ser>
          <c:idx val="1"/>
          <c:order val="1"/>
          <c:tx>
            <c:v>QVT-O</c:v>
          </c:tx>
          <c:invertIfNegative val="0"/>
          <c:cat>
            <c:strRef>
              <c:f>(Overview!$D$1,Overview!$G$1,Overview!$J$1,Overview!$M$1,Overview!$P$1,Overview!$S$1,Overview!$V$1,Overview!$Y$1,Overview!$AB$1,Overview!$AE$1,Overview!$AH$1,Overview!$AK$1,Overview!$AN$1,Overview!$AQ$1)</c:f>
              <c:strCache>
                <c:ptCount val="14"/>
                <c:pt idx="0">
                  <c:v>UML2RDBMS</c:v>
                </c:pt>
                <c:pt idx="1">
                  <c:v>Copy</c:v>
                </c:pt>
                <c:pt idx="2">
                  <c:v>Rule1</c:v>
                </c:pt>
                <c:pt idx="3">
                  <c:v>Rule2</c:v>
                </c:pt>
                <c:pt idx="4">
                  <c:v>Rule3</c:v>
                </c:pt>
                <c:pt idx="5">
                  <c:v>Rule4</c:v>
                </c:pt>
                <c:pt idx="6">
                  <c:v>Rule5</c:v>
                </c:pt>
                <c:pt idx="7">
                  <c:v>Rule6</c:v>
                </c:pt>
                <c:pt idx="8">
                  <c:v>Rule7</c:v>
                </c:pt>
                <c:pt idx="9">
                  <c:v>Rule8</c:v>
                </c:pt>
                <c:pt idx="10">
                  <c:v>Rule9</c:v>
                </c:pt>
                <c:pt idx="11">
                  <c:v>Rule10</c:v>
                </c:pt>
                <c:pt idx="12">
                  <c:v>Rule11</c:v>
                </c:pt>
                <c:pt idx="13">
                  <c:v>Rule12</c:v>
                </c:pt>
              </c:strCache>
            </c:strRef>
          </c:cat>
          <c:val>
            <c:numRef>
              <c:f>(Overview!$E$13,Overview!$H$13,Overview!$K$13,Overview!$N$13,Overview!$Q$13,Overview!$T$13,Overview!$W$13,Overview!$Z$13,Overview!$AC$13,Overview!$AF$13,Overview!$AI$13,Overview!$AL$13,Overview!$AO$13,Overview!$AR$13)</c:f>
              <c:numCache>
                <c:formatCode>0.00</c:formatCode>
                <c:ptCount val="14"/>
                <c:pt idx="0">
                  <c:v>2.0</c:v>
                </c:pt>
                <c:pt idx="1">
                  <c:v>0.0</c:v>
                </c:pt>
                <c:pt idx="2">
                  <c:v>0.0</c:v>
                </c:pt>
                <c:pt idx="3">
                  <c:v>0.0</c:v>
                </c:pt>
                <c:pt idx="4">
                  <c:v>0.0</c:v>
                </c:pt>
                <c:pt idx="5">
                  <c:v>0.0</c:v>
                </c:pt>
                <c:pt idx="6">
                  <c:v>0.0</c:v>
                </c:pt>
                <c:pt idx="7">
                  <c:v>0.0</c:v>
                </c:pt>
                <c:pt idx="8">
                  <c:v>0.0</c:v>
                </c:pt>
                <c:pt idx="9">
                  <c:v>0.0</c:v>
                </c:pt>
                <c:pt idx="10">
                  <c:v>0.0</c:v>
                </c:pt>
                <c:pt idx="11">
                  <c:v>0.0</c:v>
                </c:pt>
                <c:pt idx="12">
                  <c:v>0.0</c:v>
                </c:pt>
                <c:pt idx="13">
                  <c:v>0.0</c:v>
                </c:pt>
              </c:numCache>
            </c:numRef>
          </c:val>
        </c:ser>
        <c:ser>
          <c:idx val="2"/>
          <c:order val="2"/>
          <c:tx>
            <c:v>QVT-R</c:v>
          </c:tx>
          <c:invertIfNegative val="0"/>
          <c:cat>
            <c:strRef>
              <c:f>(Overview!$D$1,Overview!$G$1,Overview!$J$1,Overview!$M$1,Overview!$P$1,Overview!$S$1,Overview!$V$1,Overview!$Y$1,Overview!$AB$1,Overview!$AE$1,Overview!$AH$1,Overview!$AK$1,Overview!$AN$1,Overview!$AQ$1)</c:f>
              <c:strCache>
                <c:ptCount val="14"/>
                <c:pt idx="0">
                  <c:v>UML2RDBMS</c:v>
                </c:pt>
                <c:pt idx="1">
                  <c:v>Copy</c:v>
                </c:pt>
                <c:pt idx="2">
                  <c:v>Rule1</c:v>
                </c:pt>
                <c:pt idx="3">
                  <c:v>Rule2</c:v>
                </c:pt>
                <c:pt idx="4">
                  <c:v>Rule3</c:v>
                </c:pt>
                <c:pt idx="5">
                  <c:v>Rule4</c:v>
                </c:pt>
                <c:pt idx="6">
                  <c:v>Rule5</c:v>
                </c:pt>
                <c:pt idx="7">
                  <c:v>Rule6</c:v>
                </c:pt>
                <c:pt idx="8">
                  <c:v>Rule7</c:v>
                </c:pt>
                <c:pt idx="9">
                  <c:v>Rule8</c:v>
                </c:pt>
                <c:pt idx="10">
                  <c:v>Rule9</c:v>
                </c:pt>
                <c:pt idx="11">
                  <c:v>Rule10</c:v>
                </c:pt>
                <c:pt idx="12">
                  <c:v>Rule11</c:v>
                </c:pt>
                <c:pt idx="13">
                  <c:v>Rule12</c:v>
                </c:pt>
              </c:strCache>
            </c:strRef>
          </c:cat>
          <c:val>
            <c:numRef>
              <c:f>(Overview!$F$13,Overview!$I$13,Overview!$L$13,Overview!$O$13,Overview!$R$13,Overview!$U$13,Overview!$X$13,Overview!$AA$13,Overview!$AD$13,Overview!$AG$13,Overview!$AJ$13,Overview!$AM$13,Overview!$AP$13,Overview!$AS$13)</c:f>
              <c:numCache>
                <c:formatCode>0.00</c:formatCode>
                <c:ptCount val="14"/>
                <c:pt idx="0">
                  <c:v>19.0</c:v>
                </c:pt>
                <c:pt idx="1">
                  <c:v>1.0</c:v>
                </c:pt>
                <c:pt idx="2">
                  <c:v>1.0</c:v>
                </c:pt>
                <c:pt idx="3">
                  <c:v>1.0</c:v>
                </c:pt>
                <c:pt idx="4">
                  <c:v>2.0</c:v>
                </c:pt>
                <c:pt idx="5">
                  <c:v>1.0</c:v>
                </c:pt>
                <c:pt idx="6">
                  <c:v>2.0</c:v>
                </c:pt>
                <c:pt idx="7">
                  <c:v>1.0</c:v>
                </c:pt>
                <c:pt idx="8">
                  <c:v>3.0</c:v>
                </c:pt>
                <c:pt idx="9">
                  <c:v>6.0</c:v>
                </c:pt>
                <c:pt idx="10">
                  <c:v>1.0</c:v>
                </c:pt>
                <c:pt idx="11">
                  <c:v>4.0</c:v>
                </c:pt>
                <c:pt idx="12">
                  <c:v>2.0</c:v>
                </c:pt>
                <c:pt idx="13">
                  <c:v>4.0</c:v>
                </c:pt>
              </c:numCache>
            </c:numRef>
          </c:val>
        </c:ser>
        <c:dLbls>
          <c:showLegendKey val="0"/>
          <c:showVal val="0"/>
          <c:showCatName val="0"/>
          <c:showSerName val="0"/>
          <c:showPercent val="0"/>
          <c:showBubbleSize val="0"/>
        </c:dLbls>
        <c:gapWidth val="150"/>
        <c:axId val="424777096"/>
        <c:axId val="424780072"/>
      </c:barChart>
      <c:catAx>
        <c:axId val="424777096"/>
        <c:scaling>
          <c:orientation val="minMax"/>
        </c:scaling>
        <c:delete val="0"/>
        <c:axPos val="b"/>
        <c:numFmt formatCode="0.00" sourceLinked="1"/>
        <c:majorTickMark val="none"/>
        <c:minorTickMark val="none"/>
        <c:tickLblPos val="nextTo"/>
        <c:crossAx val="424780072"/>
        <c:crosses val="autoZero"/>
        <c:auto val="1"/>
        <c:lblAlgn val="ctr"/>
        <c:lblOffset val="100"/>
        <c:noMultiLvlLbl val="0"/>
      </c:catAx>
      <c:valAx>
        <c:axId val="424780072"/>
        <c:scaling>
          <c:orientation val="minMax"/>
        </c:scaling>
        <c:delete val="0"/>
        <c:axPos val="l"/>
        <c:majorGridlines/>
        <c:numFmt formatCode="0.00" sourceLinked="1"/>
        <c:majorTickMark val="none"/>
        <c:minorTickMark val="none"/>
        <c:tickLblPos val="nextTo"/>
        <c:crossAx val="424777096"/>
        <c:crosses val="autoZero"/>
        <c:crossBetween val="between"/>
      </c:valAx>
    </c:plotArea>
    <c:legend>
      <c:legendPos val="r"/>
      <c:overlay val="0"/>
    </c:legend>
    <c:plotVisOnly val="1"/>
    <c:dispBlanksAs val="gap"/>
    <c:showDLblsOverMax val="0"/>
  </c:chart>
</c:chartSpace>
</file>

<file path=xl/charts/chart13.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de-DE"/>
              <a:t>Average Distinct Phases per Rule</a:t>
            </a:r>
          </a:p>
        </c:rich>
      </c:tx>
      <c:overlay val="0"/>
    </c:title>
    <c:autoTitleDeleted val="0"/>
    <c:plotArea>
      <c:layout/>
      <c:barChart>
        <c:barDir val="col"/>
        <c:grouping val="clustered"/>
        <c:varyColors val="0"/>
        <c:ser>
          <c:idx val="0"/>
          <c:order val="0"/>
          <c:tx>
            <c:v>Java</c:v>
          </c:tx>
          <c:spPr>
            <a:solidFill>
              <a:schemeClr val="accent1">
                <a:lumMod val="50000"/>
              </a:schemeClr>
            </a:solidFill>
          </c:spPr>
          <c:invertIfNegative val="0"/>
          <c:cat>
            <c:strRef>
              <c:f>(Overview!$D$1,Overview!$G$1,Overview!$J$1,Overview!$M$1,Overview!$P$1,Overview!$S$1,Overview!$V$1,Overview!$Y$1,Overview!$AB$1,Overview!$AE$1,Overview!$AH$1,Overview!$AK$1,Overview!$AN$1,Overview!$AQ$1)</c:f>
              <c:strCache>
                <c:ptCount val="14"/>
                <c:pt idx="0">
                  <c:v>UML2RDBMS</c:v>
                </c:pt>
                <c:pt idx="1">
                  <c:v>Copy</c:v>
                </c:pt>
                <c:pt idx="2">
                  <c:v>Rule1</c:v>
                </c:pt>
                <c:pt idx="3">
                  <c:v>Rule2</c:v>
                </c:pt>
                <c:pt idx="4">
                  <c:v>Rule3</c:v>
                </c:pt>
                <c:pt idx="5">
                  <c:v>Rule4</c:v>
                </c:pt>
                <c:pt idx="6">
                  <c:v>Rule5</c:v>
                </c:pt>
                <c:pt idx="7">
                  <c:v>Rule6</c:v>
                </c:pt>
                <c:pt idx="8">
                  <c:v>Rule7</c:v>
                </c:pt>
                <c:pt idx="9">
                  <c:v>Rule8</c:v>
                </c:pt>
                <c:pt idx="10">
                  <c:v>Rule9</c:v>
                </c:pt>
                <c:pt idx="11">
                  <c:v>Rule10</c:v>
                </c:pt>
                <c:pt idx="12">
                  <c:v>Rule11</c:v>
                </c:pt>
                <c:pt idx="13">
                  <c:v>Rule12</c:v>
                </c:pt>
              </c:strCache>
            </c:strRef>
          </c:cat>
          <c:val>
            <c:numRef>
              <c:f>(Overview!$D$14,Overview!$G$14,Overview!$J$14,Overview!$M$14,Overview!$P$14,Overview!$S$14,Overview!$V$14,Overview!$Y$14,Overview!$AB$14,Overview!$AE$14,Overview!$AH$14,Overview!$AK$14,Overview!$AN$14,Overview!$AQ$14)</c:f>
              <c:numCache>
                <c:formatCode>0.00</c:formatCode>
                <c:ptCount val="14"/>
                <c:pt idx="0">
                  <c:v>0.0</c:v>
                </c:pt>
                <c:pt idx="1">
                  <c:v>0.0</c:v>
                </c:pt>
                <c:pt idx="2">
                  <c:v>0.0</c:v>
                </c:pt>
                <c:pt idx="3">
                  <c:v>0.0</c:v>
                </c:pt>
                <c:pt idx="4">
                  <c:v>0.0</c:v>
                </c:pt>
                <c:pt idx="5">
                  <c:v>0.0</c:v>
                </c:pt>
                <c:pt idx="6">
                  <c:v>0.0</c:v>
                </c:pt>
                <c:pt idx="7">
                  <c:v>0.0</c:v>
                </c:pt>
                <c:pt idx="8">
                  <c:v>0.0</c:v>
                </c:pt>
                <c:pt idx="9">
                  <c:v>0.0</c:v>
                </c:pt>
                <c:pt idx="10">
                  <c:v>0.0</c:v>
                </c:pt>
                <c:pt idx="11">
                  <c:v>0.0</c:v>
                </c:pt>
                <c:pt idx="12">
                  <c:v>0.0</c:v>
                </c:pt>
                <c:pt idx="13">
                  <c:v>0.0</c:v>
                </c:pt>
              </c:numCache>
            </c:numRef>
          </c:val>
        </c:ser>
        <c:ser>
          <c:idx val="1"/>
          <c:order val="1"/>
          <c:tx>
            <c:v>QVT-O</c:v>
          </c:tx>
          <c:invertIfNegative val="0"/>
          <c:cat>
            <c:strRef>
              <c:f>(Overview!$D$1,Overview!$G$1,Overview!$J$1,Overview!$M$1,Overview!$P$1,Overview!$S$1,Overview!$V$1,Overview!$Y$1,Overview!$AB$1,Overview!$AE$1,Overview!$AH$1,Overview!$AK$1,Overview!$AN$1,Overview!$AQ$1)</c:f>
              <c:strCache>
                <c:ptCount val="14"/>
                <c:pt idx="0">
                  <c:v>UML2RDBMS</c:v>
                </c:pt>
                <c:pt idx="1">
                  <c:v>Copy</c:v>
                </c:pt>
                <c:pt idx="2">
                  <c:v>Rule1</c:v>
                </c:pt>
                <c:pt idx="3">
                  <c:v>Rule2</c:v>
                </c:pt>
                <c:pt idx="4">
                  <c:v>Rule3</c:v>
                </c:pt>
                <c:pt idx="5">
                  <c:v>Rule4</c:v>
                </c:pt>
                <c:pt idx="6">
                  <c:v>Rule5</c:v>
                </c:pt>
                <c:pt idx="7">
                  <c:v>Rule6</c:v>
                </c:pt>
                <c:pt idx="8">
                  <c:v>Rule7</c:v>
                </c:pt>
                <c:pt idx="9">
                  <c:v>Rule8</c:v>
                </c:pt>
                <c:pt idx="10">
                  <c:v>Rule9</c:v>
                </c:pt>
                <c:pt idx="11">
                  <c:v>Rule10</c:v>
                </c:pt>
                <c:pt idx="12">
                  <c:v>Rule11</c:v>
                </c:pt>
                <c:pt idx="13">
                  <c:v>Rule12</c:v>
                </c:pt>
              </c:strCache>
            </c:strRef>
          </c:cat>
          <c:val>
            <c:numRef>
              <c:f>(Overview!$E$14,Overview!$H$14,Overview!$K$14,Overview!$N$14,Overview!$Q$14,Overview!$T$14,Overview!$W$14,Overview!$Z$14,Overview!$AC$14,Overview!$AF$14,Overview!$AI$14,Overview!$AL$14,Overview!$AO$14,Overview!$AR$14)</c:f>
              <c:numCache>
                <c:formatCode>0.00</c:formatCode>
                <c:ptCount val="14"/>
                <c:pt idx="0">
                  <c:v>1.57</c:v>
                </c:pt>
                <c:pt idx="1">
                  <c:v>0.0</c:v>
                </c:pt>
                <c:pt idx="2">
                  <c:v>0.0</c:v>
                </c:pt>
                <c:pt idx="3">
                  <c:v>0.0</c:v>
                </c:pt>
                <c:pt idx="4">
                  <c:v>0.0</c:v>
                </c:pt>
                <c:pt idx="5">
                  <c:v>0.0</c:v>
                </c:pt>
                <c:pt idx="6">
                  <c:v>0.0</c:v>
                </c:pt>
                <c:pt idx="7">
                  <c:v>0.0</c:v>
                </c:pt>
                <c:pt idx="8">
                  <c:v>1.33</c:v>
                </c:pt>
                <c:pt idx="9">
                  <c:v>1.0</c:v>
                </c:pt>
                <c:pt idx="10">
                  <c:v>1.0</c:v>
                </c:pt>
                <c:pt idx="11">
                  <c:v>0.0</c:v>
                </c:pt>
                <c:pt idx="12">
                  <c:v>0.0</c:v>
                </c:pt>
                <c:pt idx="13">
                  <c:v>0.0</c:v>
                </c:pt>
              </c:numCache>
            </c:numRef>
          </c:val>
        </c:ser>
        <c:ser>
          <c:idx val="2"/>
          <c:order val="2"/>
          <c:tx>
            <c:v>QVT-R</c:v>
          </c:tx>
          <c:invertIfNegative val="0"/>
          <c:cat>
            <c:strRef>
              <c:f>(Overview!$D$1,Overview!$G$1,Overview!$J$1,Overview!$M$1,Overview!$P$1,Overview!$S$1,Overview!$V$1,Overview!$Y$1,Overview!$AB$1,Overview!$AE$1,Overview!$AH$1,Overview!$AK$1,Overview!$AN$1,Overview!$AQ$1)</c:f>
              <c:strCache>
                <c:ptCount val="14"/>
                <c:pt idx="0">
                  <c:v>UML2RDBMS</c:v>
                </c:pt>
                <c:pt idx="1">
                  <c:v>Copy</c:v>
                </c:pt>
                <c:pt idx="2">
                  <c:v>Rule1</c:v>
                </c:pt>
                <c:pt idx="3">
                  <c:v>Rule2</c:v>
                </c:pt>
                <c:pt idx="4">
                  <c:v>Rule3</c:v>
                </c:pt>
                <c:pt idx="5">
                  <c:v>Rule4</c:v>
                </c:pt>
                <c:pt idx="6">
                  <c:v>Rule5</c:v>
                </c:pt>
                <c:pt idx="7">
                  <c:v>Rule6</c:v>
                </c:pt>
                <c:pt idx="8">
                  <c:v>Rule7</c:v>
                </c:pt>
                <c:pt idx="9">
                  <c:v>Rule8</c:v>
                </c:pt>
                <c:pt idx="10">
                  <c:v>Rule9</c:v>
                </c:pt>
                <c:pt idx="11">
                  <c:v>Rule10</c:v>
                </c:pt>
                <c:pt idx="12">
                  <c:v>Rule11</c:v>
                </c:pt>
                <c:pt idx="13">
                  <c:v>Rule12</c:v>
                </c:pt>
              </c:strCache>
            </c:strRef>
          </c:cat>
          <c:val>
            <c:numRef>
              <c:f>(Overview!$F$14,Overview!$I$14,Overview!$L$14,Overview!$O$14,Overview!$R$14,Overview!$U$14,Overview!$X$14,Overview!$AA$14,Overview!$AD$14,Overview!$AG$14,Overview!$AJ$14,Overview!$AM$14,Overview!$AP$14,Overview!$AS$14)</c:f>
              <c:numCache>
                <c:formatCode>0.00</c:formatCode>
                <c:ptCount val="14"/>
                <c:pt idx="0">
                  <c:v>0.0</c:v>
                </c:pt>
                <c:pt idx="1">
                  <c:v>0.0</c:v>
                </c:pt>
                <c:pt idx="2">
                  <c:v>0.0</c:v>
                </c:pt>
                <c:pt idx="3">
                  <c:v>0.0</c:v>
                </c:pt>
                <c:pt idx="4">
                  <c:v>0.0</c:v>
                </c:pt>
                <c:pt idx="5">
                  <c:v>0.0</c:v>
                </c:pt>
                <c:pt idx="6">
                  <c:v>0.0</c:v>
                </c:pt>
                <c:pt idx="7">
                  <c:v>0.0</c:v>
                </c:pt>
                <c:pt idx="8">
                  <c:v>0.0</c:v>
                </c:pt>
                <c:pt idx="9">
                  <c:v>0.0</c:v>
                </c:pt>
                <c:pt idx="10">
                  <c:v>0.0</c:v>
                </c:pt>
                <c:pt idx="11">
                  <c:v>0.0</c:v>
                </c:pt>
                <c:pt idx="12">
                  <c:v>0.0</c:v>
                </c:pt>
                <c:pt idx="13">
                  <c:v>0.0</c:v>
                </c:pt>
              </c:numCache>
            </c:numRef>
          </c:val>
        </c:ser>
        <c:dLbls>
          <c:showLegendKey val="0"/>
          <c:showVal val="0"/>
          <c:showCatName val="0"/>
          <c:showSerName val="0"/>
          <c:showPercent val="0"/>
          <c:showBubbleSize val="0"/>
        </c:dLbls>
        <c:gapWidth val="150"/>
        <c:axId val="424830472"/>
        <c:axId val="424833448"/>
      </c:barChart>
      <c:catAx>
        <c:axId val="424830472"/>
        <c:scaling>
          <c:orientation val="minMax"/>
        </c:scaling>
        <c:delete val="0"/>
        <c:axPos val="b"/>
        <c:numFmt formatCode="0.00" sourceLinked="1"/>
        <c:majorTickMark val="none"/>
        <c:minorTickMark val="none"/>
        <c:tickLblPos val="nextTo"/>
        <c:crossAx val="424833448"/>
        <c:crosses val="autoZero"/>
        <c:auto val="1"/>
        <c:lblAlgn val="ctr"/>
        <c:lblOffset val="100"/>
        <c:noMultiLvlLbl val="0"/>
      </c:catAx>
      <c:valAx>
        <c:axId val="424833448"/>
        <c:scaling>
          <c:orientation val="minMax"/>
        </c:scaling>
        <c:delete val="0"/>
        <c:axPos val="l"/>
        <c:majorGridlines/>
        <c:numFmt formatCode="0.00" sourceLinked="1"/>
        <c:majorTickMark val="none"/>
        <c:minorTickMark val="none"/>
        <c:tickLblPos val="nextTo"/>
        <c:crossAx val="424830472"/>
        <c:crosses val="autoZero"/>
        <c:crossBetween val="between"/>
      </c:valAx>
    </c:plotArea>
    <c:legend>
      <c:legendPos val="r"/>
      <c:overlay val="0"/>
    </c:legend>
    <c:plotVisOnly val="1"/>
    <c:dispBlanksAs val="gap"/>
    <c:showDLblsOverMax val="0"/>
  </c:chart>
</c:chartSpace>
</file>

<file path=xl/charts/chart14.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de-DE"/>
              <a:t>Average Number of Domains</a:t>
            </a:r>
          </a:p>
        </c:rich>
      </c:tx>
      <c:overlay val="0"/>
    </c:title>
    <c:autoTitleDeleted val="0"/>
    <c:plotArea>
      <c:layout/>
      <c:barChart>
        <c:barDir val="col"/>
        <c:grouping val="clustered"/>
        <c:varyColors val="0"/>
        <c:ser>
          <c:idx val="0"/>
          <c:order val="0"/>
          <c:tx>
            <c:v>Java</c:v>
          </c:tx>
          <c:spPr>
            <a:solidFill>
              <a:schemeClr val="accent1">
                <a:lumMod val="50000"/>
              </a:schemeClr>
            </a:solidFill>
          </c:spPr>
          <c:invertIfNegative val="0"/>
          <c:cat>
            <c:strRef>
              <c:f>(Overview!$D$1,Overview!$G$1,Overview!$J$1,Overview!$M$1,Overview!$P$1,Overview!$S$1,Overview!$V$1,Overview!$Y$1,Overview!$AB$1,Overview!$AE$1,Overview!$AH$1,Overview!$AK$1,Overview!$AN$1,Overview!$AQ$1)</c:f>
              <c:strCache>
                <c:ptCount val="14"/>
                <c:pt idx="0">
                  <c:v>UML2RDBMS</c:v>
                </c:pt>
                <c:pt idx="1">
                  <c:v>Copy</c:v>
                </c:pt>
                <c:pt idx="2">
                  <c:v>Rule1</c:v>
                </c:pt>
                <c:pt idx="3">
                  <c:v>Rule2</c:v>
                </c:pt>
                <c:pt idx="4">
                  <c:v>Rule3</c:v>
                </c:pt>
                <c:pt idx="5">
                  <c:v>Rule4</c:v>
                </c:pt>
                <c:pt idx="6">
                  <c:v>Rule5</c:v>
                </c:pt>
                <c:pt idx="7">
                  <c:v>Rule6</c:v>
                </c:pt>
                <c:pt idx="8">
                  <c:v>Rule7</c:v>
                </c:pt>
                <c:pt idx="9">
                  <c:v>Rule8</c:v>
                </c:pt>
                <c:pt idx="10">
                  <c:v>Rule9</c:v>
                </c:pt>
                <c:pt idx="11">
                  <c:v>Rule10</c:v>
                </c:pt>
                <c:pt idx="12">
                  <c:v>Rule11</c:v>
                </c:pt>
                <c:pt idx="13">
                  <c:v>Rule12</c:v>
                </c:pt>
              </c:strCache>
            </c:strRef>
          </c:cat>
          <c:val>
            <c:numRef>
              <c:f>(Overview!$D$16,Overview!$G$16,Overview!$J$16,Overview!$M$16,Overview!$P$16,Overview!$S$16,Overview!$V$16,Overview!$Y$16,Overview!$AB$16,Overview!$AE$16,Overview!$AH$16,Overview!$AK$16,Overview!$AN$16,Overview!$AQ$16)</c:f>
              <c:numCache>
                <c:formatCode>0.00</c:formatCode>
                <c:ptCount val="14"/>
                <c:pt idx="0">
                  <c:v>1.08</c:v>
                </c:pt>
                <c:pt idx="1">
                  <c:v>0.5</c:v>
                </c:pt>
                <c:pt idx="2">
                  <c:v>0.75</c:v>
                </c:pt>
                <c:pt idx="3">
                  <c:v>0.71</c:v>
                </c:pt>
                <c:pt idx="4">
                  <c:v>1.0</c:v>
                </c:pt>
                <c:pt idx="5">
                  <c:v>0.78</c:v>
                </c:pt>
                <c:pt idx="6">
                  <c:v>1.2</c:v>
                </c:pt>
                <c:pt idx="7">
                  <c:v>0.75</c:v>
                </c:pt>
                <c:pt idx="8">
                  <c:v>0.78</c:v>
                </c:pt>
                <c:pt idx="9">
                  <c:v>1.31</c:v>
                </c:pt>
                <c:pt idx="10">
                  <c:v>0.78</c:v>
                </c:pt>
                <c:pt idx="11">
                  <c:v>1.0</c:v>
                </c:pt>
                <c:pt idx="12">
                  <c:v>0.57</c:v>
                </c:pt>
                <c:pt idx="13">
                  <c:v>0.57</c:v>
                </c:pt>
              </c:numCache>
            </c:numRef>
          </c:val>
        </c:ser>
        <c:ser>
          <c:idx val="1"/>
          <c:order val="1"/>
          <c:tx>
            <c:v>QVT-O</c:v>
          </c:tx>
          <c:invertIfNegative val="0"/>
          <c:cat>
            <c:strRef>
              <c:f>(Overview!$D$1,Overview!$G$1,Overview!$J$1,Overview!$M$1,Overview!$P$1,Overview!$S$1,Overview!$V$1,Overview!$Y$1,Overview!$AB$1,Overview!$AE$1,Overview!$AH$1,Overview!$AK$1,Overview!$AN$1,Overview!$AQ$1)</c:f>
              <c:strCache>
                <c:ptCount val="14"/>
                <c:pt idx="0">
                  <c:v>UML2RDBMS</c:v>
                </c:pt>
                <c:pt idx="1">
                  <c:v>Copy</c:v>
                </c:pt>
                <c:pt idx="2">
                  <c:v>Rule1</c:v>
                </c:pt>
                <c:pt idx="3">
                  <c:v>Rule2</c:v>
                </c:pt>
                <c:pt idx="4">
                  <c:v>Rule3</c:v>
                </c:pt>
                <c:pt idx="5">
                  <c:v>Rule4</c:v>
                </c:pt>
                <c:pt idx="6">
                  <c:v>Rule5</c:v>
                </c:pt>
                <c:pt idx="7">
                  <c:v>Rule6</c:v>
                </c:pt>
                <c:pt idx="8">
                  <c:v>Rule7</c:v>
                </c:pt>
                <c:pt idx="9">
                  <c:v>Rule8</c:v>
                </c:pt>
                <c:pt idx="10">
                  <c:v>Rule9</c:v>
                </c:pt>
                <c:pt idx="11">
                  <c:v>Rule10</c:v>
                </c:pt>
                <c:pt idx="12">
                  <c:v>Rule11</c:v>
                </c:pt>
                <c:pt idx="13">
                  <c:v>Rule12</c:v>
                </c:pt>
              </c:strCache>
            </c:strRef>
          </c:cat>
          <c:val>
            <c:numRef>
              <c:f>(Overview!$E$16,Overview!$H$16,Overview!$K$16,Overview!$N$16,Overview!$Q$16,Overview!$T$16,Overview!$W$16,Overview!$Z$16,Overview!$AC$16,Overview!$AF$16,Overview!$AI$16,Overview!$AL$16,Overview!$AO$16,Overview!$AR$16)</c:f>
              <c:numCache>
                <c:formatCode>0.00</c:formatCode>
                <c:ptCount val="14"/>
                <c:pt idx="0">
                  <c:v>0.64</c:v>
                </c:pt>
                <c:pt idx="1">
                  <c:v>1.0</c:v>
                </c:pt>
                <c:pt idx="2">
                  <c:v>1.0</c:v>
                </c:pt>
                <c:pt idx="3">
                  <c:v>1.0</c:v>
                </c:pt>
                <c:pt idx="4">
                  <c:v>1.4</c:v>
                </c:pt>
                <c:pt idx="5">
                  <c:v>1.0</c:v>
                </c:pt>
                <c:pt idx="6">
                  <c:v>1.8</c:v>
                </c:pt>
                <c:pt idx="7">
                  <c:v>1.0</c:v>
                </c:pt>
                <c:pt idx="8">
                  <c:v>0.67</c:v>
                </c:pt>
                <c:pt idx="9">
                  <c:v>0.89</c:v>
                </c:pt>
                <c:pt idx="10">
                  <c:v>0.25</c:v>
                </c:pt>
                <c:pt idx="11">
                  <c:v>1.4</c:v>
                </c:pt>
                <c:pt idx="12">
                  <c:v>1.5</c:v>
                </c:pt>
                <c:pt idx="13">
                  <c:v>1.0</c:v>
                </c:pt>
              </c:numCache>
            </c:numRef>
          </c:val>
        </c:ser>
        <c:ser>
          <c:idx val="2"/>
          <c:order val="2"/>
          <c:tx>
            <c:v>QVT-R</c:v>
          </c:tx>
          <c:invertIfNegative val="0"/>
          <c:cat>
            <c:strRef>
              <c:f>(Overview!$D$1,Overview!$G$1,Overview!$J$1,Overview!$M$1,Overview!$P$1,Overview!$S$1,Overview!$V$1,Overview!$Y$1,Overview!$AB$1,Overview!$AE$1,Overview!$AH$1,Overview!$AK$1,Overview!$AN$1,Overview!$AQ$1)</c:f>
              <c:strCache>
                <c:ptCount val="14"/>
                <c:pt idx="0">
                  <c:v>UML2RDBMS</c:v>
                </c:pt>
                <c:pt idx="1">
                  <c:v>Copy</c:v>
                </c:pt>
                <c:pt idx="2">
                  <c:v>Rule1</c:v>
                </c:pt>
                <c:pt idx="3">
                  <c:v>Rule2</c:v>
                </c:pt>
                <c:pt idx="4">
                  <c:v>Rule3</c:v>
                </c:pt>
                <c:pt idx="5">
                  <c:v>Rule4</c:v>
                </c:pt>
                <c:pt idx="6">
                  <c:v>Rule5</c:v>
                </c:pt>
                <c:pt idx="7">
                  <c:v>Rule6</c:v>
                </c:pt>
                <c:pt idx="8">
                  <c:v>Rule7</c:v>
                </c:pt>
                <c:pt idx="9">
                  <c:v>Rule8</c:v>
                </c:pt>
                <c:pt idx="10">
                  <c:v>Rule9</c:v>
                </c:pt>
                <c:pt idx="11">
                  <c:v>Rule10</c:v>
                </c:pt>
                <c:pt idx="12">
                  <c:v>Rule11</c:v>
                </c:pt>
                <c:pt idx="13">
                  <c:v>Rule12</c:v>
                </c:pt>
              </c:strCache>
            </c:strRef>
          </c:cat>
          <c:val>
            <c:numRef>
              <c:f>(Overview!$F$16,Overview!$I$16,Overview!$L$16,Overview!$O$16,Overview!$R$16,Overview!$U$16,Overview!$X$16,Overview!$AA$16,Overview!$AD$16,Overview!$AG$16,Overview!$AJ$16,Overview!$AM$16,Overview!$AP$16,Overview!$AS$16)</c:f>
              <c:numCache>
                <c:formatCode>0.00</c:formatCode>
                <c:ptCount val="14"/>
                <c:pt idx="0">
                  <c:v>2.5</c:v>
                </c:pt>
                <c:pt idx="1">
                  <c:v>2.0</c:v>
                </c:pt>
                <c:pt idx="2">
                  <c:v>2.0</c:v>
                </c:pt>
                <c:pt idx="3">
                  <c:v>2.0</c:v>
                </c:pt>
                <c:pt idx="4">
                  <c:v>2.22</c:v>
                </c:pt>
                <c:pt idx="5">
                  <c:v>2.0</c:v>
                </c:pt>
                <c:pt idx="6">
                  <c:v>2.08</c:v>
                </c:pt>
                <c:pt idx="7">
                  <c:v>2.0</c:v>
                </c:pt>
                <c:pt idx="8">
                  <c:v>2.0</c:v>
                </c:pt>
                <c:pt idx="9">
                  <c:v>1.69</c:v>
                </c:pt>
                <c:pt idx="10">
                  <c:v>2.0</c:v>
                </c:pt>
                <c:pt idx="11">
                  <c:v>1.9</c:v>
                </c:pt>
                <c:pt idx="12">
                  <c:v>1.92</c:v>
                </c:pt>
                <c:pt idx="13">
                  <c:v>2.0</c:v>
                </c:pt>
              </c:numCache>
            </c:numRef>
          </c:val>
        </c:ser>
        <c:dLbls>
          <c:showLegendKey val="0"/>
          <c:showVal val="0"/>
          <c:showCatName val="0"/>
          <c:showSerName val="0"/>
          <c:showPercent val="0"/>
          <c:showBubbleSize val="0"/>
        </c:dLbls>
        <c:gapWidth val="150"/>
        <c:axId val="424883752"/>
        <c:axId val="424886728"/>
      </c:barChart>
      <c:catAx>
        <c:axId val="424883752"/>
        <c:scaling>
          <c:orientation val="minMax"/>
        </c:scaling>
        <c:delete val="0"/>
        <c:axPos val="b"/>
        <c:numFmt formatCode="0.00" sourceLinked="1"/>
        <c:majorTickMark val="none"/>
        <c:minorTickMark val="none"/>
        <c:tickLblPos val="nextTo"/>
        <c:crossAx val="424886728"/>
        <c:crosses val="autoZero"/>
        <c:auto val="1"/>
        <c:lblAlgn val="ctr"/>
        <c:lblOffset val="100"/>
        <c:noMultiLvlLbl val="0"/>
      </c:catAx>
      <c:valAx>
        <c:axId val="424886728"/>
        <c:scaling>
          <c:orientation val="minMax"/>
        </c:scaling>
        <c:delete val="0"/>
        <c:axPos val="l"/>
        <c:majorGridlines/>
        <c:numFmt formatCode="0.00" sourceLinked="1"/>
        <c:majorTickMark val="none"/>
        <c:minorTickMark val="none"/>
        <c:tickLblPos val="nextTo"/>
        <c:crossAx val="424883752"/>
        <c:crosses val="autoZero"/>
        <c:crossBetween val="between"/>
      </c:valAx>
    </c:plotArea>
    <c:legend>
      <c:legendPos val="r"/>
      <c:overlay val="0"/>
    </c:legend>
    <c:plotVisOnly val="1"/>
    <c:dispBlanksAs val="gap"/>
    <c:showDLblsOverMax val="0"/>
  </c:chart>
</c:chartSpace>
</file>

<file path=xl/charts/chart15.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de-DE"/>
              <a:t>Average Fan-Out</a:t>
            </a:r>
          </a:p>
        </c:rich>
      </c:tx>
      <c:overlay val="0"/>
    </c:title>
    <c:autoTitleDeleted val="0"/>
    <c:plotArea>
      <c:layout/>
      <c:barChart>
        <c:barDir val="col"/>
        <c:grouping val="clustered"/>
        <c:varyColors val="0"/>
        <c:ser>
          <c:idx val="0"/>
          <c:order val="0"/>
          <c:tx>
            <c:v>Java</c:v>
          </c:tx>
          <c:spPr>
            <a:solidFill>
              <a:schemeClr val="accent1">
                <a:lumMod val="50000"/>
              </a:schemeClr>
            </a:solidFill>
          </c:spPr>
          <c:invertIfNegative val="0"/>
          <c:cat>
            <c:strRef>
              <c:f>(Overview!$D$1,Overview!$G$1,Overview!$J$1,Overview!$M$1,Overview!$P$1,Overview!$S$1,Overview!$V$1,Overview!$Y$1,Overview!$AB$1,Overview!$AE$1,Overview!$AH$1,Overview!$AK$1,Overview!$AN$1,Overview!$AQ$1)</c:f>
              <c:strCache>
                <c:ptCount val="14"/>
                <c:pt idx="0">
                  <c:v>UML2RDBMS</c:v>
                </c:pt>
                <c:pt idx="1">
                  <c:v>Copy</c:v>
                </c:pt>
                <c:pt idx="2">
                  <c:v>Rule1</c:v>
                </c:pt>
                <c:pt idx="3">
                  <c:v>Rule2</c:v>
                </c:pt>
                <c:pt idx="4">
                  <c:v>Rule3</c:v>
                </c:pt>
                <c:pt idx="5">
                  <c:v>Rule4</c:v>
                </c:pt>
                <c:pt idx="6">
                  <c:v>Rule5</c:v>
                </c:pt>
                <c:pt idx="7">
                  <c:v>Rule6</c:v>
                </c:pt>
                <c:pt idx="8">
                  <c:v>Rule7</c:v>
                </c:pt>
                <c:pt idx="9">
                  <c:v>Rule8</c:v>
                </c:pt>
                <c:pt idx="10">
                  <c:v>Rule9</c:v>
                </c:pt>
                <c:pt idx="11">
                  <c:v>Rule10</c:v>
                </c:pt>
                <c:pt idx="12">
                  <c:v>Rule11</c:v>
                </c:pt>
                <c:pt idx="13">
                  <c:v>Rule12</c:v>
                </c:pt>
              </c:strCache>
            </c:strRef>
          </c:cat>
          <c:val>
            <c:numRef>
              <c:f>(Overview!$D$17,Overview!$G$17,Overview!$J$17,Overview!$M$17,Overview!$P$17,Overview!$S$17,Overview!$V$17,Overview!$Y$17,Overview!$AB$17,Overview!$AE$17,Overview!$AH$17,Overview!$AK$17,Overview!$AN$17,Overview!$AQ$17)</c:f>
              <c:numCache>
                <c:formatCode>0.00</c:formatCode>
                <c:ptCount val="14"/>
                <c:pt idx="0">
                  <c:v>1.07</c:v>
                </c:pt>
                <c:pt idx="1">
                  <c:v>0.86</c:v>
                </c:pt>
                <c:pt idx="2">
                  <c:v>0.89</c:v>
                </c:pt>
                <c:pt idx="3">
                  <c:v>0.88</c:v>
                </c:pt>
                <c:pt idx="4">
                  <c:v>0.91</c:v>
                </c:pt>
                <c:pt idx="5">
                  <c:v>0.9</c:v>
                </c:pt>
                <c:pt idx="6">
                  <c:v>0.91</c:v>
                </c:pt>
                <c:pt idx="7">
                  <c:v>0.89</c:v>
                </c:pt>
                <c:pt idx="8">
                  <c:v>0.9</c:v>
                </c:pt>
                <c:pt idx="9">
                  <c:v>1.43</c:v>
                </c:pt>
                <c:pt idx="10">
                  <c:v>1.0</c:v>
                </c:pt>
                <c:pt idx="11">
                  <c:v>0.91</c:v>
                </c:pt>
                <c:pt idx="12">
                  <c:v>0.88</c:v>
                </c:pt>
                <c:pt idx="13">
                  <c:v>0.88</c:v>
                </c:pt>
              </c:numCache>
            </c:numRef>
          </c:val>
        </c:ser>
        <c:ser>
          <c:idx val="1"/>
          <c:order val="1"/>
          <c:tx>
            <c:v>QVT-O</c:v>
          </c:tx>
          <c:invertIfNegative val="0"/>
          <c:cat>
            <c:strRef>
              <c:f>(Overview!$D$1,Overview!$G$1,Overview!$J$1,Overview!$M$1,Overview!$P$1,Overview!$S$1,Overview!$V$1,Overview!$Y$1,Overview!$AB$1,Overview!$AE$1,Overview!$AH$1,Overview!$AK$1,Overview!$AN$1,Overview!$AQ$1)</c:f>
              <c:strCache>
                <c:ptCount val="14"/>
                <c:pt idx="0">
                  <c:v>UML2RDBMS</c:v>
                </c:pt>
                <c:pt idx="1">
                  <c:v>Copy</c:v>
                </c:pt>
                <c:pt idx="2">
                  <c:v>Rule1</c:v>
                </c:pt>
                <c:pt idx="3">
                  <c:v>Rule2</c:v>
                </c:pt>
                <c:pt idx="4">
                  <c:v>Rule3</c:v>
                </c:pt>
                <c:pt idx="5">
                  <c:v>Rule4</c:v>
                </c:pt>
                <c:pt idx="6">
                  <c:v>Rule5</c:v>
                </c:pt>
                <c:pt idx="7">
                  <c:v>Rule6</c:v>
                </c:pt>
                <c:pt idx="8">
                  <c:v>Rule7</c:v>
                </c:pt>
                <c:pt idx="9">
                  <c:v>Rule8</c:v>
                </c:pt>
                <c:pt idx="10">
                  <c:v>Rule9</c:v>
                </c:pt>
                <c:pt idx="11">
                  <c:v>Rule10</c:v>
                </c:pt>
                <c:pt idx="12">
                  <c:v>Rule11</c:v>
                </c:pt>
                <c:pt idx="13">
                  <c:v>Rule12</c:v>
                </c:pt>
              </c:strCache>
            </c:strRef>
          </c:cat>
          <c:val>
            <c:numRef>
              <c:f>(Overview!$E$17,Overview!$H$17,Overview!$K$17,Overview!$N$17,Overview!$Q$17,Overview!$T$17,Overview!$W$17,Overview!$Z$17,Overview!$AC$17,Overview!$AF$17,Overview!$AI$17,Overview!$AL$17,Overview!$AO$17,Overview!$AR$17)</c:f>
              <c:numCache>
                <c:formatCode>0.00</c:formatCode>
                <c:ptCount val="14"/>
                <c:pt idx="0">
                  <c:v>2.2</c:v>
                </c:pt>
                <c:pt idx="1">
                  <c:v>0.0</c:v>
                </c:pt>
                <c:pt idx="2">
                  <c:v>0.5</c:v>
                </c:pt>
                <c:pt idx="3">
                  <c:v>0.0</c:v>
                </c:pt>
                <c:pt idx="4">
                  <c:v>0.75</c:v>
                </c:pt>
                <c:pt idx="5">
                  <c:v>0.67</c:v>
                </c:pt>
                <c:pt idx="6">
                  <c:v>0.75</c:v>
                </c:pt>
                <c:pt idx="7">
                  <c:v>0.5</c:v>
                </c:pt>
                <c:pt idx="8">
                  <c:v>1.6</c:v>
                </c:pt>
                <c:pt idx="9">
                  <c:v>1.5</c:v>
                </c:pt>
                <c:pt idx="10">
                  <c:v>1.43</c:v>
                </c:pt>
                <c:pt idx="11">
                  <c:v>0.75</c:v>
                </c:pt>
                <c:pt idx="12">
                  <c:v>0.0</c:v>
                </c:pt>
                <c:pt idx="13">
                  <c:v>0.0</c:v>
                </c:pt>
              </c:numCache>
            </c:numRef>
          </c:val>
        </c:ser>
        <c:ser>
          <c:idx val="2"/>
          <c:order val="2"/>
          <c:tx>
            <c:v>QVT-R</c:v>
          </c:tx>
          <c:invertIfNegative val="0"/>
          <c:cat>
            <c:strRef>
              <c:f>(Overview!$D$1,Overview!$G$1,Overview!$J$1,Overview!$M$1,Overview!$P$1,Overview!$S$1,Overview!$V$1,Overview!$Y$1,Overview!$AB$1,Overview!$AE$1,Overview!$AH$1,Overview!$AK$1,Overview!$AN$1,Overview!$AQ$1)</c:f>
              <c:strCache>
                <c:ptCount val="14"/>
                <c:pt idx="0">
                  <c:v>UML2RDBMS</c:v>
                </c:pt>
                <c:pt idx="1">
                  <c:v>Copy</c:v>
                </c:pt>
                <c:pt idx="2">
                  <c:v>Rule1</c:v>
                </c:pt>
                <c:pt idx="3">
                  <c:v>Rule2</c:v>
                </c:pt>
                <c:pt idx="4">
                  <c:v>Rule3</c:v>
                </c:pt>
                <c:pt idx="5">
                  <c:v>Rule4</c:v>
                </c:pt>
                <c:pt idx="6">
                  <c:v>Rule5</c:v>
                </c:pt>
                <c:pt idx="7">
                  <c:v>Rule6</c:v>
                </c:pt>
                <c:pt idx="8">
                  <c:v>Rule7</c:v>
                </c:pt>
                <c:pt idx="9">
                  <c:v>Rule8</c:v>
                </c:pt>
                <c:pt idx="10">
                  <c:v>Rule9</c:v>
                </c:pt>
                <c:pt idx="11">
                  <c:v>Rule10</c:v>
                </c:pt>
                <c:pt idx="12">
                  <c:v>Rule11</c:v>
                </c:pt>
                <c:pt idx="13">
                  <c:v>Rule12</c:v>
                </c:pt>
              </c:strCache>
            </c:strRef>
          </c:cat>
          <c:val>
            <c:numRef>
              <c:f>(Overview!$F$17,Overview!$I$17,Overview!$L$17,Overview!$O$17,Overview!$R$17,Overview!$U$17,Overview!$X$17,Overview!$AA$17,Overview!$AD$17,Overview!$AG$17,Overview!$AJ$17,Overview!$AM$17,Overview!$AP$17,Overview!$AS$17)</c:f>
              <c:numCache>
                <c:formatCode>0.00</c:formatCode>
                <c:ptCount val="14"/>
                <c:pt idx="0">
                  <c:v>0.75</c:v>
                </c:pt>
                <c:pt idx="1">
                  <c:v>0.45</c:v>
                </c:pt>
                <c:pt idx="2">
                  <c:v>0.45</c:v>
                </c:pt>
                <c:pt idx="3">
                  <c:v>0.55</c:v>
                </c:pt>
                <c:pt idx="4">
                  <c:v>0.44</c:v>
                </c:pt>
                <c:pt idx="5">
                  <c:v>0.45</c:v>
                </c:pt>
                <c:pt idx="6">
                  <c:v>0.62</c:v>
                </c:pt>
                <c:pt idx="7">
                  <c:v>0.42</c:v>
                </c:pt>
                <c:pt idx="8">
                  <c:v>0.62</c:v>
                </c:pt>
                <c:pt idx="9">
                  <c:v>1.31</c:v>
                </c:pt>
                <c:pt idx="10">
                  <c:v>0.45</c:v>
                </c:pt>
                <c:pt idx="11">
                  <c:v>1.0</c:v>
                </c:pt>
                <c:pt idx="12">
                  <c:v>0.85</c:v>
                </c:pt>
                <c:pt idx="13">
                  <c:v>0.54</c:v>
                </c:pt>
              </c:numCache>
            </c:numRef>
          </c:val>
        </c:ser>
        <c:dLbls>
          <c:showLegendKey val="0"/>
          <c:showVal val="0"/>
          <c:showCatName val="0"/>
          <c:showSerName val="0"/>
          <c:showPercent val="0"/>
          <c:showBubbleSize val="0"/>
        </c:dLbls>
        <c:gapWidth val="150"/>
        <c:axId val="424934568"/>
        <c:axId val="424937544"/>
      </c:barChart>
      <c:catAx>
        <c:axId val="424934568"/>
        <c:scaling>
          <c:orientation val="minMax"/>
        </c:scaling>
        <c:delete val="0"/>
        <c:axPos val="b"/>
        <c:numFmt formatCode="0.00" sourceLinked="1"/>
        <c:majorTickMark val="none"/>
        <c:minorTickMark val="none"/>
        <c:tickLblPos val="nextTo"/>
        <c:crossAx val="424937544"/>
        <c:crosses val="autoZero"/>
        <c:auto val="1"/>
        <c:lblAlgn val="ctr"/>
        <c:lblOffset val="100"/>
        <c:noMultiLvlLbl val="0"/>
      </c:catAx>
      <c:valAx>
        <c:axId val="424937544"/>
        <c:scaling>
          <c:orientation val="minMax"/>
        </c:scaling>
        <c:delete val="0"/>
        <c:axPos val="l"/>
        <c:majorGridlines/>
        <c:numFmt formatCode="0.00" sourceLinked="1"/>
        <c:majorTickMark val="none"/>
        <c:minorTickMark val="none"/>
        <c:tickLblPos val="nextTo"/>
        <c:crossAx val="424934568"/>
        <c:crosses val="autoZero"/>
        <c:crossBetween val="between"/>
      </c:valAx>
    </c:plotArea>
    <c:legend>
      <c:legendPos val="r"/>
      <c:overlay val="0"/>
    </c:legend>
    <c:plotVisOnly val="1"/>
    <c:dispBlanksAs val="gap"/>
    <c:showDLblsOverMax val="0"/>
  </c:chart>
</c:chartSpace>
</file>

<file path=xl/charts/chart16.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de-DE"/>
              <a:t>Average Rule Dependency Depth</a:t>
            </a:r>
          </a:p>
        </c:rich>
      </c:tx>
      <c:overlay val="0"/>
    </c:title>
    <c:autoTitleDeleted val="0"/>
    <c:plotArea>
      <c:layout/>
      <c:barChart>
        <c:barDir val="col"/>
        <c:grouping val="clustered"/>
        <c:varyColors val="0"/>
        <c:ser>
          <c:idx val="0"/>
          <c:order val="0"/>
          <c:tx>
            <c:v>Java</c:v>
          </c:tx>
          <c:spPr>
            <a:solidFill>
              <a:schemeClr val="accent1">
                <a:lumMod val="50000"/>
              </a:schemeClr>
            </a:solidFill>
          </c:spPr>
          <c:invertIfNegative val="0"/>
          <c:cat>
            <c:strRef>
              <c:f>(Overview!$D$1,Overview!$G$1,Overview!$J$1,Overview!$M$1,Overview!$P$1,Overview!$S$1,Overview!$V$1,Overview!$Y$1,Overview!$AB$1,Overview!$AE$1,Overview!$AH$1,Overview!$AK$1,Overview!$AN$1,Overview!$AQ$1)</c:f>
              <c:strCache>
                <c:ptCount val="14"/>
                <c:pt idx="0">
                  <c:v>UML2RDBMS</c:v>
                </c:pt>
                <c:pt idx="1">
                  <c:v>Copy</c:v>
                </c:pt>
                <c:pt idx="2">
                  <c:v>Rule1</c:v>
                </c:pt>
                <c:pt idx="3">
                  <c:v>Rule2</c:v>
                </c:pt>
                <c:pt idx="4">
                  <c:v>Rule3</c:v>
                </c:pt>
                <c:pt idx="5">
                  <c:v>Rule4</c:v>
                </c:pt>
                <c:pt idx="6">
                  <c:v>Rule5</c:v>
                </c:pt>
                <c:pt idx="7">
                  <c:v>Rule6</c:v>
                </c:pt>
                <c:pt idx="8">
                  <c:v>Rule7</c:v>
                </c:pt>
                <c:pt idx="9">
                  <c:v>Rule8</c:v>
                </c:pt>
                <c:pt idx="10">
                  <c:v>Rule9</c:v>
                </c:pt>
                <c:pt idx="11">
                  <c:v>Rule10</c:v>
                </c:pt>
                <c:pt idx="12">
                  <c:v>Rule11</c:v>
                </c:pt>
                <c:pt idx="13">
                  <c:v>Rule12</c:v>
                </c:pt>
              </c:strCache>
            </c:strRef>
          </c:cat>
          <c:val>
            <c:numRef>
              <c:f>(Overview!$D$18,Overview!$G$18,Overview!$J$18,Overview!$M$18,Overview!$P$18,Overview!$S$18,Overview!$V$18,Overview!$Y$18,Overview!$AB$18,Overview!$AE$18,Overview!$AH$18,Overview!$AK$18,Overview!$AN$18,Overview!$AQ$18)</c:f>
              <c:numCache>
                <c:formatCode>0.00</c:formatCode>
                <c:ptCount val="14"/>
                <c:pt idx="0">
                  <c:v>3.0</c:v>
                </c:pt>
                <c:pt idx="1">
                  <c:v>1.75</c:v>
                </c:pt>
                <c:pt idx="2">
                  <c:v>1.83</c:v>
                </c:pt>
                <c:pt idx="3">
                  <c:v>1.8</c:v>
                </c:pt>
                <c:pt idx="4">
                  <c:v>1.88</c:v>
                </c:pt>
                <c:pt idx="5">
                  <c:v>2.0</c:v>
                </c:pt>
                <c:pt idx="6">
                  <c:v>2.14</c:v>
                </c:pt>
                <c:pt idx="7">
                  <c:v>1.83</c:v>
                </c:pt>
                <c:pt idx="8">
                  <c:v>2.4</c:v>
                </c:pt>
                <c:pt idx="9">
                  <c:v>3.0</c:v>
                </c:pt>
                <c:pt idx="10">
                  <c:v>2.25</c:v>
                </c:pt>
                <c:pt idx="11">
                  <c:v>1.88</c:v>
                </c:pt>
                <c:pt idx="12">
                  <c:v>1.8</c:v>
                </c:pt>
                <c:pt idx="13">
                  <c:v>1.8</c:v>
                </c:pt>
              </c:numCache>
            </c:numRef>
          </c:val>
        </c:ser>
        <c:ser>
          <c:idx val="1"/>
          <c:order val="1"/>
          <c:tx>
            <c:v>QVT-O</c:v>
          </c:tx>
          <c:invertIfNegative val="0"/>
          <c:cat>
            <c:strRef>
              <c:f>(Overview!$D$1,Overview!$G$1,Overview!$J$1,Overview!$M$1,Overview!$P$1,Overview!$S$1,Overview!$V$1,Overview!$Y$1,Overview!$AB$1,Overview!$AE$1,Overview!$AH$1,Overview!$AK$1,Overview!$AN$1,Overview!$AQ$1)</c:f>
              <c:strCache>
                <c:ptCount val="14"/>
                <c:pt idx="0">
                  <c:v>UML2RDBMS</c:v>
                </c:pt>
                <c:pt idx="1">
                  <c:v>Copy</c:v>
                </c:pt>
                <c:pt idx="2">
                  <c:v>Rule1</c:v>
                </c:pt>
                <c:pt idx="3">
                  <c:v>Rule2</c:v>
                </c:pt>
                <c:pt idx="4">
                  <c:v>Rule3</c:v>
                </c:pt>
                <c:pt idx="5">
                  <c:v>Rule4</c:v>
                </c:pt>
                <c:pt idx="6">
                  <c:v>Rule5</c:v>
                </c:pt>
                <c:pt idx="7">
                  <c:v>Rule6</c:v>
                </c:pt>
                <c:pt idx="8">
                  <c:v>Rule7</c:v>
                </c:pt>
                <c:pt idx="9">
                  <c:v>Rule8</c:v>
                </c:pt>
                <c:pt idx="10">
                  <c:v>Rule9</c:v>
                </c:pt>
                <c:pt idx="11">
                  <c:v>Rule10</c:v>
                </c:pt>
                <c:pt idx="12">
                  <c:v>Rule11</c:v>
                </c:pt>
                <c:pt idx="13">
                  <c:v>Rule12</c:v>
                </c:pt>
              </c:strCache>
            </c:strRef>
          </c:cat>
          <c:val>
            <c:numRef>
              <c:f>(Overview!$E$18,Overview!$H$18,Overview!$K$18,Overview!$N$18,Overview!$Q$18,Overview!$T$18,Overview!$W$18,Overview!$Z$18,Overview!$AC$18,Overview!$AF$18,Overview!$AI$18,Overview!$AL$18,Overview!$AO$18,Overview!$AR$18)</c:f>
              <c:numCache>
                <c:formatCode>0.00</c:formatCode>
                <c:ptCount val="14"/>
                <c:pt idx="0">
                  <c:v>3.67</c:v>
                </c:pt>
                <c:pt idx="1">
                  <c:v>0.0</c:v>
                </c:pt>
                <c:pt idx="2">
                  <c:v>1.0</c:v>
                </c:pt>
                <c:pt idx="3">
                  <c:v>0.0</c:v>
                </c:pt>
                <c:pt idx="4">
                  <c:v>1.0</c:v>
                </c:pt>
                <c:pt idx="5">
                  <c:v>2.0</c:v>
                </c:pt>
                <c:pt idx="6">
                  <c:v>2.0</c:v>
                </c:pt>
                <c:pt idx="7">
                  <c:v>1.0</c:v>
                </c:pt>
                <c:pt idx="8">
                  <c:v>2.5</c:v>
                </c:pt>
                <c:pt idx="9">
                  <c:v>3.0</c:v>
                </c:pt>
                <c:pt idx="10">
                  <c:v>3.0</c:v>
                </c:pt>
                <c:pt idx="11">
                  <c:v>1.0</c:v>
                </c:pt>
                <c:pt idx="12">
                  <c:v>0.0</c:v>
                </c:pt>
                <c:pt idx="13">
                  <c:v>0.0</c:v>
                </c:pt>
              </c:numCache>
            </c:numRef>
          </c:val>
        </c:ser>
        <c:ser>
          <c:idx val="2"/>
          <c:order val="2"/>
          <c:tx>
            <c:v>QVT-R</c:v>
          </c:tx>
          <c:invertIfNegative val="0"/>
          <c:cat>
            <c:strRef>
              <c:f>(Overview!$D$1,Overview!$G$1,Overview!$J$1,Overview!$M$1,Overview!$P$1,Overview!$S$1,Overview!$V$1,Overview!$Y$1,Overview!$AB$1,Overview!$AE$1,Overview!$AH$1,Overview!$AK$1,Overview!$AN$1,Overview!$AQ$1)</c:f>
              <c:strCache>
                <c:ptCount val="14"/>
                <c:pt idx="0">
                  <c:v>UML2RDBMS</c:v>
                </c:pt>
                <c:pt idx="1">
                  <c:v>Copy</c:v>
                </c:pt>
                <c:pt idx="2">
                  <c:v>Rule1</c:v>
                </c:pt>
                <c:pt idx="3">
                  <c:v>Rule2</c:v>
                </c:pt>
                <c:pt idx="4">
                  <c:v>Rule3</c:v>
                </c:pt>
                <c:pt idx="5">
                  <c:v>Rule4</c:v>
                </c:pt>
                <c:pt idx="6">
                  <c:v>Rule5</c:v>
                </c:pt>
                <c:pt idx="7">
                  <c:v>Rule6</c:v>
                </c:pt>
                <c:pt idx="8">
                  <c:v>Rule7</c:v>
                </c:pt>
                <c:pt idx="9">
                  <c:v>Rule8</c:v>
                </c:pt>
                <c:pt idx="10">
                  <c:v>Rule9</c:v>
                </c:pt>
                <c:pt idx="11">
                  <c:v>Rule10</c:v>
                </c:pt>
                <c:pt idx="12">
                  <c:v>Rule11</c:v>
                </c:pt>
                <c:pt idx="13">
                  <c:v>Rule12</c:v>
                </c:pt>
              </c:strCache>
            </c:strRef>
          </c:cat>
          <c:val>
            <c:numRef>
              <c:f>(Overview!$F$18,Overview!$I$18,Overview!$L$18,Overview!$O$18,Overview!$R$18,Overview!$U$18,Overview!$X$18,Overview!$AA$18,Overview!$AD$18,Overview!$AG$18,Overview!$AJ$18,Overview!$AM$18,Overview!$AP$18,Overview!$AS$18)</c:f>
              <c:numCache>
                <c:formatCode>0.00</c:formatCode>
                <c:ptCount val="14"/>
                <c:pt idx="0">
                  <c:v>2.0</c:v>
                </c:pt>
                <c:pt idx="1">
                  <c:v>1.0</c:v>
                </c:pt>
                <c:pt idx="2">
                  <c:v>1.0</c:v>
                </c:pt>
                <c:pt idx="3">
                  <c:v>1.0</c:v>
                </c:pt>
                <c:pt idx="4">
                  <c:v>1.0</c:v>
                </c:pt>
                <c:pt idx="5">
                  <c:v>1.0</c:v>
                </c:pt>
                <c:pt idx="6">
                  <c:v>1.0</c:v>
                </c:pt>
                <c:pt idx="7">
                  <c:v>1.0</c:v>
                </c:pt>
                <c:pt idx="8">
                  <c:v>0.82</c:v>
                </c:pt>
                <c:pt idx="9">
                  <c:v>1.0</c:v>
                </c:pt>
                <c:pt idx="10">
                  <c:v>1.0</c:v>
                </c:pt>
                <c:pt idx="11">
                  <c:v>1.0</c:v>
                </c:pt>
                <c:pt idx="12">
                  <c:v>1.0</c:v>
                </c:pt>
                <c:pt idx="13">
                  <c:v>1.0</c:v>
                </c:pt>
              </c:numCache>
            </c:numRef>
          </c:val>
        </c:ser>
        <c:dLbls>
          <c:showLegendKey val="0"/>
          <c:showVal val="0"/>
          <c:showCatName val="0"/>
          <c:showSerName val="0"/>
          <c:showPercent val="0"/>
          <c:showBubbleSize val="0"/>
        </c:dLbls>
        <c:gapWidth val="150"/>
        <c:axId val="424987864"/>
        <c:axId val="424990840"/>
      </c:barChart>
      <c:catAx>
        <c:axId val="424987864"/>
        <c:scaling>
          <c:orientation val="minMax"/>
        </c:scaling>
        <c:delete val="0"/>
        <c:axPos val="b"/>
        <c:numFmt formatCode="0.00" sourceLinked="1"/>
        <c:majorTickMark val="none"/>
        <c:minorTickMark val="none"/>
        <c:tickLblPos val="nextTo"/>
        <c:crossAx val="424990840"/>
        <c:crosses val="autoZero"/>
        <c:auto val="1"/>
        <c:lblAlgn val="ctr"/>
        <c:lblOffset val="100"/>
        <c:noMultiLvlLbl val="0"/>
      </c:catAx>
      <c:valAx>
        <c:axId val="424990840"/>
        <c:scaling>
          <c:orientation val="minMax"/>
        </c:scaling>
        <c:delete val="0"/>
        <c:axPos val="l"/>
        <c:majorGridlines/>
        <c:numFmt formatCode="0.00" sourceLinked="1"/>
        <c:majorTickMark val="none"/>
        <c:minorTickMark val="none"/>
        <c:tickLblPos val="nextTo"/>
        <c:crossAx val="424987864"/>
        <c:crosses val="autoZero"/>
        <c:crossBetween val="between"/>
      </c:valAx>
    </c:plotArea>
    <c:legend>
      <c:legendPos val="r"/>
      <c:overlay val="0"/>
    </c:legend>
    <c:plotVisOnly val="1"/>
    <c:dispBlanksAs val="gap"/>
    <c:showDLblsOverMax val="0"/>
  </c:chart>
</c:chartSpace>
</file>

<file path=xl/charts/chart17.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de-DE"/>
              <a:t>Average Number of Explicit Internal Scheduling Calls</a:t>
            </a:r>
          </a:p>
        </c:rich>
      </c:tx>
      <c:overlay val="0"/>
    </c:title>
    <c:autoTitleDeleted val="0"/>
    <c:plotArea>
      <c:layout/>
      <c:barChart>
        <c:barDir val="col"/>
        <c:grouping val="clustered"/>
        <c:varyColors val="0"/>
        <c:ser>
          <c:idx val="0"/>
          <c:order val="0"/>
          <c:tx>
            <c:v>Java</c:v>
          </c:tx>
          <c:spPr>
            <a:solidFill>
              <a:schemeClr val="accent1">
                <a:lumMod val="50000"/>
              </a:schemeClr>
            </a:solidFill>
          </c:spPr>
          <c:invertIfNegative val="0"/>
          <c:cat>
            <c:strRef>
              <c:f>(Overview!$D$1,Overview!$G$1,Overview!$J$1,Overview!$M$1,Overview!$P$1,Overview!$S$1,Overview!$V$1,Overview!$Y$1,Overview!$AB$1,Overview!$AE$1,Overview!$AH$1,Overview!$AK$1,Overview!$AN$1,Overview!$AQ$1)</c:f>
              <c:strCache>
                <c:ptCount val="14"/>
                <c:pt idx="0">
                  <c:v>UML2RDBMS</c:v>
                </c:pt>
                <c:pt idx="1">
                  <c:v>Copy</c:v>
                </c:pt>
                <c:pt idx="2">
                  <c:v>Rule1</c:v>
                </c:pt>
                <c:pt idx="3">
                  <c:v>Rule2</c:v>
                </c:pt>
                <c:pt idx="4">
                  <c:v>Rule3</c:v>
                </c:pt>
                <c:pt idx="5">
                  <c:v>Rule4</c:v>
                </c:pt>
                <c:pt idx="6">
                  <c:v>Rule5</c:v>
                </c:pt>
                <c:pt idx="7">
                  <c:v>Rule6</c:v>
                </c:pt>
                <c:pt idx="8">
                  <c:v>Rule7</c:v>
                </c:pt>
                <c:pt idx="9">
                  <c:v>Rule8</c:v>
                </c:pt>
                <c:pt idx="10">
                  <c:v>Rule9</c:v>
                </c:pt>
                <c:pt idx="11">
                  <c:v>Rule10</c:v>
                </c:pt>
                <c:pt idx="12">
                  <c:v>Rule11</c:v>
                </c:pt>
                <c:pt idx="13">
                  <c:v>Rule12</c:v>
                </c:pt>
              </c:strCache>
            </c:strRef>
          </c:cat>
          <c:val>
            <c:numRef>
              <c:f>(Overview!$D$19,Overview!$G$19,Overview!$J$19,Overview!$M$19,Overview!$P$19,Overview!$S$19,Overview!$V$19,Overview!$Y$19,Overview!$AB$19,Overview!$AE$19,Overview!$AH$19,Overview!$AK$19,Overview!$AN$19,Overview!$AQ$19)</c:f>
              <c:numCache>
                <c:formatCode>0.00</c:formatCode>
                <c:ptCount val="14"/>
                <c:pt idx="0">
                  <c:v>1.07</c:v>
                </c:pt>
                <c:pt idx="1">
                  <c:v>0.86</c:v>
                </c:pt>
                <c:pt idx="2">
                  <c:v>0.89</c:v>
                </c:pt>
                <c:pt idx="3">
                  <c:v>0.88</c:v>
                </c:pt>
                <c:pt idx="4">
                  <c:v>0.91</c:v>
                </c:pt>
                <c:pt idx="5">
                  <c:v>0.9</c:v>
                </c:pt>
                <c:pt idx="6">
                  <c:v>0.91</c:v>
                </c:pt>
                <c:pt idx="7">
                  <c:v>0.89</c:v>
                </c:pt>
                <c:pt idx="8">
                  <c:v>1.0</c:v>
                </c:pt>
                <c:pt idx="9">
                  <c:v>1.43</c:v>
                </c:pt>
                <c:pt idx="10">
                  <c:v>1.2</c:v>
                </c:pt>
                <c:pt idx="11">
                  <c:v>0.91</c:v>
                </c:pt>
                <c:pt idx="12">
                  <c:v>1.13</c:v>
                </c:pt>
                <c:pt idx="13">
                  <c:v>0.88</c:v>
                </c:pt>
              </c:numCache>
            </c:numRef>
          </c:val>
        </c:ser>
        <c:ser>
          <c:idx val="1"/>
          <c:order val="1"/>
          <c:tx>
            <c:v>QVT-O</c:v>
          </c:tx>
          <c:invertIfNegative val="0"/>
          <c:cat>
            <c:strRef>
              <c:f>(Overview!$D$1,Overview!$G$1,Overview!$J$1,Overview!$M$1,Overview!$P$1,Overview!$S$1,Overview!$V$1,Overview!$Y$1,Overview!$AB$1,Overview!$AE$1,Overview!$AH$1,Overview!$AK$1,Overview!$AN$1,Overview!$AQ$1)</c:f>
              <c:strCache>
                <c:ptCount val="14"/>
                <c:pt idx="0">
                  <c:v>UML2RDBMS</c:v>
                </c:pt>
                <c:pt idx="1">
                  <c:v>Copy</c:v>
                </c:pt>
                <c:pt idx="2">
                  <c:v>Rule1</c:v>
                </c:pt>
                <c:pt idx="3">
                  <c:v>Rule2</c:v>
                </c:pt>
                <c:pt idx="4">
                  <c:v>Rule3</c:v>
                </c:pt>
                <c:pt idx="5">
                  <c:v>Rule4</c:v>
                </c:pt>
                <c:pt idx="6">
                  <c:v>Rule5</c:v>
                </c:pt>
                <c:pt idx="7">
                  <c:v>Rule6</c:v>
                </c:pt>
                <c:pt idx="8">
                  <c:v>Rule7</c:v>
                </c:pt>
                <c:pt idx="9">
                  <c:v>Rule8</c:v>
                </c:pt>
                <c:pt idx="10">
                  <c:v>Rule9</c:v>
                </c:pt>
                <c:pt idx="11">
                  <c:v>Rule10</c:v>
                </c:pt>
                <c:pt idx="12">
                  <c:v>Rule11</c:v>
                </c:pt>
                <c:pt idx="13">
                  <c:v>Rule12</c:v>
                </c:pt>
              </c:strCache>
            </c:strRef>
          </c:cat>
          <c:val>
            <c:numRef>
              <c:f>(Overview!$E$19,Overview!$H$19,Overview!$K$19,Overview!$N$19,Overview!$Q$19,Overview!$T$19,Overview!$W$19,Overview!$Z$19,Overview!$AC$19,Overview!$AF$19,Overview!$AI$19,Overview!$AL$19,Overview!$AO$19,Overview!$AR$19)</c:f>
              <c:numCache>
                <c:formatCode>0.00</c:formatCode>
                <c:ptCount val="14"/>
                <c:pt idx="0">
                  <c:v>2.2</c:v>
                </c:pt>
                <c:pt idx="1">
                  <c:v>0.0</c:v>
                </c:pt>
                <c:pt idx="2">
                  <c:v>0.5</c:v>
                </c:pt>
                <c:pt idx="3">
                  <c:v>0.0</c:v>
                </c:pt>
                <c:pt idx="4">
                  <c:v>0.75</c:v>
                </c:pt>
                <c:pt idx="5">
                  <c:v>0.67</c:v>
                </c:pt>
                <c:pt idx="6">
                  <c:v>0.75</c:v>
                </c:pt>
                <c:pt idx="7">
                  <c:v>0.5</c:v>
                </c:pt>
                <c:pt idx="8">
                  <c:v>1.6</c:v>
                </c:pt>
                <c:pt idx="9">
                  <c:v>1.5</c:v>
                </c:pt>
                <c:pt idx="10">
                  <c:v>1.43</c:v>
                </c:pt>
                <c:pt idx="11">
                  <c:v>0.75</c:v>
                </c:pt>
                <c:pt idx="12">
                  <c:v>0.0</c:v>
                </c:pt>
                <c:pt idx="13">
                  <c:v>0.0</c:v>
                </c:pt>
              </c:numCache>
            </c:numRef>
          </c:val>
        </c:ser>
        <c:ser>
          <c:idx val="2"/>
          <c:order val="2"/>
          <c:tx>
            <c:v>QVT-R</c:v>
          </c:tx>
          <c:invertIfNegative val="0"/>
          <c:cat>
            <c:strRef>
              <c:f>(Overview!$D$1,Overview!$G$1,Overview!$J$1,Overview!$M$1,Overview!$P$1,Overview!$S$1,Overview!$V$1,Overview!$Y$1,Overview!$AB$1,Overview!$AE$1,Overview!$AH$1,Overview!$AK$1,Overview!$AN$1,Overview!$AQ$1)</c:f>
              <c:strCache>
                <c:ptCount val="14"/>
                <c:pt idx="0">
                  <c:v>UML2RDBMS</c:v>
                </c:pt>
                <c:pt idx="1">
                  <c:v>Copy</c:v>
                </c:pt>
                <c:pt idx="2">
                  <c:v>Rule1</c:v>
                </c:pt>
                <c:pt idx="3">
                  <c:v>Rule2</c:v>
                </c:pt>
                <c:pt idx="4">
                  <c:v>Rule3</c:v>
                </c:pt>
                <c:pt idx="5">
                  <c:v>Rule4</c:v>
                </c:pt>
                <c:pt idx="6">
                  <c:v>Rule5</c:v>
                </c:pt>
                <c:pt idx="7">
                  <c:v>Rule6</c:v>
                </c:pt>
                <c:pt idx="8">
                  <c:v>Rule7</c:v>
                </c:pt>
                <c:pt idx="9">
                  <c:v>Rule8</c:v>
                </c:pt>
                <c:pt idx="10">
                  <c:v>Rule9</c:v>
                </c:pt>
                <c:pt idx="11">
                  <c:v>Rule10</c:v>
                </c:pt>
                <c:pt idx="12">
                  <c:v>Rule11</c:v>
                </c:pt>
                <c:pt idx="13">
                  <c:v>Rule12</c:v>
                </c:pt>
              </c:strCache>
            </c:strRef>
          </c:cat>
          <c:val>
            <c:numRef>
              <c:f>(Overview!$F$19,Overview!$I$19,Overview!$L$19,Overview!$O$19,Overview!$R$19,Overview!$U$19,Overview!$X$19,Overview!$AA$19,Overview!$AD$19,Overview!$AG$19,Overview!$AJ$19,Overview!$AM$19,Overview!$AP$19,Overview!$AS$19)</c:f>
              <c:numCache>
                <c:formatCode>0.00</c:formatCode>
                <c:ptCount val="14"/>
                <c:pt idx="0">
                  <c:v>1.5</c:v>
                </c:pt>
                <c:pt idx="1">
                  <c:v>0.64</c:v>
                </c:pt>
                <c:pt idx="2">
                  <c:v>0.64</c:v>
                </c:pt>
                <c:pt idx="3">
                  <c:v>0.73</c:v>
                </c:pt>
                <c:pt idx="4">
                  <c:v>0.67</c:v>
                </c:pt>
                <c:pt idx="5">
                  <c:v>0.64</c:v>
                </c:pt>
                <c:pt idx="6">
                  <c:v>0.77</c:v>
                </c:pt>
                <c:pt idx="7">
                  <c:v>0.58</c:v>
                </c:pt>
                <c:pt idx="8">
                  <c:v>0.69</c:v>
                </c:pt>
                <c:pt idx="9">
                  <c:v>1.31</c:v>
                </c:pt>
                <c:pt idx="10">
                  <c:v>0.64</c:v>
                </c:pt>
                <c:pt idx="11">
                  <c:v>1.1</c:v>
                </c:pt>
                <c:pt idx="12">
                  <c:v>1.08</c:v>
                </c:pt>
                <c:pt idx="13">
                  <c:v>0.69</c:v>
                </c:pt>
              </c:numCache>
            </c:numRef>
          </c:val>
        </c:ser>
        <c:dLbls>
          <c:showLegendKey val="0"/>
          <c:showVal val="0"/>
          <c:showCatName val="0"/>
          <c:showSerName val="0"/>
          <c:showPercent val="0"/>
          <c:showBubbleSize val="0"/>
        </c:dLbls>
        <c:gapWidth val="150"/>
        <c:axId val="425041080"/>
        <c:axId val="425044056"/>
      </c:barChart>
      <c:catAx>
        <c:axId val="425041080"/>
        <c:scaling>
          <c:orientation val="minMax"/>
        </c:scaling>
        <c:delete val="0"/>
        <c:axPos val="b"/>
        <c:numFmt formatCode="0.00" sourceLinked="1"/>
        <c:majorTickMark val="none"/>
        <c:minorTickMark val="none"/>
        <c:tickLblPos val="nextTo"/>
        <c:crossAx val="425044056"/>
        <c:crosses val="autoZero"/>
        <c:auto val="1"/>
        <c:lblAlgn val="ctr"/>
        <c:lblOffset val="100"/>
        <c:noMultiLvlLbl val="0"/>
      </c:catAx>
      <c:valAx>
        <c:axId val="425044056"/>
        <c:scaling>
          <c:orientation val="minMax"/>
        </c:scaling>
        <c:delete val="0"/>
        <c:axPos val="l"/>
        <c:majorGridlines/>
        <c:numFmt formatCode="0.00" sourceLinked="1"/>
        <c:majorTickMark val="none"/>
        <c:minorTickMark val="none"/>
        <c:tickLblPos val="nextTo"/>
        <c:crossAx val="425041080"/>
        <c:crosses val="autoZero"/>
        <c:crossBetween val="between"/>
      </c:valAx>
    </c:plotArea>
    <c:legend>
      <c:legendPos val="r"/>
      <c:overlay val="0"/>
    </c:legend>
    <c:plotVisOnly val="1"/>
    <c:dispBlanksAs val="gap"/>
    <c:showDLblsOverMax val="0"/>
  </c:chart>
</c:chartSpace>
</file>

<file path=xl/charts/chart18.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de-DE"/>
              <a:t>Lines of Code</a:t>
            </a:r>
          </a:p>
          <a:p>
            <a:pPr>
              <a:defRPr/>
            </a:pPr>
            <a:r>
              <a:rPr lang="de-DE"/>
              <a:t>(removed</a:t>
            </a:r>
            <a:r>
              <a:rPr lang="de-DE" baseline="0"/>
              <a:t> blank and comment lines)</a:t>
            </a:r>
            <a:endParaRPr lang="de-DE"/>
          </a:p>
        </c:rich>
      </c:tx>
      <c:overlay val="0"/>
    </c:title>
    <c:autoTitleDeleted val="0"/>
    <c:plotArea>
      <c:layout/>
      <c:barChart>
        <c:barDir val="col"/>
        <c:grouping val="clustered"/>
        <c:varyColors val="0"/>
        <c:ser>
          <c:idx val="0"/>
          <c:order val="0"/>
          <c:tx>
            <c:v>Java</c:v>
          </c:tx>
          <c:spPr>
            <a:solidFill>
              <a:schemeClr val="accent1">
                <a:lumMod val="50000"/>
              </a:schemeClr>
            </a:solidFill>
          </c:spPr>
          <c:invertIfNegative val="0"/>
          <c:cat>
            <c:strRef>
              <c:f>(Overview!$D$1,Overview!$G$1,Overview!$J$1,Overview!$M$1,Overview!$P$1,Overview!$S$1,Overview!$V$1,Overview!$Y$1,Overview!$AB$1,Overview!$AE$1,Overview!$AH$1,Overview!$AK$1,Overview!$AN$1,Overview!$AQ$1)</c:f>
              <c:strCache>
                <c:ptCount val="14"/>
                <c:pt idx="0">
                  <c:v>UML2RDBMS</c:v>
                </c:pt>
                <c:pt idx="1">
                  <c:v>Copy</c:v>
                </c:pt>
                <c:pt idx="2">
                  <c:v>Rule1</c:v>
                </c:pt>
                <c:pt idx="3">
                  <c:v>Rule2</c:v>
                </c:pt>
                <c:pt idx="4">
                  <c:v>Rule3</c:v>
                </c:pt>
                <c:pt idx="5">
                  <c:v>Rule4</c:v>
                </c:pt>
                <c:pt idx="6">
                  <c:v>Rule5</c:v>
                </c:pt>
                <c:pt idx="7">
                  <c:v>Rule6</c:v>
                </c:pt>
                <c:pt idx="8">
                  <c:v>Rule7</c:v>
                </c:pt>
                <c:pt idx="9">
                  <c:v>Rule8</c:v>
                </c:pt>
                <c:pt idx="10">
                  <c:v>Rule9</c:v>
                </c:pt>
                <c:pt idx="11">
                  <c:v>Rule10</c:v>
                </c:pt>
                <c:pt idx="12">
                  <c:v>Rule11</c:v>
                </c:pt>
                <c:pt idx="13">
                  <c:v>Rule12</c:v>
                </c:pt>
              </c:strCache>
            </c:strRef>
          </c:cat>
          <c:val>
            <c:numRef>
              <c:f>(Overview!$D$75,Overview!$G$75,Overview!$J$75,Overview!$M$75,Overview!$P$75,Overview!$S$75,Overview!$V$75,Overview!$Y$75,Overview!$AB$75,Overview!$AE$75,Overview!$AH$75,Overview!$AK$75,Overview!$AN$75,Overview!$AQ$75)</c:f>
              <c:numCache>
                <c:formatCode>0.00</c:formatCode>
                <c:ptCount val="14"/>
                <c:pt idx="0">
                  <c:v>256.0</c:v>
                </c:pt>
                <c:pt idx="1">
                  <c:v>96.0</c:v>
                </c:pt>
                <c:pt idx="2">
                  <c:v>129.0</c:v>
                </c:pt>
                <c:pt idx="3">
                  <c:v>123.0</c:v>
                </c:pt>
                <c:pt idx="4">
                  <c:v>147.0</c:v>
                </c:pt>
                <c:pt idx="5">
                  <c:v>137.0</c:v>
                </c:pt>
                <c:pt idx="6">
                  <c:v>161.0</c:v>
                </c:pt>
                <c:pt idx="7">
                  <c:v>135.0</c:v>
                </c:pt>
                <c:pt idx="8">
                  <c:v>162.0</c:v>
                </c:pt>
                <c:pt idx="9">
                  <c:v>184.0</c:v>
                </c:pt>
                <c:pt idx="10">
                  <c:v>152.0</c:v>
                </c:pt>
                <c:pt idx="11">
                  <c:v>147.0</c:v>
                </c:pt>
                <c:pt idx="12">
                  <c:v>131.0</c:v>
                </c:pt>
                <c:pt idx="13">
                  <c:v>125.0</c:v>
                </c:pt>
              </c:numCache>
            </c:numRef>
          </c:val>
        </c:ser>
        <c:ser>
          <c:idx val="1"/>
          <c:order val="1"/>
          <c:tx>
            <c:v>QVT-O</c:v>
          </c:tx>
          <c:invertIfNegative val="0"/>
          <c:cat>
            <c:strRef>
              <c:f>(Overview!$D$1,Overview!$G$1,Overview!$J$1,Overview!$M$1,Overview!$P$1,Overview!$S$1,Overview!$V$1,Overview!$Y$1,Overview!$AB$1,Overview!$AE$1,Overview!$AH$1,Overview!$AK$1,Overview!$AN$1,Overview!$AQ$1)</c:f>
              <c:strCache>
                <c:ptCount val="14"/>
                <c:pt idx="0">
                  <c:v>UML2RDBMS</c:v>
                </c:pt>
                <c:pt idx="1">
                  <c:v>Copy</c:v>
                </c:pt>
                <c:pt idx="2">
                  <c:v>Rule1</c:v>
                </c:pt>
                <c:pt idx="3">
                  <c:v>Rule2</c:v>
                </c:pt>
                <c:pt idx="4">
                  <c:v>Rule3</c:v>
                </c:pt>
                <c:pt idx="5">
                  <c:v>Rule4</c:v>
                </c:pt>
                <c:pt idx="6">
                  <c:v>Rule5</c:v>
                </c:pt>
                <c:pt idx="7">
                  <c:v>Rule6</c:v>
                </c:pt>
                <c:pt idx="8">
                  <c:v>Rule7</c:v>
                </c:pt>
                <c:pt idx="9">
                  <c:v>Rule8</c:v>
                </c:pt>
                <c:pt idx="10">
                  <c:v>Rule9</c:v>
                </c:pt>
                <c:pt idx="11">
                  <c:v>Rule10</c:v>
                </c:pt>
                <c:pt idx="12">
                  <c:v>Rule11</c:v>
                </c:pt>
                <c:pt idx="13">
                  <c:v>Rule12</c:v>
                </c:pt>
              </c:strCache>
            </c:strRef>
          </c:cat>
          <c:val>
            <c:numRef>
              <c:f>(Overview!$E$75,Overview!$H$75,Overview!$K$75,Overview!$N$75,Overview!$Q$75,Overview!$T$75,Overview!$W$75,Overview!$Z$75,Overview!$AC$75,Overview!$AF$75,Overview!$AI$75,Overview!$AL$75,Overview!$AO$75,Overview!$AR$75)</c:f>
              <c:numCache>
                <c:formatCode>0.00</c:formatCode>
                <c:ptCount val="14"/>
                <c:pt idx="0">
                  <c:v>97.0</c:v>
                </c:pt>
                <c:pt idx="1">
                  <c:v>6.0</c:v>
                </c:pt>
                <c:pt idx="2">
                  <c:v>18.0</c:v>
                </c:pt>
                <c:pt idx="3">
                  <c:v>20.0</c:v>
                </c:pt>
                <c:pt idx="4">
                  <c:v>30.0</c:v>
                </c:pt>
                <c:pt idx="5">
                  <c:v>23.0</c:v>
                </c:pt>
                <c:pt idx="6">
                  <c:v>56.0</c:v>
                </c:pt>
                <c:pt idx="7">
                  <c:v>19.0</c:v>
                </c:pt>
                <c:pt idx="8">
                  <c:v>49.0</c:v>
                </c:pt>
                <c:pt idx="9">
                  <c:v>46.0</c:v>
                </c:pt>
                <c:pt idx="10">
                  <c:v>35.0</c:v>
                </c:pt>
                <c:pt idx="11">
                  <c:v>33.0</c:v>
                </c:pt>
                <c:pt idx="12">
                  <c:v>19.0</c:v>
                </c:pt>
                <c:pt idx="13">
                  <c:v>23.0</c:v>
                </c:pt>
              </c:numCache>
            </c:numRef>
          </c:val>
        </c:ser>
        <c:ser>
          <c:idx val="2"/>
          <c:order val="2"/>
          <c:tx>
            <c:v>QVT-R</c:v>
          </c:tx>
          <c:invertIfNegative val="0"/>
          <c:cat>
            <c:strRef>
              <c:f>(Overview!$D$1,Overview!$G$1,Overview!$J$1,Overview!$M$1,Overview!$P$1,Overview!$S$1,Overview!$V$1,Overview!$Y$1,Overview!$AB$1,Overview!$AE$1,Overview!$AH$1,Overview!$AK$1,Overview!$AN$1,Overview!$AQ$1)</c:f>
              <c:strCache>
                <c:ptCount val="14"/>
                <c:pt idx="0">
                  <c:v>UML2RDBMS</c:v>
                </c:pt>
                <c:pt idx="1">
                  <c:v>Copy</c:v>
                </c:pt>
                <c:pt idx="2">
                  <c:v>Rule1</c:v>
                </c:pt>
                <c:pt idx="3">
                  <c:v>Rule2</c:v>
                </c:pt>
                <c:pt idx="4">
                  <c:v>Rule3</c:v>
                </c:pt>
                <c:pt idx="5">
                  <c:v>Rule4</c:v>
                </c:pt>
                <c:pt idx="6">
                  <c:v>Rule5</c:v>
                </c:pt>
                <c:pt idx="7">
                  <c:v>Rule6</c:v>
                </c:pt>
                <c:pt idx="8">
                  <c:v>Rule7</c:v>
                </c:pt>
                <c:pt idx="9">
                  <c:v>Rule8</c:v>
                </c:pt>
                <c:pt idx="10">
                  <c:v>Rule9</c:v>
                </c:pt>
                <c:pt idx="11">
                  <c:v>Rule10</c:v>
                </c:pt>
                <c:pt idx="12">
                  <c:v>Rule11</c:v>
                </c:pt>
                <c:pt idx="13">
                  <c:v>Rule12</c:v>
                </c:pt>
              </c:strCache>
            </c:strRef>
          </c:cat>
          <c:val>
            <c:numRef>
              <c:f>(Overview!$F$75,Overview!$I$75,Overview!$L$75,Overview!$O$75,Overview!$R$75,Overview!$U$75,Overview!$X$75,Overview!$AA$75,Overview!$AD$75,Overview!$AG$75,Overview!$AJ$75,Overview!$AM$75,Overview!$AP$75,Overview!$AS$75)</c:f>
              <c:numCache>
                <c:formatCode>0.00</c:formatCode>
                <c:ptCount val="14"/>
                <c:pt idx="0">
                  <c:v>178.0</c:v>
                </c:pt>
                <c:pt idx="1">
                  <c:v>104.0</c:v>
                </c:pt>
                <c:pt idx="2">
                  <c:v>104.0</c:v>
                </c:pt>
                <c:pt idx="3">
                  <c:v>112.0</c:v>
                </c:pt>
                <c:pt idx="4">
                  <c:v>111.0</c:v>
                </c:pt>
                <c:pt idx="5">
                  <c:v>107.0</c:v>
                </c:pt>
                <c:pt idx="6">
                  <c:v>141.0</c:v>
                </c:pt>
                <c:pt idx="7">
                  <c:v>114.0</c:v>
                </c:pt>
                <c:pt idx="8">
                  <c:v>153.0</c:v>
                </c:pt>
                <c:pt idx="9">
                  <c:v>157.0</c:v>
                </c:pt>
                <c:pt idx="10">
                  <c:v>117.0</c:v>
                </c:pt>
                <c:pt idx="11">
                  <c:v>113.0</c:v>
                </c:pt>
                <c:pt idx="12">
                  <c:v>135.0</c:v>
                </c:pt>
                <c:pt idx="13">
                  <c:v>131.0</c:v>
                </c:pt>
              </c:numCache>
            </c:numRef>
          </c:val>
        </c:ser>
        <c:dLbls>
          <c:showLegendKey val="0"/>
          <c:showVal val="0"/>
          <c:showCatName val="0"/>
          <c:showSerName val="0"/>
          <c:showPercent val="0"/>
          <c:showBubbleSize val="0"/>
        </c:dLbls>
        <c:gapWidth val="150"/>
        <c:axId val="425095608"/>
        <c:axId val="425098584"/>
      </c:barChart>
      <c:catAx>
        <c:axId val="425095608"/>
        <c:scaling>
          <c:orientation val="minMax"/>
        </c:scaling>
        <c:delete val="0"/>
        <c:axPos val="b"/>
        <c:numFmt formatCode="0.00" sourceLinked="1"/>
        <c:majorTickMark val="none"/>
        <c:minorTickMark val="none"/>
        <c:tickLblPos val="nextTo"/>
        <c:crossAx val="425098584"/>
        <c:crosses val="autoZero"/>
        <c:auto val="1"/>
        <c:lblAlgn val="ctr"/>
        <c:lblOffset val="100"/>
        <c:noMultiLvlLbl val="0"/>
      </c:catAx>
      <c:valAx>
        <c:axId val="425098584"/>
        <c:scaling>
          <c:orientation val="minMax"/>
        </c:scaling>
        <c:delete val="0"/>
        <c:axPos val="l"/>
        <c:majorGridlines/>
        <c:numFmt formatCode="0.00" sourceLinked="1"/>
        <c:majorTickMark val="none"/>
        <c:minorTickMark val="none"/>
        <c:tickLblPos val="nextTo"/>
        <c:crossAx val="425095608"/>
        <c:crosses val="autoZero"/>
        <c:crossBetween val="between"/>
      </c:valAx>
    </c:plotArea>
    <c:legend>
      <c:legendPos val="r"/>
      <c:overlay val="0"/>
    </c:legend>
    <c:plotVisOnly val="1"/>
    <c:dispBlanksAs val="gap"/>
    <c:showDLblsOverMax val="0"/>
  </c:chart>
</c:chartSpace>
</file>

<file path=xl/charts/chart19.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de-DE"/>
              <a:t>Number of Starts</a:t>
            </a:r>
          </a:p>
        </c:rich>
      </c:tx>
      <c:overlay val="0"/>
    </c:title>
    <c:autoTitleDeleted val="0"/>
    <c:plotArea>
      <c:layout/>
      <c:barChart>
        <c:barDir val="col"/>
        <c:grouping val="clustered"/>
        <c:varyColors val="0"/>
        <c:ser>
          <c:idx val="0"/>
          <c:order val="0"/>
          <c:tx>
            <c:v>Java</c:v>
          </c:tx>
          <c:spPr>
            <a:solidFill>
              <a:schemeClr val="accent1">
                <a:lumMod val="50000"/>
              </a:schemeClr>
            </a:solidFill>
          </c:spPr>
          <c:invertIfNegative val="0"/>
          <c:cat>
            <c:strRef>
              <c:f>(Overview!$D$1,Overview!$G$1,Overview!$J$1,Overview!$M$1,Overview!$P$1,Overview!$S$1,Overview!$V$1,Overview!$Y$1,Overview!$AB$1,Overview!$AE$1,Overview!$AH$1,Overview!$AK$1,Overview!$AN$1,Overview!$AQ$1)</c:f>
              <c:strCache>
                <c:ptCount val="14"/>
                <c:pt idx="0">
                  <c:v>UML2RDBMS</c:v>
                </c:pt>
                <c:pt idx="1">
                  <c:v>Copy</c:v>
                </c:pt>
                <c:pt idx="2">
                  <c:v>Rule1</c:v>
                </c:pt>
                <c:pt idx="3">
                  <c:v>Rule2</c:v>
                </c:pt>
                <c:pt idx="4">
                  <c:v>Rule3</c:v>
                </c:pt>
                <c:pt idx="5">
                  <c:v>Rule4</c:v>
                </c:pt>
                <c:pt idx="6">
                  <c:v>Rule5</c:v>
                </c:pt>
                <c:pt idx="7">
                  <c:v>Rule6</c:v>
                </c:pt>
                <c:pt idx="8">
                  <c:v>Rule7</c:v>
                </c:pt>
                <c:pt idx="9">
                  <c:v>Rule8</c:v>
                </c:pt>
                <c:pt idx="10">
                  <c:v>Rule9</c:v>
                </c:pt>
                <c:pt idx="11">
                  <c:v>Rule10</c:v>
                </c:pt>
                <c:pt idx="12">
                  <c:v>Rule11</c:v>
                </c:pt>
                <c:pt idx="13">
                  <c:v>Rule12</c:v>
                </c:pt>
              </c:strCache>
            </c:strRef>
          </c:cat>
          <c:val>
            <c:numRef>
              <c:f>(Overview!$D$76,Overview!$G$76,Overview!$J$76,Overview!$M$76,Overview!$P$76,Overview!$S$76,Overview!$V$76,Overview!$Y$76,Overview!$AB$76,Overview!$AE$76,Overview!$AH$76,Overview!$AK$76,Overview!$AN$76,Overview!$AQ$76)</c:f>
              <c:numCache>
                <c:formatCode>0.00</c:formatCode>
                <c:ptCount val="14"/>
                <c:pt idx="0">
                  <c:v>1.0</c:v>
                </c:pt>
                <c:pt idx="1">
                  <c:v>1.0</c:v>
                </c:pt>
                <c:pt idx="2">
                  <c:v>1.0</c:v>
                </c:pt>
                <c:pt idx="3">
                  <c:v>1.0</c:v>
                </c:pt>
                <c:pt idx="4">
                  <c:v>1.0</c:v>
                </c:pt>
                <c:pt idx="5">
                  <c:v>1.0</c:v>
                </c:pt>
                <c:pt idx="6">
                  <c:v>1.0</c:v>
                </c:pt>
                <c:pt idx="7">
                  <c:v>1.0</c:v>
                </c:pt>
                <c:pt idx="8">
                  <c:v>1.0</c:v>
                </c:pt>
                <c:pt idx="9">
                  <c:v>1.0</c:v>
                </c:pt>
                <c:pt idx="10">
                  <c:v>1.0</c:v>
                </c:pt>
                <c:pt idx="11">
                  <c:v>1.0</c:v>
                </c:pt>
                <c:pt idx="12">
                  <c:v>1.0</c:v>
                </c:pt>
                <c:pt idx="13">
                  <c:v>1.0</c:v>
                </c:pt>
              </c:numCache>
            </c:numRef>
          </c:val>
        </c:ser>
        <c:ser>
          <c:idx val="1"/>
          <c:order val="1"/>
          <c:tx>
            <c:v>QVT-O</c:v>
          </c:tx>
          <c:invertIfNegative val="0"/>
          <c:cat>
            <c:strRef>
              <c:f>(Overview!$D$1,Overview!$G$1,Overview!$J$1,Overview!$M$1,Overview!$P$1,Overview!$S$1,Overview!$V$1,Overview!$Y$1,Overview!$AB$1,Overview!$AE$1,Overview!$AH$1,Overview!$AK$1,Overview!$AN$1,Overview!$AQ$1)</c:f>
              <c:strCache>
                <c:ptCount val="14"/>
                <c:pt idx="0">
                  <c:v>UML2RDBMS</c:v>
                </c:pt>
                <c:pt idx="1">
                  <c:v>Copy</c:v>
                </c:pt>
                <c:pt idx="2">
                  <c:v>Rule1</c:v>
                </c:pt>
                <c:pt idx="3">
                  <c:v>Rule2</c:v>
                </c:pt>
                <c:pt idx="4">
                  <c:v>Rule3</c:v>
                </c:pt>
                <c:pt idx="5">
                  <c:v>Rule4</c:v>
                </c:pt>
                <c:pt idx="6">
                  <c:v>Rule5</c:v>
                </c:pt>
                <c:pt idx="7">
                  <c:v>Rule6</c:v>
                </c:pt>
                <c:pt idx="8">
                  <c:v>Rule7</c:v>
                </c:pt>
                <c:pt idx="9">
                  <c:v>Rule8</c:v>
                </c:pt>
                <c:pt idx="10">
                  <c:v>Rule9</c:v>
                </c:pt>
                <c:pt idx="11">
                  <c:v>Rule10</c:v>
                </c:pt>
                <c:pt idx="12">
                  <c:v>Rule11</c:v>
                </c:pt>
                <c:pt idx="13">
                  <c:v>Rule12</c:v>
                </c:pt>
              </c:strCache>
            </c:strRef>
          </c:cat>
          <c:val>
            <c:numRef>
              <c:f>(Overview!$E$76,Overview!$H$76,Overview!$K$76,Overview!$N$76,Overview!$Q$76,Overview!$T$76,Overview!$W$76,Overview!$Z$76,Overview!$AC$76,Overview!$AF$76,Overview!$AI$76,Overview!$AL$76,Overview!$AO$76,Overview!$AR$76)</c:f>
              <c:numCache>
                <c:formatCode>0.00</c:formatCode>
                <c:ptCount val="14"/>
                <c:pt idx="0">
                  <c:v>1.0</c:v>
                </c:pt>
                <c:pt idx="1">
                  <c:v>1.0</c:v>
                </c:pt>
                <c:pt idx="2">
                  <c:v>1.0</c:v>
                </c:pt>
                <c:pt idx="3">
                  <c:v>1.0</c:v>
                </c:pt>
                <c:pt idx="4">
                  <c:v>1.0</c:v>
                </c:pt>
                <c:pt idx="5">
                  <c:v>1.0</c:v>
                </c:pt>
                <c:pt idx="6">
                  <c:v>1.0</c:v>
                </c:pt>
                <c:pt idx="7">
                  <c:v>1.0</c:v>
                </c:pt>
                <c:pt idx="8">
                  <c:v>1.0</c:v>
                </c:pt>
                <c:pt idx="9">
                  <c:v>1.0</c:v>
                </c:pt>
                <c:pt idx="10">
                  <c:v>1.0</c:v>
                </c:pt>
                <c:pt idx="11">
                  <c:v>1.0</c:v>
                </c:pt>
                <c:pt idx="12">
                  <c:v>1.0</c:v>
                </c:pt>
                <c:pt idx="13">
                  <c:v>1.0</c:v>
                </c:pt>
              </c:numCache>
            </c:numRef>
          </c:val>
        </c:ser>
        <c:ser>
          <c:idx val="2"/>
          <c:order val="2"/>
          <c:tx>
            <c:v>QVT-R</c:v>
          </c:tx>
          <c:invertIfNegative val="0"/>
          <c:cat>
            <c:strRef>
              <c:f>(Overview!$D$1,Overview!$G$1,Overview!$J$1,Overview!$M$1,Overview!$P$1,Overview!$S$1,Overview!$V$1,Overview!$Y$1,Overview!$AB$1,Overview!$AE$1,Overview!$AH$1,Overview!$AK$1,Overview!$AN$1,Overview!$AQ$1)</c:f>
              <c:strCache>
                <c:ptCount val="14"/>
                <c:pt idx="0">
                  <c:v>UML2RDBMS</c:v>
                </c:pt>
                <c:pt idx="1">
                  <c:v>Copy</c:v>
                </c:pt>
                <c:pt idx="2">
                  <c:v>Rule1</c:v>
                </c:pt>
                <c:pt idx="3">
                  <c:v>Rule2</c:v>
                </c:pt>
                <c:pt idx="4">
                  <c:v>Rule3</c:v>
                </c:pt>
                <c:pt idx="5">
                  <c:v>Rule4</c:v>
                </c:pt>
                <c:pt idx="6">
                  <c:v>Rule5</c:v>
                </c:pt>
                <c:pt idx="7">
                  <c:v>Rule6</c:v>
                </c:pt>
                <c:pt idx="8">
                  <c:v>Rule7</c:v>
                </c:pt>
                <c:pt idx="9">
                  <c:v>Rule8</c:v>
                </c:pt>
                <c:pt idx="10">
                  <c:v>Rule9</c:v>
                </c:pt>
                <c:pt idx="11">
                  <c:v>Rule10</c:v>
                </c:pt>
                <c:pt idx="12">
                  <c:v>Rule11</c:v>
                </c:pt>
                <c:pt idx="13">
                  <c:v>Rule12</c:v>
                </c:pt>
              </c:strCache>
            </c:strRef>
          </c:cat>
          <c:val>
            <c:numRef>
              <c:f>(Overview!$F$76,Overview!$I$76,Overview!$L$76,Overview!$O$76,Overview!$R$76,Overview!$U$76,Overview!$X$76,Overview!$AA$76,Overview!$AD$76,Overview!$AG$76,Overview!$AJ$76,Overview!$AM$76,Overview!$AP$76,Overview!$AS$76)</c:f>
              <c:numCache>
                <c:formatCode>0.00</c:formatCode>
                <c:ptCount val="14"/>
                <c:pt idx="0">
                  <c:v>1.0</c:v>
                </c:pt>
                <c:pt idx="1">
                  <c:v>5.0</c:v>
                </c:pt>
                <c:pt idx="2">
                  <c:v>5.0</c:v>
                </c:pt>
                <c:pt idx="3">
                  <c:v>5.0</c:v>
                </c:pt>
                <c:pt idx="4">
                  <c:v>3.0</c:v>
                </c:pt>
                <c:pt idx="5">
                  <c:v>5.0</c:v>
                </c:pt>
                <c:pt idx="6">
                  <c:v>4.0</c:v>
                </c:pt>
                <c:pt idx="7">
                  <c:v>5.0</c:v>
                </c:pt>
                <c:pt idx="8">
                  <c:v>4.0</c:v>
                </c:pt>
                <c:pt idx="9">
                  <c:v>0.0</c:v>
                </c:pt>
                <c:pt idx="10">
                  <c:v>5.0</c:v>
                </c:pt>
                <c:pt idx="11">
                  <c:v>1.0</c:v>
                </c:pt>
                <c:pt idx="12">
                  <c:v>1.0</c:v>
                </c:pt>
                <c:pt idx="13">
                  <c:v>5.0</c:v>
                </c:pt>
              </c:numCache>
            </c:numRef>
          </c:val>
        </c:ser>
        <c:dLbls>
          <c:showLegendKey val="0"/>
          <c:showVal val="0"/>
          <c:showCatName val="0"/>
          <c:showSerName val="0"/>
          <c:showPercent val="0"/>
          <c:showBubbleSize val="0"/>
        </c:dLbls>
        <c:gapWidth val="150"/>
        <c:axId val="425148040"/>
        <c:axId val="425151016"/>
      </c:barChart>
      <c:catAx>
        <c:axId val="425148040"/>
        <c:scaling>
          <c:orientation val="minMax"/>
        </c:scaling>
        <c:delete val="0"/>
        <c:axPos val="b"/>
        <c:numFmt formatCode="0.00" sourceLinked="1"/>
        <c:majorTickMark val="none"/>
        <c:minorTickMark val="none"/>
        <c:tickLblPos val="nextTo"/>
        <c:crossAx val="425151016"/>
        <c:crosses val="autoZero"/>
        <c:auto val="1"/>
        <c:lblAlgn val="ctr"/>
        <c:lblOffset val="100"/>
        <c:noMultiLvlLbl val="0"/>
      </c:catAx>
      <c:valAx>
        <c:axId val="425151016"/>
        <c:scaling>
          <c:orientation val="minMax"/>
        </c:scaling>
        <c:delete val="0"/>
        <c:axPos val="l"/>
        <c:majorGridlines/>
        <c:numFmt formatCode="0.00" sourceLinked="1"/>
        <c:majorTickMark val="none"/>
        <c:minorTickMark val="none"/>
        <c:tickLblPos val="nextTo"/>
        <c:crossAx val="425148040"/>
        <c:crosses val="autoZero"/>
        <c:crossBetween val="between"/>
      </c:valAx>
    </c:plotArea>
    <c:legend>
      <c:legendPos val="r"/>
      <c:overlay val="0"/>
    </c:legend>
    <c:plotVisOnly val="1"/>
    <c:dispBlanksAs val="gap"/>
    <c:showDLblsOverMax val="0"/>
  </c:chart>
</c:chartSpace>
</file>

<file path=xl/charts/chart20.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de-DE"/>
              <a:t>Number of Rules</a:t>
            </a:r>
          </a:p>
        </c:rich>
      </c:tx>
      <c:overlay val="0"/>
    </c:title>
    <c:autoTitleDeleted val="0"/>
    <c:plotArea>
      <c:layout/>
      <c:barChart>
        <c:barDir val="col"/>
        <c:grouping val="clustered"/>
        <c:varyColors val="0"/>
        <c:ser>
          <c:idx val="0"/>
          <c:order val="0"/>
          <c:tx>
            <c:v>Java</c:v>
          </c:tx>
          <c:spPr>
            <a:solidFill>
              <a:schemeClr val="accent1">
                <a:lumMod val="50000"/>
              </a:schemeClr>
            </a:solidFill>
          </c:spPr>
          <c:invertIfNegative val="0"/>
          <c:cat>
            <c:strRef>
              <c:f>(Overview!$D$1,Overview!$G$1,Overview!$J$1,Overview!$M$1,Overview!$P$1,Overview!$S$1,Overview!$V$1,Overview!$Y$1,Overview!$AB$1,Overview!$AE$1,Overview!$AH$1,Overview!$AK$1,Overview!$AN$1,Overview!$AQ$1)</c:f>
              <c:strCache>
                <c:ptCount val="14"/>
                <c:pt idx="0">
                  <c:v>UML2RDBMS</c:v>
                </c:pt>
                <c:pt idx="1">
                  <c:v>Copy</c:v>
                </c:pt>
                <c:pt idx="2">
                  <c:v>Rule1</c:v>
                </c:pt>
                <c:pt idx="3">
                  <c:v>Rule2</c:v>
                </c:pt>
                <c:pt idx="4">
                  <c:v>Rule3</c:v>
                </c:pt>
                <c:pt idx="5">
                  <c:v>Rule4</c:v>
                </c:pt>
                <c:pt idx="6">
                  <c:v>Rule5</c:v>
                </c:pt>
                <c:pt idx="7">
                  <c:v>Rule6</c:v>
                </c:pt>
                <c:pt idx="8">
                  <c:v>Rule7</c:v>
                </c:pt>
                <c:pt idx="9">
                  <c:v>Rule8</c:v>
                </c:pt>
                <c:pt idx="10">
                  <c:v>Rule9</c:v>
                </c:pt>
                <c:pt idx="11">
                  <c:v>Rule10</c:v>
                </c:pt>
                <c:pt idx="12">
                  <c:v>Rule11</c:v>
                </c:pt>
                <c:pt idx="13">
                  <c:v>Rule12</c:v>
                </c:pt>
              </c:strCache>
            </c:strRef>
          </c:cat>
          <c:val>
            <c:numRef>
              <c:f>(Overview!$D$77,Overview!$G$77,Overview!$J$77,Overview!$M$77,Overview!$P$77,Overview!$S$77,Overview!$V$77,Overview!$Y$77,Overview!$AB$77,Overview!$AE$77,Overview!$AH$77,Overview!$AK$77,Overview!$AN$77,Overview!$AQ$77)</c:f>
              <c:numCache>
                <c:formatCode>0.00</c:formatCode>
                <c:ptCount val="14"/>
                <c:pt idx="0">
                  <c:v>13.0</c:v>
                </c:pt>
                <c:pt idx="1">
                  <c:v>6.0</c:v>
                </c:pt>
                <c:pt idx="2">
                  <c:v>8.0</c:v>
                </c:pt>
                <c:pt idx="3">
                  <c:v>7.0</c:v>
                </c:pt>
                <c:pt idx="4">
                  <c:v>10.0</c:v>
                </c:pt>
                <c:pt idx="5">
                  <c:v>9.0</c:v>
                </c:pt>
                <c:pt idx="6">
                  <c:v>10.0</c:v>
                </c:pt>
                <c:pt idx="7">
                  <c:v>8.0</c:v>
                </c:pt>
                <c:pt idx="8">
                  <c:v>9.0</c:v>
                </c:pt>
                <c:pt idx="9">
                  <c:v>13.0</c:v>
                </c:pt>
                <c:pt idx="10">
                  <c:v>9.0</c:v>
                </c:pt>
                <c:pt idx="11">
                  <c:v>10.0</c:v>
                </c:pt>
                <c:pt idx="12">
                  <c:v>7.0</c:v>
                </c:pt>
                <c:pt idx="13">
                  <c:v>7.0</c:v>
                </c:pt>
              </c:numCache>
            </c:numRef>
          </c:val>
        </c:ser>
        <c:ser>
          <c:idx val="1"/>
          <c:order val="1"/>
          <c:tx>
            <c:v>QVT-O</c:v>
          </c:tx>
          <c:invertIfNegative val="0"/>
          <c:cat>
            <c:strRef>
              <c:f>(Overview!$D$1,Overview!$G$1,Overview!$J$1,Overview!$M$1,Overview!$P$1,Overview!$S$1,Overview!$V$1,Overview!$Y$1,Overview!$AB$1,Overview!$AE$1,Overview!$AH$1,Overview!$AK$1,Overview!$AN$1,Overview!$AQ$1)</c:f>
              <c:strCache>
                <c:ptCount val="14"/>
                <c:pt idx="0">
                  <c:v>UML2RDBMS</c:v>
                </c:pt>
                <c:pt idx="1">
                  <c:v>Copy</c:v>
                </c:pt>
                <c:pt idx="2">
                  <c:v>Rule1</c:v>
                </c:pt>
                <c:pt idx="3">
                  <c:v>Rule2</c:v>
                </c:pt>
                <c:pt idx="4">
                  <c:v>Rule3</c:v>
                </c:pt>
                <c:pt idx="5">
                  <c:v>Rule4</c:v>
                </c:pt>
                <c:pt idx="6">
                  <c:v>Rule5</c:v>
                </c:pt>
                <c:pt idx="7">
                  <c:v>Rule6</c:v>
                </c:pt>
                <c:pt idx="8">
                  <c:v>Rule7</c:v>
                </c:pt>
                <c:pt idx="9">
                  <c:v>Rule8</c:v>
                </c:pt>
                <c:pt idx="10">
                  <c:v>Rule9</c:v>
                </c:pt>
                <c:pt idx="11">
                  <c:v>Rule10</c:v>
                </c:pt>
                <c:pt idx="12">
                  <c:v>Rule11</c:v>
                </c:pt>
                <c:pt idx="13">
                  <c:v>Rule12</c:v>
                </c:pt>
              </c:strCache>
            </c:strRef>
          </c:cat>
          <c:val>
            <c:numRef>
              <c:f>(Overview!$E$77,Overview!$H$77,Overview!$K$77,Overview!$N$77,Overview!$Q$77,Overview!$T$77,Overview!$W$77,Overview!$Z$77,Overview!$AC$77,Overview!$AF$77,Overview!$AI$77,Overview!$AL$77,Overview!$AO$77,Overview!$AR$77)</c:f>
              <c:numCache>
                <c:formatCode>0.00</c:formatCode>
                <c:ptCount val="14"/>
                <c:pt idx="0">
                  <c:v>10.0</c:v>
                </c:pt>
                <c:pt idx="1">
                  <c:v>1.0</c:v>
                </c:pt>
                <c:pt idx="2">
                  <c:v>2.0</c:v>
                </c:pt>
                <c:pt idx="3">
                  <c:v>1.0</c:v>
                </c:pt>
                <c:pt idx="4">
                  <c:v>4.0</c:v>
                </c:pt>
                <c:pt idx="5">
                  <c:v>3.0</c:v>
                </c:pt>
                <c:pt idx="6">
                  <c:v>4.0</c:v>
                </c:pt>
                <c:pt idx="7">
                  <c:v>2.0</c:v>
                </c:pt>
                <c:pt idx="8">
                  <c:v>5.0</c:v>
                </c:pt>
                <c:pt idx="9">
                  <c:v>8.0</c:v>
                </c:pt>
                <c:pt idx="10">
                  <c:v>7.0</c:v>
                </c:pt>
                <c:pt idx="11">
                  <c:v>4.0</c:v>
                </c:pt>
                <c:pt idx="12">
                  <c:v>1.0</c:v>
                </c:pt>
                <c:pt idx="13">
                  <c:v>1.0</c:v>
                </c:pt>
              </c:numCache>
            </c:numRef>
          </c:val>
        </c:ser>
        <c:ser>
          <c:idx val="2"/>
          <c:order val="2"/>
          <c:tx>
            <c:v>QVT-R</c:v>
          </c:tx>
          <c:invertIfNegative val="0"/>
          <c:cat>
            <c:strRef>
              <c:f>(Overview!$D$1,Overview!$G$1,Overview!$J$1,Overview!$M$1,Overview!$P$1,Overview!$S$1,Overview!$V$1,Overview!$Y$1,Overview!$AB$1,Overview!$AE$1,Overview!$AH$1,Overview!$AK$1,Overview!$AN$1,Overview!$AQ$1)</c:f>
              <c:strCache>
                <c:ptCount val="14"/>
                <c:pt idx="0">
                  <c:v>UML2RDBMS</c:v>
                </c:pt>
                <c:pt idx="1">
                  <c:v>Copy</c:v>
                </c:pt>
                <c:pt idx="2">
                  <c:v>Rule1</c:v>
                </c:pt>
                <c:pt idx="3">
                  <c:v>Rule2</c:v>
                </c:pt>
                <c:pt idx="4">
                  <c:v>Rule3</c:v>
                </c:pt>
                <c:pt idx="5">
                  <c:v>Rule4</c:v>
                </c:pt>
                <c:pt idx="6">
                  <c:v>Rule5</c:v>
                </c:pt>
                <c:pt idx="7">
                  <c:v>Rule6</c:v>
                </c:pt>
                <c:pt idx="8">
                  <c:v>Rule7</c:v>
                </c:pt>
                <c:pt idx="9">
                  <c:v>Rule8</c:v>
                </c:pt>
                <c:pt idx="10">
                  <c:v>Rule9</c:v>
                </c:pt>
                <c:pt idx="11">
                  <c:v>Rule10</c:v>
                </c:pt>
                <c:pt idx="12">
                  <c:v>Rule11</c:v>
                </c:pt>
                <c:pt idx="13">
                  <c:v>Rule12</c:v>
                </c:pt>
              </c:strCache>
            </c:strRef>
          </c:cat>
          <c:val>
            <c:numRef>
              <c:f>(Overview!$F$77,Overview!$I$77,Overview!$L$77,Overview!$O$77,Overview!$R$77,Overview!$U$77,Overview!$X$77,Overview!$AA$77,Overview!$AD$77,Overview!$AG$77,Overview!$AJ$77,Overview!$AM$77,Overview!$AP$77,Overview!$AS$77)</c:f>
              <c:numCache>
                <c:formatCode>0.00</c:formatCode>
                <c:ptCount val="14"/>
                <c:pt idx="0">
                  <c:v>8.0</c:v>
                </c:pt>
                <c:pt idx="1">
                  <c:v>11.0</c:v>
                </c:pt>
                <c:pt idx="2">
                  <c:v>11.0</c:v>
                </c:pt>
                <c:pt idx="3">
                  <c:v>11.0</c:v>
                </c:pt>
                <c:pt idx="4">
                  <c:v>9.0</c:v>
                </c:pt>
                <c:pt idx="5">
                  <c:v>11.0</c:v>
                </c:pt>
                <c:pt idx="6">
                  <c:v>13.0</c:v>
                </c:pt>
                <c:pt idx="7">
                  <c:v>12.0</c:v>
                </c:pt>
                <c:pt idx="8">
                  <c:v>13.0</c:v>
                </c:pt>
                <c:pt idx="9">
                  <c:v>13.0</c:v>
                </c:pt>
                <c:pt idx="10">
                  <c:v>11.0</c:v>
                </c:pt>
                <c:pt idx="11">
                  <c:v>10.0</c:v>
                </c:pt>
                <c:pt idx="12">
                  <c:v>13.0</c:v>
                </c:pt>
                <c:pt idx="13">
                  <c:v>13.0</c:v>
                </c:pt>
              </c:numCache>
            </c:numRef>
          </c:val>
        </c:ser>
        <c:dLbls>
          <c:showLegendKey val="0"/>
          <c:showVal val="0"/>
          <c:showCatName val="0"/>
          <c:showSerName val="0"/>
          <c:showPercent val="0"/>
          <c:showBubbleSize val="0"/>
        </c:dLbls>
        <c:gapWidth val="150"/>
        <c:axId val="425201928"/>
        <c:axId val="425204904"/>
      </c:barChart>
      <c:catAx>
        <c:axId val="425201928"/>
        <c:scaling>
          <c:orientation val="minMax"/>
        </c:scaling>
        <c:delete val="0"/>
        <c:axPos val="b"/>
        <c:numFmt formatCode="0.00" sourceLinked="1"/>
        <c:majorTickMark val="none"/>
        <c:minorTickMark val="none"/>
        <c:tickLblPos val="nextTo"/>
        <c:crossAx val="425204904"/>
        <c:crosses val="autoZero"/>
        <c:auto val="1"/>
        <c:lblAlgn val="ctr"/>
        <c:lblOffset val="100"/>
        <c:noMultiLvlLbl val="0"/>
      </c:catAx>
      <c:valAx>
        <c:axId val="425204904"/>
        <c:scaling>
          <c:orientation val="minMax"/>
        </c:scaling>
        <c:delete val="0"/>
        <c:axPos val="l"/>
        <c:majorGridlines/>
        <c:numFmt formatCode="0.00" sourceLinked="1"/>
        <c:majorTickMark val="none"/>
        <c:minorTickMark val="none"/>
        <c:tickLblPos val="nextTo"/>
        <c:crossAx val="425201928"/>
        <c:crosses val="autoZero"/>
        <c:crossBetween val="between"/>
      </c:valAx>
    </c:plotArea>
    <c:legend>
      <c:legendPos val="r"/>
      <c:overlay val="0"/>
    </c:legend>
    <c:plotVisOnly val="1"/>
    <c:dispBlanksAs val="gap"/>
    <c:showDLblsOverMax val="0"/>
  </c:chart>
</c:chartSpace>
</file>

<file path=xl/charts/chart21.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de-DE"/>
              <a:t>Number of Top-Level Rules</a:t>
            </a:r>
          </a:p>
        </c:rich>
      </c:tx>
      <c:overlay val="0"/>
    </c:title>
    <c:autoTitleDeleted val="0"/>
    <c:plotArea>
      <c:layout/>
      <c:barChart>
        <c:barDir val="col"/>
        <c:grouping val="clustered"/>
        <c:varyColors val="0"/>
        <c:ser>
          <c:idx val="0"/>
          <c:order val="0"/>
          <c:tx>
            <c:v>Java</c:v>
          </c:tx>
          <c:spPr>
            <a:solidFill>
              <a:schemeClr val="accent1">
                <a:lumMod val="50000"/>
              </a:schemeClr>
            </a:solidFill>
          </c:spPr>
          <c:invertIfNegative val="0"/>
          <c:cat>
            <c:strRef>
              <c:f>(Overview!$D$1,Overview!$G$1,Overview!$J$1,Overview!$M$1,Overview!$P$1,Overview!$S$1,Overview!$V$1,Overview!$Y$1,Overview!$AB$1,Overview!$AE$1,Overview!$AH$1,Overview!$AK$1,Overview!$AN$1,Overview!$AQ$1)</c:f>
              <c:strCache>
                <c:ptCount val="14"/>
                <c:pt idx="0">
                  <c:v>UML2RDBMS</c:v>
                </c:pt>
                <c:pt idx="1">
                  <c:v>Copy</c:v>
                </c:pt>
                <c:pt idx="2">
                  <c:v>Rule1</c:v>
                </c:pt>
                <c:pt idx="3">
                  <c:v>Rule2</c:v>
                </c:pt>
                <c:pt idx="4">
                  <c:v>Rule3</c:v>
                </c:pt>
                <c:pt idx="5">
                  <c:v>Rule4</c:v>
                </c:pt>
                <c:pt idx="6">
                  <c:v>Rule5</c:v>
                </c:pt>
                <c:pt idx="7">
                  <c:v>Rule6</c:v>
                </c:pt>
                <c:pt idx="8">
                  <c:v>Rule7</c:v>
                </c:pt>
                <c:pt idx="9">
                  <c:v>Rule8</c:v>
                </c:pt>
                <c:pt idx="10">
                  <c:v>Rule9</c:v>
                </c:pt>
                <c:pt idx="11">
                  <c:v>Rule10</c:v>
                </c:pt>
                <c:pt idx="12">
                  <c:v>Rule11</c:v>
                </c:pt>
                <c:pt idx="13">
                  <c:v>Rule12</c:v>
                </c:pt>
              </c:strCache>
            </c:strRef>
          </c:cat>
          <c:val>
            <c:numRef>
              <c:f>(Overview!$D$78,Overview!$G$78,Overview!$J$78,Overview!$M$78,Overview!$P$78,Overview!$S$78,Overview!$V$78,Overview!$Y$78,Overview!$AB$78,Overview!$AE$78,Overview!$AH$78,Overview!$AK$78,Overview!$AN$78,Overview!$AQ$78)</c:f>
              <c:numCache>
                <c:formatCode>0.00</c:formatCode>
                <c:ptCount val="14"/>
                <c:pt idx="0">
                  <c:v>1.0</c:v>
                </c:pt>
                <c:pt idx="1">
                  <c:v>1.0</c:v>
                </c:pt>
                <c:pt idx="2">
                  <c:v>1.0</c:v>
                </c:pt>
                <c:pt idx="3">
                  <c:v>1.0</c:v>
                </c:pt>
                <c:pt idx="4">
                  <c:v>1.0</c:v>
                </c:pt>
                <c:pt idx="5">
                  <c:v>1.0</c:v>
                </c:pt>
                <c:pt idx="6">
                  <c:v>1.0</c:v>
                </c:pt>
                <c:pt idx="7">
                  <c:v>1.0</c:v>
                </c:pt>
                <c:pt idx="8">
                  <c:v>1.0</c:v>
                </c:pt>
                <c:pt idx="9">
                  <c:v>1.0</c:v>
                </c:pt>
                <c:pt idx="10">
                  <c:v>1.0</c:v>
                </c:pt>
                <c:pt idx="11">
                  <c:v>1.0</c:v>
                </c:pt>
                <c:pt idx="12">
                  <c:v>1.0</c:v>
                </c:pt>
                <c:pt idx="13">
                  <c:v>1.0</c:v>
                </c:pt>
              </c:numCache>
            </c:numRef>
          </c:val>
        </c:ser>
        <c:ser>
          <c:idx val="1"/>
          <c:order val="1"/>
          <c:tx>
            <c:v>QVT-O</c:v>
          </c:tx>
          <c:invertIfNegative val="0"/>
          <c:cat>
            <c:strRef>
              <c:f>(Overview!$D$1,Overview!$G$1,Overview!$J$1,Overview!$M$1,Overview!$P$1,Overview!$S$1,Overview!$V$1,Overview!$Y$1,Overview!$AB$1,Overview!$AE$1,Overview!$AH$1,Overview!$AK$1,Overview!$AN$1,Overview!$AQ$1)</c:f>
              <c:strCache>
                <c:ptCount val="14"/>
                <c:pt idx="0">
                  <c:v>UML2RDBMS</c:v>
                </c:pt>
                <c:pt idx="1">
                  <c:v>Copy</c:v>
                </c:pt>
                <c:pt idx="2">
                  <c:v>Rule1</c:v>
                </c:pt>
                <c:pt idx="3">
                  <c:v>Rule2</c:v>
                </c:pt>
                <c:pt idx="4">
                  <c:v>Rule3</c:v>
                </c:pt>
                <c:pt idx="5">
                  <c:v>Rule4</c:v>
                </c:pt>
                <c:pt idx="6">
                  <c:v>Rule5</c:v>
                </c:pt>
                <c:pt idx="7">
                  <c:v>Rule6</c:v>
                </c:pt>
                <c:pt idx="8">
                  <c:v>Rule7</c:v>
                </c:pt>
                <c:pt idx="9">
                  <c:v>Rule8</c:v>
                </c:pt>
                <c:pt idx="10">
                  <c:v>Rule9</c:v>
                </c:pt>
                <c:pt idx="11">
                  <c:v>Rule10</c:v>
                </c:pt>
                <c:pt idx="12">
                  <c:v>Rule11</c:v>
                </c:pt>
                <c:pt idx="13">
                  <c:v>Rule12</c:v>
                </c:pt>
              </c:strCache>
            </c:strRef>
          </c:cat>
          <c:val>
            <c:numRef>
              <c:f>(Overview!$E$78,Overview!$H$78,Overview!$K$78,Overview!$N$78,Overview!$Q$78,Overview!$T$78,Overview!$W$78,Overview!$Z$78,Overview!$AC$78,Overview!$AF$78,Overview!$AI$78,Overview!$AL$78,Overview!$AO$78,Overview!$AR$78)</c:f>
              <c:numCache>
                <c:formatCode>0.00</c:formatCode>
                <c:ptCount val="14"/>
                <c:pt idx="0">
                  <c:v>1.0</c:v>
                </c:pt>
                <c:pt idx="1">
                  <c:v>1.0</c:v>
                </c:pt>
                <c:pt idx="2">
                  <c:v>1.0</c:v>
                </c:pt>
                <c:pt idx="3">
                  <c:v>1.0</c:v>
                </c:pt>
                <c:pt idx="4">
                  <c:v>1.0</c:v>
                </c:pt>
                <c:pt idx="5">
                  <c:v>1.0</c:v>
                </c:pt>
                <c:pt idx="6">
                  <c:v>1.0</c:v>
                </c:pt>
                <c:pt idx="7">
                  <c:v>1.0</c:v>
                </c:pt>
                <c:pt idx="8">
                  <c:v>1.0</c:v>
                </c:pt>
                <c:pt idx="9">
                  <c:v>1.0</c:v>
                </c:pt>
                <c:pt idx="10">
                  <c:v>1.0</c:v>
                </c:pt>
                <c:pt idx="11">
                  <c:v>1.0</c:v>
                </c:pt>
                <c:pt idx="12">
                  <c:v>1.0</c:v>
                </c:pt>
                <c:pt idx="13">
                  <c:v>1.0</c:v>
                </c:pt>
              </c:numCache>
            </c:numRef>
          </c:val>
        </c:ser>
        <c:ser>
          <c:idx val="2"/>
          <c:order val="2"/>
          <c:tx>
            <c:v>QVT-R</c:v>
          </c:tx>
          <c:invertIfNegative val="0"/>
          <c:cat>
            <c:strRef>
              <c:f>(Overview!$D$1,Overview!$G$1,Overview!$J$1,Overview!$M$1,Overview!$P$1,Overview!$S$1,Overview!$V$1,Overview!$Y$1,Overview!$AB$1,Overview!$AE$1,Overview!$AH$1,Overview!$AK$1,Overview!$AN$1,Overview!$AQ$1)</c:f>
              <c:strCache>
                <c:ptCount val="14"/>
                <c:pt idx="0">
                  <c:v>UML2RDBMS</c:v>
                </c:pt>
                <c:pt idx="1">
                  <c:v>Copy</c:v>
                </c:pt>
                <c:pt idx="2">
                  <c:v>Rule1</c:v>
                </c:pt>
                <c:pt idx="3">
                  <c:v>Rule2</c:v>
                </c:pt>
                <c:pt idx="4">
                  <c:v>Rule3</c:v>
                </c:pt>
                <c:pt idx="5">
                  <c:v>Rule4</c:v>
                </c:pt>
                <c:pt idx="6">
                  <c:v>Rule5</c:v>
                </c:pt>
                <c:pt idx="7">
                  <c:v>Rule6</c:v>
                </c:pt>
                <c:pt idx="8">
                  <c:v>Rule7</c:v>
                </c:pt>
                <c:pt idx="9">
                  <c:v>Rule8</c:v>
                </c:pt>
                <c:pt idx="10">
                  <c:v>Rule9</c:v>
                </c:pt>
                <c:pt idx="11">
                  <c:v>Rule10</c:v>
                </c:pt>
                <c:pt idx="12">
                  <c:v>Rule11</c:v>
                </c:pt>
                <c:pt idx="13">
                  <c:v>Rule12</c:v>
                </c:pt>
              </c:strCache>
            </c:strRef>
          </c:cat>
          <c:val>
            <c:numRef>
              <c:f>(Overview!$F$78,Overview!$I$78,Overview!$L$78,Overview!$O$78,Overview!$R$78,Overview!$U$78,Overview!$X$78,Overview!$AA$78,Overview!$AD$78,Overview!$AG$78,Overview!$AJ$78,Overview!$AM$78,Overview!$AP$78,Overview!$AS$78)</c:f>
              <c:numCache>
                <c:formatCode>0.00</c:formatCode>
                <c:ptCount val="14"/>
                <c:pt idx="0">
                  <c:v>3.0</c:v>
                </c:pt>
                <c:pt idx="1">
                  <c:v>11.0</c:v>
                </c:pt>
                <c:pt idx="2">
                  <c:v>11.0</c:v>
                </c:pt>
                <c:pt idx="3">
                  <c:v>11.0</c:v>
                </c:pt>
                <c:pt idx="4">
                  <c:v>9.0</c:v>
                </c:pt>
                <c:pt idx="5">
                  <c:v>11.0</c:v>
                </c:pt>
                <c:pt idx="6">
                  <c:v>13.0</c:v>
                </c:pt>
                <c:pt idx="7">
                  <c:v>12.0</c:v>
                </c:pt>
                <c:pt idx="8">
                  <c:v>11.0</c:v>
                </c:pt>
                <c:pt idx="9">
                  <c:v>8.0</c:v>
                </c:pt>
                <c:pt idx="10">
                  <c:v>11.0</c:v>
                </c:pt>
                <c:pt idx="11">
                  <c:v>6.0</c:v>
                </c:pt>
                <c:pt idx="12">
                  <c:v>12.0</c:v>
                </c:pt>
                <c:pt idx="13">
                  <c:v>13.0</c:v>
                </c:pt>
              </c:numCache>
            </c:numRef>
          </c:val>
        </c:ser>
        <c:dLbls>
          <c:showLegendKey val="0"/>
          <c:showVal val="0"/>
          <c:showCatName val="0"/>
          <c:showSerName val="0"/>
          <c:showPercent val="0"/>
          <c:showBubbleSize val="0"/>
        </c:dLbls>
        <c:gapWidth val="150"/>
        <c:axId val="425255400"/>
        <c:axId val="425258376"/>
      </c:barChart>
      <c:catAx>
        <c:axId val="425255400"/>
        <c:scaling>
          <c:orientation val="minMax"/>
        </c:scaling>
        <c:delete val="0"/>
        <c:axPos val="b"/>
        <c:numFmt formatCode="0.00" sourceLinked="1"/>
        <c:majorTickMark val="none"/>
        <c:minorTickMark val="none"/>
        <c:tickLblPos val="nextTo"/>
        <c:crossAx val="425258376"/>
        <c:crosses val="autoZero"/>
        <c:auto val="1"/>
        <c:lblAlgn val="ctr"/>
        <c:lblOffset val="100"/>
        <c:noMultiLvlLbl val="0"/>
      </c:catAx>
      <c:valAx>
        <c:axId val="425258376"/>
        <c:scaling>
          <c:orientation val="minMax"/>
        </c:scaling>
        <c:delete val="0"/>
        <c:axPos val="l"/>
        <c:majorGridlines/>
        <c:numFmt formatCode="0.00" sourceLinked="1"/>
        <c:majorTickMark val="none"/>
        <c:minorTickMark val="none"/>
        <c:tickLblPos val="nextTo"/>
        <c:crossAx val="425255400"/>
        <c:crosses val="autoZero"/>
        <c:crossBetween val="between"/>
      </c:valAx>
    </c:plotArea>
    <c:legend>
      <c:legendPos val="r"/>
      <c:overlay val="0"/>
    </c:legend>
    <c:plotVisOnly val="1"/>
    <c:dispBlanksAs val="gap"/>
    <c:showDLblsOverMax val="0"/>
  </c:chart>
</c:chartSpace>
</file>

<file path=xl/charts/chart22.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de-DE"/>
              <a:t>Average Size of Domain Pattern</a:t>
            </a:r>
          </a:p>
        </c:rich>
      </c:tx>
      <c:overlay val="0"/>
    </c:title>
    <c:autoTitleDeleted val="0"/>
    <c:plotArea>
      <c:layout/>
      <c:barChart>
        <c:barDir val="col"/>
        <c:grouping val="clustered"/>
        <c:varyColors val="0"/>
        <c:ser>
          <c:idx val="0"/>
          <c:order val="0"/>
          <c:tx>
            <c:v>Java</c:v>
          </c:tx>
          <c:spPr>
            <a:solidFill>
              <a:schemeClr val="accent1">
                <a:lumMod val="50000"/>
              </a:schemeClr>
            </a:solidFill>
          </c:spPr>
          <c:invertIfNegative val="0"/>
          <c:cat>
            <c:strRef>
              <c:f>(Overview!$D$1,Overview!$G$1,Overview!$J$1,Overview!$M$1,Overview!$P$1,Overview!$S$1,Overview!$V$1,Overview!$Y$1,Overview!$AB$1,Overview!$AE$1,Overview!$AH$1,Overview!$AK$1,Overview!$AN$1,Overview!$AQ$1)</c:f>
              <c:strCache>
                <c:ptCount val="14"/>
                <c:pt idx="0">
                  <c:v>UML2RDBMS</c:v>
                </c:pt>
                <c:pt idx="1">
                  <c:v>Copy</c:v>
                </c:pt>
                <c:pt idx="2">
                  <c:v>Rule1</c:v>
                </c:pt>
                <c:pt idx="3">
                  <c:v>Rule2</c:v>
                </c:pt>
                <c:pt idx="4">
                  <c:v>Rule3</c:v>
                </c:pt>
                <c:pt idx="5">
                  <c:v>Rule4</c:v>
                </c:pt>
                <c:pt idx="6">
                  <c:v>Rule5</c:v>
                </c:pt>
                <c:pt idx="7">
                  <c:v>Rule6</c:v>
                </c:pt>
                <c:pt idx="8">
                  <c:v>Rule7</c:v>
                </c:pt>
                <c:pt idx="9">
                  <c:v>Rule8</c:v>
                </c:pt>
                <c:pt idx="10">
                  <c:v>Rule9</c:v>
                </c:pt>
                <c:pt idx="11">
                  <c:v>Rule10</c:v>
                </c:pt>
                <c:pt idx="12">
                  <c:v>Rule11</c:v>
                </c:pt>
                <c:pt idx="13">
                  <c:v>Rule12</c:v>
                </c:pt>
              </c:strCache>
            </c:strRef>
          </c:cat>
          <c:val>
            <c:numRef>
              <c:f>(Overview!$D$79,Overview!$G$79,Overview!$J$79,Overview!$M$79,Overview!$P$79,Overview!$S$79,Overview!$V$79,Overview!$Y$79,Overview!$AB$79,Overview!$AE$79,Overview!$AH$79,Overview!$AK$79,Overview!$AN$79,Overview!$AQ$79)</c:f>
              <c:numCache>
                <c:formatCode>0.00</c:formatCode>
                <c:ptCount val="14"/>
                <c:pt idx="0">
                  <c:v>13.08</c:v>
                </c:pt>
                <c:pt idx="1">
                  <c:v>9.0</c:v>
                </c:pt>
                <c:pt idx="2">
                  <c:v>9.130000000000001</c:v>
                </c:pt>
                <c:pt idx="3">
                  <c:v>9.86</c:v>
                </c:pt>
                <c:pt idx="4">
                  <c:v>8.6</c:v>
                </c:pt>
                <c:pt idx="5">
                  <c:v>8.67</c:v>
                </c:pt>
                <c:pt idx="6">
                  <c:v>9.8</c:v>
                </c:pt>
                <c:pt idx="7">
                  <c:v>9.88</c:v>
                </c:pt>
                <c:pt idx="8">
                  <c:v>11.67</c:v>
                </c:pt>
                <c:pt idx="9">
                  <c:v>9.46</c:v>
                </c:pt>
                <c:pt idx="10">
                  <c:v>9.78</c:v>
                </c:pt>
                <c:pt idx="11">
                  <c:v>8.5</c:v>
                </c:pt>
                <c:pt idx="12">
                  <c:v>10.86</c:v>
                </c:pt>
                <c:pt idx="13">
                  <c:v>11.0</c:v>
                </c:pt>
              </c:numCache>
            </c:numRef>
          </c:val>
        </c:ser>
        <c:ser>
          <c:idx val="1"/>
          <c:order val="1"/>
          <c:tx>
            <c:v>QVT-O</c:v>
          </c:tx>
          <c:invertIfNegative val="0"/>
          <c:cat>
            <c:strRef>
              <c:f>(Overview!$D$1,Overview!$G$1,Overview!$J$1,Overview!$M$1,Overview!$P$1,Overview!$S$1,Overview!$V$1,Overview!$Y$1,Overview!$AB$1,Overview!$AE$1,Overview!$AH$1,Overview!$AK$1,Overview!$AN$1,Overview!$AQ$1)</c:f>
              <c:strCache>
                <c:ptCount val="14"/>
                <c:pt idx="0">
                  <c:v>UML2RDBMS</c:v>
                </c:pt>
                <c:pt idx="1">
                  <c:v>Copy</c:v>
                </c:pt>
                <c:pt idx="2">
                  <c:v>Rule1</c:v>
                </c:pt>
                <c:pt idx="3">
                  <c:v>Rule2</c:v>
                </c:pt>
                <c:pt idx="4">
                  <c:v>Rule3</c:v>
                </c:pt>
                <c:pt idx="5">
                  <c:v>Rule4</c:v>
                </c:pt>
                <c:pt idx="6">
                  <c:v>Rule5</c:v>
                </c:pt>
                <c:pt idx="7">
                  <c:v>Rule6</c:v>
                </c:pt>
                <c:pt idx="8">
                  <c:v>Rule7</c:v>
                </c:pt>
                <c:pt idx="9">
                  <c:v>Rule8</c:v>
                </c:pt>
                <c:pt idx="10">
                  <c:v>Rule9</c:v>
                </c:pt>
                <c:pt idx="11">
                  <c:v>Rule10</c:v>
                </c:pt>
                <c:pt idx="12">
                  <c:v>Rule11</c:v>
                </c:pt>
                <c:pt idx="13">
                  <c:v>Rule12</c:v>
                </c:pt>
              </c:strCache>
            </c:strRef>
          </c:cat>
          <c:val>
            <c:numRef>
              <c:f>(Overview!$E$79,Overview!$H$79,Overview!$K$79,Overview!$N$79,Overview!$Q$79,Overview!$T$79,Overview!$W$79,Overview!$Z$79,Overview!$AC$79,Overview!$AF$79,Overview!$AI$79,Overview!$AL$79,Overview!$AO$79,Overview!$AR$79)</c:f>
              <c:numCache>
                <c:formatCode>0.00</c:formatCode>
                <c:ptCount val="14"/>
                <c:pt idx="0">
                  <c:v>4.5</c:v>
                </c:pt>
                <c:pt idx="1">
                  <c:v>2.0</c:v>
                </c:pt>
                <c:pt idx="2">
                  <c:v>3.0</c:v>
                </c:pt>
                <c:pt idx="3">
                  <c:v>2.0</c:v>
                </c:pt>
                <c:pt idx="4">
                  <c:v>4.0</c:v>
                </c:pt>
                <c:pt idx="5">
                  <c:v>3.33</c:v>
                </c:pt>
                <c:pt idx="6">
                  <c:v>4.25</c:v>
                </c:pt>
                <c:pt idx="7">
                  <c:v>3.0</c:v>
                </c:pt>
                <c:pt idx="8">
                  <c:v>3.8</c:v>
                </c:pt>
                <c:pt idx="9">
                  <c:v>5.13</c:v>
                </c:pt>
                <c:pt idx="10">
                  <c:v>3.86</c:v>
                </c:pt>
                <c:pt idx="11">
                  <c:v>4.0</c:v>
                </c:pt>
                <c:pt idx="12">
                  <c:v>2.0</c:v>
                </c:pt>
                <c:pt idx="13">
                  <c:v>2.0</c:v>
                </c:pt>
              </c:numCache>
            </c:numRef>
          </c:val>
        </c:ser>
        <c:ser>
          <c:idx val="2"/>
          <c:order val="2"/>
          <c:tx>
            <c:v>QVT-R</c:v>
          </c:tx>
          <c:invertIfNegative val="0"/>
          <c:cat>
            <c:strRef>
              <c:f>(Overview!$D$1,Overview!$G$1,Overview!$J$1,Overview!$M$1,Overview!$P$1,Overview!$S$1,Overview!$V$1,Overview!$Y$1,Overview!$AB$1,Overview!$AE$1,Overview!$AH$1,Overview!$AK$1,Overview!$AN$1,Overview!$AQ$1)</c:f>
              <c:strCache>
                <c:ptCount val="14"/>
                <c:pt idx="0">
                  <c:v>UML2RDBMS</c:v>
                </c:pt>
                <c:pt idx="1">
                  <c:v>Copy</c:v>
                </c:pt>
                <c:pt idx="2">
                  <c:v>Rule1</c:v>
                </c:pt>
                <c:pt idx="3">
                  <c:v>Rule2</c:v>
                </c:pt>
                <c:pt idx="4">
                  <c:v>Rule3</c:v>
                </c:pt>
                <c:pt idx="5">
                  <c:v>Rule4</c:v>
                </c:pt>
                <c:pt idx="6">
                  <c:v>Rule5</c:v>
                </c:pt>
                <c:pt idx="7">
                  <c:v>Rule6</c:v>
                </c:pt>
                <c:pt idx="8">
                  <c:v>Rule7</c:v>
                </c:pt>
                <c:pt idx="9">
                  <c:v>Rule8</c:v>
                </c:pt>
                <c:pt idx="10">
                  <c:v>Rule9</c:v>
                </c:pt>
                <c:pt idx="11">
                  <c:v>Rule10</c:v>
                </c:pt>
                <c:pt idx="12">
                  <c:v>Rule11</c:v>
                </c:pt>
                <c:pt idx="13">
                  <c:v>Rule12</c:v>
                </c:pt>
              </c:strCache>
            </c:strRef>
          </c:cat>
          <c:val>
            <c:numRef>
              <c:f>(Overview!$F$79,Overview!$I$79,Overview!$L$79,Overview!$O$79,Overview!$R$79,Overview!$U$79,Overview!$X$79,Overview!$AA$79,Overview!$AD$79,Overview!$AG$79,Overview!$AJ$79,Overview!$AM$79,Overview!$AP$79,Overview!$AS$79)</c:f>
              <c:numCache>
                <c:formatCode>0.00</c:formatCode>
                <c:ptCount val="14"/>
                <c:pt idx="0">
                  <c:v>2.9</c:v>
                </c:pt>
                <c:pt idx="1">
                  <c:v>1.36</c:v>
                </c:pt>
                <c:pt idx="2">
                  <c:v>1.36</c:v>
                </c:pt>
                <c:pt idx="3">
                  <c:v>1.36</c:v>
                </c:pt>
                <c:pt idx="4">
                  <c:v>1.9</c:v>
                </c:pt>
                <c:pt idx="5">
                  <c:v>1.45</c:v>
                </c:pt>
                <c:pt idx="6">
                  <c:v>1.59</c:v>
                </c:pt>
                <c:pt idx="7">
                  <c:v>1.33</c:v>
                </c:pt>
                <c:pt idx="8">
                  <c:v>1.62</c:v>
                </c:pt>
                <c:pt idx="9">
                  <c:v>1.59</c:v>
                </c:pt>
                <c:pt idx="10">
                  <c:v>1.36</c:v>
                </c:pt>
                <c:pt idx="11">
                  <c:v>1.84</c:v>
                </c:pt>
                <c:pt idx="12">
                  <c:v>1.4</c:v>
                </c:pt>
                <c:pt idx="13">
                  <c:v>1.46</c:v>
                </c:pt>
              </c:numCache>
            </c:numRef>
          </c:val>
        </c:ser>
        <c:dLbls>
          <c:showLegendKey val="0"/>
          <c:showVal val="0"/>
          <c:showCatName val="0"/>
          <c:showSerName val="0"/>
          <c:showPercent val="0"/>
          <c:showBubbleSize val="0"/>
        </c:dLbls>
        <c:gapWidth val="150"/>
        <c:axId val="425308680"/>
        <c:axId val="425311656"/>
      </c:barChart>
      <c:catAx>
        <c:axId val="425308680"/>
        <c:scaling>
          <c:orientation val="minMax"/>
        </c:scaling>
        <c:delete val="0"/>
        <c:axPos val="b"/>
        <c:numFmt formatCode="0.00" sourceLinked="1"/>
        <c:majorTickMark val="none"/>
        <c:minorTickMark val="none"/>
        <c:tickLblPos val="nextTo"/>
        <c:crossAx val="425311656"/>
        <c:crosses val="autoZero"/>
        <c:auto val="1"/>
        <c:lblAlgn val="ctr"/>
        <c:lblOffset val="100"/>
        <c:noMultiLvlLbl val="0"/>
      </c:catAx>
      <c:valAx>
        <c:axId val="425311656"/>
        <c:scaling>
          <c:orientation val="minMax"/>
        </c:scaling>
        <c:delete val="0"/>
        <c:axPos val="l"/>
        <c:majorGridlines/>
        <c:numFmt formatCode="0.00" sourceLinked="1"/>
        <c:majorTickMark val="none"/>
        <c:minorTickMark val="none"/>
        <c:tickLblPos val="nextTo"/>
        <c:crossAx val="425308680"/>
        <c:crosses val="autoZero"/>
        <c:crossBetween val="between"/>
      </c:valAx>
    </c:plotArea>
    <c:legend>
      <c:legendPos val="r"/>
      <c:overlay val="0"/>
    </c:legend>
    <c:plotVisOnly val="1"/>
    <c:dispBlanksAs val="gap"/>
    <c:showDLblsOverMax val="0"/>
  </c:chart>
</c:chartSpace>
</file>

<file path=xl/charts/chart23.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de-DE"/>
              <a:t> Time Until a Scenario was Implemented Successfully</a:t>
            </a:r>
          </a:p>
          <a:p>
            <a:pPr>
              <a:defRPr/>
            </a:pPr>
            <a:r>
              <a:rPr lang="de-DE"/>
              <a:t>(in</a:t>
            </a:r>
            <a:r>
              <a:rPr lang="de-DE" baseline="0"/>
              <a:t> minutes; zero-values indicate unavailable data)</a:t>
            </a:r>
            <a:endParaRPr lang="de-DE"/>
          </a:p>
        </c:rich>
      </c:tx>
      <c:overlay val="0"/>
    </c:title>
    <c:autoTitleDeleted val="0"/>
    <c:plotArea>
      <c:layout/>
      <c:barChart>
        <c:barDir val="col"/>
        <c:grouping val="clustered"/>
        <c:varyColors val="0"/>
        <c:ser>
          <c:idx val="0"/>
          <c:order val="0"/>
          <c:tx>
            <c:v>Java</c:v>
          </c:tx>
          <c:spPr>
            <a:solidFill>
              <a:schemeClr val="accent1">
                <a:lumMod val="50000"/>
              </a:schemeClr>
            </a:solidFill>
          </c:spPr>
          <c:invertIfNegative val="0"/>
          <c:cat>
            <c:strRef>
              <c:f>(Overview!$D$1,Overview!$G$1,Overview!$J$1,Overview!$M$1,Overview!$P$1,Overview!$S$1,Overview!$V$1,Overview!$Y$1,Overview!$AB$1,Overview!$AE$1,Overview!$AH$1,Overview!$AK$1,Overview!$AN$1,Overview!$AQ$1)</c:f>
              <c:strCache>
                <c:ptCount val="14"/>
                <c:pt idx="0">
                  <c:v>UML2RDBMS</c:v>
                </c:pt>
                <c:pt idx="1">
                  <c:v>Copy</c:v>
                </c:pt>
                <c:pt idx="2">
                  <c:v>Rule1</c:v>
                </c:pt>
                <c:pt idx="3">
                  <c:v>Rule2</c:v>
                </c:pt>
                <c:pt idx="4">
                  <c:v>Rule3</c:v>
                </c:pt>
                <c:pt idx="5">
                  <c:v>Rule4</c:v>
                </c:pt>
                <c:pt idx="6">
                  <c:v>Rule5</c:v>
                </c:pt>
                <c:pt idx="7">
                  <c:v>Rule6</c:v>
                </c:pt>
                <c:pt idx="8">
                  <c:v>Rule7</c:v>
                </c:pt>
                <c:pt idx="9">
                  <c:v>Rule8</c:v>
                </c:pt>
                <c:pt idx="10">
                  <c:v>Rule9</c:v>
                </c:pt>
                <c:pt idx="11">
                  <c:v>Rule10</c:v>
                </c:pt>
                <c:pt idx="12">
                  <c:v>Rule11</c:v>
                </c:pt>
                <c:pt idx="13">
                  <c:v>Rule12</c:v>
                </c:pt>
              </c:strCache>
            </c:strRef>
          </c:cat>
          <c:val>
            <c:numRef>
              <c:f>(Overview!$D$90,Overview!$G$90,Overview!$J$90,Overview!$M$90,Overview!$P$90,Overview!$S$90,Overview!$V$90,Overview!$Y$90,Overview!$AB$90,Overview!$AE$90,Overview!$AH$90,Overview!$AK$90,Overview!$AN$90,Overview!$AQ$90)</c:f>
              <c:numCache>
                <c:formatCode>0.00</c:formatCode>
                <c:ptCount val="14"/>
                <c:pt idx="0">
                  <c:v>0.0</c:v>
                </c:pt>
                <c:pt idx="1">
                  <c:v>55.0</c:v>
                </c:pt>
                <c:pt idx="2">
                  <c:v>100.0</c:v>
                </c:pt>
                <c:pt idx="3">
                  <c:v>15.0</c:v>
                </c:pt>
                <c:pt idx="4">
                  <c:v>15.0</c:v>
                </c:pt>
                <c:pt idx="5">
                  <c:v>10.0</c:v>
                </c:pt>
                <c:pt idx="6">
                  <c:v>35.0</c:v>
                </c:pt>
                <c:pt idx="7">
                  <c:v>15.0</c:v>
                </c:pt>
                <c:pt idx="8">
                  <c:v>45.0</c:v>
                </c:pt>
                <c:pt idx="9">
                  <c:v>60.0</c:v>
                </c:pt>
                <c:pt idx="10">
                  <c:v>55.0</c:v>
                </c:pt>
                <c:pt idx="11">
                  <c:v>10.0</c:v>
                </c:pt>
                <c:pt idx="12">
                  <c:v>45.0</c:v>
                </c:pt>
                <c:pt idx="13">
                  <c:v>20.0</c:v>
                </c:pt>
              </c:numCache>
            </c:numRef>
          </c:val>
        </c:ser>
        <c:ser>
          <c:idx val="1"/>
          <c:order val="1"/>
          <c:tx>
            <c:v>QVT-O</c:v>
          </c:tx>
          <c:invertIfNegative val="0"/>
          <c:cat>
            <c:strRef>
              <c:f>(Overview!$D$1,Overview!$G$1,Overview!$J$1,Overview!$M$1,Overview!$P$1,Overview!$S$1,Overview!$V$1,Overview!$Y$1,Overview!$AB$1,Overview!$AE$1,Overview!$AH$1,Overview!$AK$1,Overview!$AN$1,Overview!$AQ$1)</c:f>
              <c:strCache>
                <c:ptCount val="14"/>
                <c:pt idx="0">
                  <c:v>UML2RDBMS</c:v>
                </c:pt>
                <c:pt idx="1">
                  <c:v>Copy</c:v>
                </c:pt>
                <c:pt idx="2">
                  <c:v>Rule1</c:v>
                </c:pt>
                <c:pt idx="3">
                  <c:v>Rule2</c:v>
                </c:pt>
                <c:pt idx="4">
                  <c:v>Rule3</c:v>
                </c:pt>
                <c:pt idx="5">
                  <c:v>Rule4</c:v>
                </c:pt>
                <c:pt idx="6">
                  <c:v>Rule5</c:v>
                </c:pt>
                <c:pt idx="7">
                  <c:v>Rule6</c:v>
                </c:pt>
                <c:pt idx="8">
                  <c:v>Rule7</c:v>
                </c:pt>
                <c:pt idx="9">
                  <c:v>Rule8</c:v>
                </c:pt>
                <c:pt idx="10">
                  <c:v>Rule9</c:v>
                </c:pt>
                <c:pt idx="11">
                  <c:v>Rule10</c:v>
                </c:pt>
                <c:pt idx="12">
                  <c:v>Rule11</c:v>
                </c:pt>
                <c:pt idx="13">
                  <c:v>Rule12</c:v>
                </c:pt>
              </c:strCache>
            </c:strRef>
          </c:cat>
          <c:val>
            <c:numRef>
              <c:f>(Overview!$E$90,Overview!$H$90,Overview!$K$90,Overview!$N$90,Overview!$Q$90,Overview!$T$90,Overview!$W$90,Overview!$Z$90,Overview!$AC$90,Overview!$AF$90,Overview!$AI$90,Overview!$AL$90,Overview!$AO$90,Overview!$AR$90)</c:f>
              <c:numCache>
                <c:formatCode>0.00</c:formatCode>
                <c:ptCount val="14"/>
                <c:pt idx="0">
                  <c:v>0.0</c:v>
                </c:pt>
                <c:pt idx="1">
                  <c:v>10.0</c:v>
                </c:pt>
                <c:pt idx="2">
                  <c:v>40.0</c:v>
                </c:pt>
                <c:pt idx="3">
                  <c:v>30.0</c:v>
                </c:pt>
                <c:pt idx="4">
                  <c:v>20.0</c:v>
                </c:pt>
                <c:pt idx="5">
                  <c:v>10.0</c:v>
                </c:pt>
                <c:pt idx="6">
                  <c:v>40.0</c:v>
                </c:pt>
                <c:pt idx="7">
                  <c:v>10.0</c:v>
                </c:pt>
                <c:pt idx="8">
                  <c:v>75.0</c:v>
                </c:pt>
                <c:pt idx="9">
                  <c:v>95.0</c:v>
                </c:pt>
                <c:pt idx="10">
                  <c:v>135.0</c:v>
                </c:pt>
                <c:pt idx="11">
                  <c:v>15.0</c:v>
                </c:pt>
                <c:pt idx="12">
                  <c:v>20.0</c:v>
                </c:pt>
                <c:pt idx="13">
                  <c:v>20.0</c:v>
                </c:pt>
              </c:numCache>
            </c:numRef>
          </c:val>
        </c:ser>
        <c:ser>
          <c:idx val="2"/>
          <c:order val="2"/>
          <c:tx>
            <c:v>QVT-R</c:v>
          </c:tx>
          <c:invertIfNegative val="0"/>
          <c:cat>
            <c:strRef>
              <c:f>(Overview!$D$1,Overview!$G$1,Overview!$J$1,Overview!$M$1,Overview!$P$1,Overview!$S$1,Overview!$V$1,Overview!$Y$1,Overview!$AB$1,Overview!$AE$1,Overview!$AH$1,Overview!$AK$1,Overview!$AN$1,Overview!$AQ$1)</c:f>
              <c:strCache>
                <c:ptCount val="14"/>
                <c:pt idx="0">
                  <c:v>UML2RDBMS</c:v>
                </c:pt>
                <c:pt idx="1">
                  <c:v>Copy</c:v>
                </c:pt>
                <c:pt idx="2">
                  <c:v>Rule1</c:v>
                </c:pt>
                <c:pt idx="3">
                  <c:v>Rule2</c:v>
                </c:pt>
                <c:pt idx="4">
                  <c:v>Rule3</c:v>
                </c:pt>
                <c:pt idx="5">
                  <c:v>Rule4</c:v>
                </c:pt>
                <c:pt idx="6">
                  <c:v>Rule5</c:v>
                </c:pt>
                <c:pt idx="7">
                  <c:v>Rule6</c:v>
                </c:pt>
                <c:pt idx="8">
                  <c:v>Rule7</c:v>
                </c:pt>
                <c:pt idx="9">
                  <c:v>Rule8</c:v>
                </c:pt>
                <c:pt idx="10">
                  <c:v>Rule9</c:v>
                </c:pt>
                <c:pt idx="11">
                  <c:v>Rule10</c:v>
                </c:pt>
                <c:pt idx="12">
                  <c:v>Rule11</c:v>
                </c:pt>
                <c:pt idx="13">
                  <c:v>Rule12</c:v>
                </c:pt>
              </c:strCache>
            </c:strRef>
          </c:cat>
          <c:val>
            <c:numRef>
              <c:f>(Overview!$F$90,Overview!$I$90,Overview!$L$90,Overview!$O$90,Overview!$R$90,Overview!$U$90,Overview!$X$90,Overview!$AA$90,Overview!$AD$90,Overview!$AG$90,Overview!$AJ$90,Overview!$AM$90,Overview!$AP$90,Overview!$AS$90)</c:f>
              <c:numCache>
                <c:formatCode>0.00</c:formatCode>
                <c:ptCount val="14"/>
                <c:pt idx="0">
                  <c:v>0.0</c:v>
                </c:pt>
                <c:pt idx="1">
                  <c:v>0.0</c:v>
                </c:pt>
                <c:pt idx="2">
                  <c:v>0.0</c:v>
                </c:pt>
                <c:pt idx="3">
                  <c:v>0.0</c:v>
                </c:pt>
                <c:pt idx="4">
                  <c:v>0.0</c:v>
                </c:pt>
                <c:pt idx="5">
                  <c:v>0.0</c:v>
                </c:pt>
                <c:pt idx="6">
                  <c:v>0.0</c:v>
                </c:pt>
                <c:pt idx="7">
                  <c:v>0.0</c:v>
                </c:pt>
                <c:pt idx="8">
                  <c:v>0.0</c:v>
                </c:pt>
                <c:pt idx="9">
                  <c:v>0.0</c:v>
                </c:pt>
                <c:pt idx="10">
                  <c:v>0.0</c:v>
                </c:pt>
                <c:pt idx="11">
                  <c:v>0.0</c:v>
                </c:pt>
                <c:pt idx="12">
                  <c:v>0.0</c:v>
                </c:pt>
                <c:pt idx="13">
                  <c:v>0.0</c:v>
                </c:pt>
              </c:numCache>
            </c:numRef>
          </c:val>
        </c:ser>
        <c:dLbls>
          <c:showLegendKey val="0"/>
          <c:showVal val="0"/>
          <c:showCatName val="0"/>
          <c:showSerName val="0"/>
          <c:showPercent val="0"/>
          <c:showBubbleSize val="0"/>
        </c:dLbls>
        <c:gapWidth val="150"/>
        <c:axId val="425363192"/>
        <c:axId val="425366168"/>
      </c:barChart>
      <c:catAx>
        <c:axId val="425363192"/>
        <c:scaling>
          <c:orientation val="minMax"/>
        </c:scaling>
        <c:delete val="0"/>
        <c:axPos val="b"/>
        <c:numFmt formatCode="0.00" sourceLinked="1"/>
        <c:majorTickMark val="none"/>
        <c:minorTickMark val="none"/>
        <c:tickLblPos val="nextTo"/>
        <c:crossAx val="425366168"/>
        <c:crosses val="autoZero"/>
        <c:auto val="1"/>
        <c:lblAlgn val="ctr"/>
        <c:lblOffset val="100"/>
        <c:noMultiLvlLbl val="0"/>
      </c:catAx>
      <c:valAx>
        <c:axId val="425366168"/>
        <c:scaling>
          <c:orientation val="minMax"/>
        </c:scaling>
        <c:delete val="0"/>
        <c:axPos val="l"/>
        <c:majorGridlines/>
        <c:numFmt formatCode="0.00" sourceLinked="1"/>
        <c:majorTickMark val="none"/>
        <c:minorTickMark val="none"/>
        <c:tickLblPos val="nextTo"/>
        <c:crossAx val="425363192"/>
        <c:crosses val="autoZero"/>
        <c:crossBetween val="between"/>
      </c:valAx>
    </c:plotArea>
    <c:legend>
      <c:legendPos val="r"/>
      <c:overlay val="0"/>
    </c:legend>
    <c:plotVisOnly val="1"/>
    <c:dispBlanksAs val="gap"/>
    <c:showDLblsOverMax val="0"/>
  </c:chart>
</c:chartSpace>
</file>

<file path=xl/charts/chart24.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de-DE"/>
              <a:t>Average Number of Domains * Average Size of Domain Pattern</a:t>
            </a:r>
          </a:p>
        </c:rich>
      </c:tx>
      <c:layout>
        <c:manualLayout>
          <c:xMode val="edge"/>
          <c:yMode val="edge"/>
          <c:x val="0.229258318426498"/>
          <c:y val="0.0180560141633081"/>
        </c:manualLayout>
      </c:layout>
      <c:overlay val="0"/>
    </c:title>
    <c:autoTitleDeleted val="0"/>
    <c:plotArea>
      <c:layout/>
      <c:barChart>
        <c:barDir val="col"/>
        <c:grouping val="clustered"/>
        <c:varyColors val="0"/>
        <c:ser>
          <c:idx val="0"/>
          <c:order val="0"/>
          <c:tx>
            <c:v>Java</c:v>
          </c:tx>
          <c:spPr>
            <a:solidFill>
              <a:schemeClr val="accent1">
                <a:lumMod val="50000"/>
              </a:schemeClr>
            </a:solidFill>
          </c:spPr>
          <c:invertIfNegative val="0"/>
          <c:cat>
            <c:strRef>
              <c:f>(Overview!$D$1,Overview!$G$1,Overview!$J$1,Overview!$M$1,Overview!$P$1,Overview!$S$1,Overview!$V$1,Overview!$Y$1,Overview!$AB$1,Overview!$AE$1,Overview!$AH$1,Overview!$AK$1,Overview!$AN$1,Overview!$AQ$1)</c:f>
              <c:strCache>
                <c:ptCount val="14"/>
                <c:pt idx="0">
                  <c:v>UML2RDBMS</c:v>
                </c:pt>
                <c:pt idx="1">
                  <c:v>Copy</c:v>
                </c:pt>
                <c:pt idx="2">
                  <c:v>Rule1</c:v>
                </c:pt>
                <c:pt idx="3">
                  <c:v>Rule2</c:v>
                </c:pt>
                <c:pt idx="4">
                  <c:v>Rule3</c:v>
                </c:pt>
                <c:pt idx="5">
                  <c:v>Rule4</c:v>
                </c:pt>
                <c:pt idx="6">
                  <c:v>Rule5</c:v>
                </c:pt>
                <c:pt idx="7">
                  <c:v>Rule6</c:v>
                </c:pt>
                <c:pt idx="8">
                  <c:v>Rule7</c:v>
                </c:pt>
                <c:pt idx="9">
                  <c:v>Rule8</c:v>
                </c:pt>
                <c:pt idx="10">
                  <c:v>Rule9</c:v>
                </c:pt>
                <c:pt idx="11">
                  <c:v>Rule10</c:v>
                </c:pt>
                <c:pt idx="12">
                  <c:v>Rule11</c:v>
                </c:pt>
                <c:pt idx="13">
                  <c:v>Rule12</c:v>
                </c:pt>
              </c:strCache>
            </c:strRef>
          </c:cat>
          <c:val>
            <c:numRef>
              <c:f>(Overview!$D$106,Overview!$G$106,Overview!$J$106,Overview!$M$106,Overview!$P$106,Overview!$S$106,Overview!$V$106,Overview!$Y$106,Overview!$AB$106,Overview!$AE$106,Overview!$AH$106,Overview!$AK$106,Overview!$AN$106,Overview!$AQ$106)</c:f>
              <c:numCache>
                <c:formatCode>General</c:formatCode>
                <c:ptCount val="14"/>
                <c:pt idx="0">
                  <c:v>14.1264</c:v>
                </c:pt>
                <c:pt idx="1">
                  <c:v>4.5</c:v>
                </c:pt>
                <c:pt idx="2">
                  <c:v>6.8475</c:v>
                </c:pt>
                <c:pt idx="3">
                  <c:v>7.000599999999999</c:v>
                </c:pt>
                <c:pt idx="4">
                  <c:v>8.6</c:v>
                </c:pt>
                <c:pt idx="5">
                  <c:v>6.7626</c:v>
                </c:pt>
                <c:pt idx="6">
                  <c:v>11.76</c:v>
                </c:pt>
                <c:pt idx="7">
                  <c:v>7.41</c:v>
                </c:pt>
                <c:pt idx="8">
                  <c:v>9.1026</c:v>
                </c:pt>
                <c:pt idx="9">
                  <c:v>12.3926</c:v>
                </c:pt>
                <c:pt idx="10">
                  <c:v>7.6284</c:v>
                </c:pt>
                <c:pt idx="11">
                  <c:v>8.5</c:v>
                </c:pt>
                <c:pt idx="12">
                  <c:v>6.190199999999999</c:v>
                </c:pt>
                <c:pt idx="13">
                  <c:v>6.27</c:v>
                </c:pt>
              </c:numCache>
            </c:numRef>
          </c:val>
        </c:ser>
        <c:ser>
          <c:idx val="1"/>
          <c:order val="1"/>
          <c:tx>
            <c:v>QVT-O</c:v>
          </c:tx>
          <c:invertIfNegative val="0"/>
          <c:cat>
            <c:strRef>
              <c:f>(Overview!$D$1,Overview!$G$1,Overview!$J$1,Overview!$M$1,Overview!$P$1,Overview!$S$1,Overview!$V$1,Overview!$Y$1,Overview!$AB$1,Overview!$AE$1,Overview!$AH$1,Overview!$AK$1,Overview!$AN$1,Overview!$AQ$1)</c:f>
              <c:strCache>
                <c:ptCount val="14"/>
                <c:pt idx="0">
                  <c:v>UML2RDBMS</c:v>
                </c:pt>
                <c:pt idx="1">
                  <c:v>Copy</c:v>
                </c:pt>
                <c:pt idx="2">
                  <c:v>Rule1</c:v>
                </c:pt>
                <c:pt idx="3">
                  <c:v>Rule2</c:v>
                </c:pt>
                <c:pt idx="4">
                  <c:v>Rule3</c:v>
                </c:pt>
                <c:pt idx="5">
                  <c:v>Rule4</c:v>
                </c:pt>
                <c:pt idx="6">
                  <c:v>Rule5</c:v>
                </c:pt>
                <c:pt idx="7">
                  <c:v>Rule6</c:v>
                </c:pt>
                <c:pt idx="8">
                  <c:v>Rule7</c:v>
                </c:pt>
                <c:pt idx="9">
                  <c:v>Rule8</c:v>
                </c:pt>
                <c:pt idx="10">
                  <c:v>Rule9</c:v>
                </c:pt>
                <c:pt idx="11">
                  <c:v>Rule10</c:v>
                </c:pt>
                <c:pt idx="12">
                  <c:v>Rule11</c:v>
                </c:pt>
                <c:pt idx="13">
                  <c:v>Rule12</c:v>
                </c:pt>
              </c:strCache>
            </c:strRef>
          </c:cat>
          <c:val>
            <c:numRef>
              <c:f>(Overview!$E$106,Overview!$H$106,Overview!$K$106,Overview!$N$106,Overview!$Q$106,Overview!$T$106,Overview!$W$106,Overview!$Z$106,Overview!$AC$106,Overview!$AF$106,Overview!$AI$106,Overview!$AL$106,Overview!$AO$106,Overview!$AR$106)</c:f>
              <c:numCache>
                <c:formatCode>General</c:formatCode>
                <c:ptCount val="14"/>
                <c:pt idx="0">
                  <c:v>2.88</c:v>
                </c:pt>
                <c:pt idx="1">
                  <c:v>2.0</c:v>
                </c:pt>
                <c:pt idx="2">
                  <c:v>3.0</c:v>
                </c:pt>
                <c:pt idx="3">
                  <c:v>2.0</c:v>
                </c:pt>
                <c:pt idx="4">
                  <c:v>5.6</c:v>
                </c:pt>
                <c:pt idx="5">
                  <c:v>3.33</c:v>
                </c:pt>
                <c:pt idx="6">
                  <c:v>7.65</c:v>
                </c:pt>
                <c:pt idx="7">
                  <c:v>3.0</c:v>
                </c:pt>
                <c:pt idx="8">
                  <c:v>2.546</c:v>
                </c:pt>
                <c:pt idx="9">
                  <c:v>4.5657</c:v>
                </c:pt>
                <c:pt idx="10">
                  <c:v>0.965</c:v>
                </c:pt>
                <c:pt idx="11">
                  <c:v>5.6</c:v>
                </c:pt>
                <c:pt idx="12">
                  <c:v>3.0</c:v>
                </c:pt>
                <c:pt idx="13">
                  <c:v>2.0</c:v>
                </c:pt>
              </c:numCache>
            </c:numRef>
          </c:val>
        </c:ser>
        <c:ser>
          <c:idx val="2"/>
          <c:order val="2"/>
          <c:tx>
            <c:v>QVT-R</c:v>
          </c:tx>
          <c:invertIfNegative val="0"/>
          <c:cat>
            <c:strRef>
              <c:f>(Overview!$D$1,Overview!$G$1,Overview!$J$1,Overview!$M$1,Overview!$P$1,Overview!$S$1,Overview!$V$1,Overview!$Y$1,Overview!$AB$1,Overview!$AE$1,Overview!$AH$1,Overview!$AK$1,Overview!$AN$1,Overview!$AQ$1)</c:f>
              <c:strCache>
                <c:ptCount val="14"/>
                <c:pt idx="0">
                  <c:v>UML2RDBMS</c:v>
                </c:pt>
                <c:pt idx="1">
                  <c:v>Copy</c:v>
                </c:pt>
                <c:pt idx="2">
                  <c:v>Rule1</c:v>
                </c:pt>
                <c:pt idx="3">
                  <c:v>Rule2</c:v>
                </c:pt>
                <c:pt idx="4">
                  <c:v>Rule3</c:v>
                </c:pt>
                <c:pt idx="5">
                  <c:v>Rule4</c:v>
                </c:pt>
                <c:pt idx="6">
                  <c:v>Rule5</c:v>
                </c:pt>
                <c:pt idx="7">
                  <c:v>Rule6</c:v>
                </c:pt>
                <c:pt idx="8">
                  <c:v>Rule7</c:v>
                </c:pt>
                <c:pt idx="9">
                  <c:v>Rule8</c:v>
                </c:pt>
                <c:pt idx="10">
                  <c:v>Rule9</c:v>
                </c:pt>
                <c:pt idx="11">
                  <c:v>Rule10</c:v>
                </c:pt>
                <c:pt idx="12">
                  <c:v>Rule11</c:v>
                </c:pt>
                <c:pt idx="13">
                  <c:v>Rule12</c:v>
                </c:pt>
              </c:strCache>
            </c:strRef>
          </c:cat>
          <c:val>
            <c:numRef>
              <c:f>(Overview!$F$106,Overview!$I$106,Overview!$L$106,Overview!$O$106,Overview!$R$106,Overview!$U$106,Overview!$X$106,Overview!$AA$106,Overview!$AD$106,Overview!$AG$106,Overview!$AJ$106,Overview!$AM$106,Overview!$AP$106,Overview!$AS$106)</c:f>
              <c:numCache>
                <c:formatCode>General</c:formatCode>
                <c:ptCount val="14"/>
                <c:pt idx="0">
                  <c:v>7.25</c:v>
                </c:pt>
                <c:pt idx="1">
                  <c:v>2.72</c:v>
                </c:pt>
                <c:pt idx="2">
                  <c:v>2.72</c:v>
                </c:pt>
                <c:pt idx="3">
                  <c:v>2.72</c:v>
                </c:pt>
                <c:pt idx="4">
                  <c:v>4.218</c:v>
                </c:pt>
                <c:pt idx="5">
                  <c:v>2.9</c:v>
                </c:pt>
                <c:pt idx="6">
                  <c:v>3.3072</c:v>
                </c:pt>
                <c:pt idx="7">
                  <c:v>2.66</c:v>
                </c:pt>
                <c:pt idx="8">
                  <c:v>3.24</c:v>
                </c:pt>
                <c:pt idx="9">
                  <c:v>2.6871</c:v>
                </c:pt>
                <c:pt idx="10">
                  <c:v>2.72</c:v>
                </c:pt>
                <c:pt idx="11">
                  <c:v>3.496</c:v>
                </c:pt>
                <c:pt idx="12">
                  <c:v>2.688</c:v>
                </c:pt>
                <c:pt idx="13">
                  <c:v>2.92</c:v>
                </c:pt>
              </c:numCache>
            </c:numRef>
          </c:val>
        </c:ser>
        <c:dLbls>
          <c:showLegendKey val="0"/>
          <c:showVal val="0"/>
          <c:showCatName val="0"/>
          <c:showSerName val="0"/>
          <c:showPercent val="0"/>
          <c:showBubbleSize val="0"/>
        </c:dLbls>
        <c:gapWidth val="150"/>
        <c:axId val="425416136"/>
        <c:axId val="425419208"/>
      </c:barChart>
      <c:catAx>
        <c:axId val="425416136"/>
        <c:scaling>
          <c:orientation val="minMax"/>
        </c:scaling>
        <c:delete val="0"/>
        <c:axPos val="b"/>
        <c:numFmt formatCode="0.00" sourceLinked="1"/>
        <c:majorTickMark val="none"/>
        <c:minorTickMark val="none"/>
        <c:tickLblPos val="nextTo"/>
        <c:crossAx val="425419208"/>
        <c:crosses val="autoZero"/>
        <c:auto val="1"/>
        <c:lblAlgn val="ctr"/>
        <c:lblOffset val="100"/>
        <c:noMultiLvlLbl val="0"/>
      </c:catAx>
      <c:valAx>
        <c:axId val="425419208"/>
        <c:scaling>
          <c:orientation val="minMax"/>
        </c:scaling>
        <c:delete val="0"/>
        <c:axPos val="l"/>
        <c:majorGridlines/>
        <c:numFmt formatCode="General" sourceLinked="1"/>
        <c:majorTickMark val="none"/>
        <c:minorTickMark val="none"/>
        <c:tickLblPos val="nextTo"/>
        <c:crossAx val="425416136"/>
        <c:crosses val="autoZero"/>
        <c:crossBetween val="between"/>
      </c:valAx>
    </c:plotArea>
    <c:legend>
      <c:legendPos val="r"/>
      <c:overlay val="0"/>
    </c:legend>
    <c:plotVisOnly val="1"/>
    <c:dispBlanksAs val="gap"/>
    <c:showDLblsOverMax val="0"/>
  </c:chart>
</c:chartSpace>
</file>

<file path=xl/charts/chart25.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de-DE"/>
              <a:t>Number of Changed Rules</a:t>
            </a:r>
          </a:p>
          <a:p>
            <a:pPr>
              <a:defRPr/>
            </a:pPr>
            <a:r>
              <a:rPr lang="de-DE"/>
              <a:t>(when Moving from Copy to RuleX)</a:t>
            </a:r>
          </a:p>
        </c:rich>
      </c:tx>
      <c:overlay val="0"/>
    </c:title>
    <c:autoTitleDeleted val="0"/>
    <c:plotArea>
      <c:layout/>
      <c:barChart>
        <c:barDir val="col"/>
        <c:grouping val="clustered"/>
        <c:varyColors val="0"/>
        <c:ser>
          <c:idx val="0"/>
          <c:order val="0"/>
          <c:tx>
            <c:v>Java</c:v>
          </c:tx>
          <c:spPr>
            <a:solidFill>
              <a:schemeClr val="accent1">
                <a:lumMod val="50000"/>
              </a:schemeClr>
            </a:solidFill>
          </c:spPr>
          <c:invertIfNegative val="0"/>
          <c:cat>
            <c:strRef>
              <c:f>(Overview!$J$1,Overview!$M$1,Overview!$P$1,Overview!$S$1,Overview!$V$1,Overview!$Y$1,Overview!$AB$1,Overview!$AE$1,Overview!$AH$1,Overview!$AK$1,Overview!$AN$1,Overview!$AQ$1)</c:f>
              <c:strCache>
                <c:ptCount val="12"/>
                <c:pt idx="0">
                  <c:v>Rule1</c:v>
                </c:pt>
                <c:pt idx="1">
                  <c:v>Rule2</c:v>
                </c:pt>
                <c:pt idx="2">
                  <c:v>Rule3</c:v>
                </c:pt>
                <c:pt idx="3">
                  <c:v>Rule4</c:v>
                </c:pt>
                <c:pt idx="4">
                  <c:v>Rule5</c:v>
                </c:pt>
                <c:pt idx="5">
                  <c:v>Rule6</c:v>
                </c:pt>
                <c:pt idx="6">
                  <c:v>Rule7</c:v>
                </c:pt>
                <c:pt idx="7">
                  <c:v>Rule8</c:v>
                </c:pt>
                <c:pt idx="8">
                  <c:v>Rule9</c:v>
                </c:pt>
                <c:pt idx="9">
                  <c:v>Rule10</c:v>
                </c:pt>
                <c:pt idx="10">
                  <c:v>Rule11</c:v>
                </c:pt>
                <c:pt idx="11">
                  <c:v>Rule12</c:v>
                </c:pt>
              </c:strCache>
            </c:strRef>
          </c:cat>
          <c:val>
            <c:numRef>
              <c:f>(Overview!$J$24,Overview!$M$24,Overview!$P$24,Overview!$S$24,Overview!$V$24,Overview!$Y$24,Overview!$AB$24,Overview!$AE$24,Overview!$AH$24,Overview!$AK$24,Overview!$AN$24,Overview!$AQ$24)</c:f>
              <c:numCache>
                <c:formatCode>0.00</c:formatCode>
                <c:ptCount val="12"/>
                <c:pt idx="0">
                  <c:v>3.0</c:v>
                </c:pt>
                <c:pt idx="1">
                  <c:v>3.0</c:v>
                </c:pt>
                <c:pt idx="2">
                  <c:v>3.0</c:v>
                </c:pt>
                <c:pt idx="3">
                  <c:v>3.0</c:v>
                </c:pt>
                <c:pt idx="4">
                  <c:v>3.0</c:v>
                </c:pt>
                <c:pt idx="5">
                  <c:v>3.0</c:v>
                </c:pt>
                <c:pt idx="6">
                  <c:v>4.0</c:v>
                </c:pt>
                <c:pt idx="7">
                  <c:v>4.0</c:v>
                </c:pt>
                <c:pt idx="8">
                  <c:v>4.0</c:v>
                </c:pt>
                <c:pt idx="9">
                  <c:v>3.0</c:v>
                </c:pt>
                <c:pt idx="10">
                  <c:v>4.0</c:v>
                </c:pt>
                <c:pt idx="11">
                  <c:v>3.0</c:v>
                </c:pt>
              </c:numCache>
            </c:numRef>
          </c:val>
        </c:ser>
        <c:ser>
          <c:idx val="1"/>
          <c:order val="1"/>
          <c:tx>
            <c:v>QVT-O</c:v>
          </c:tx>
          <c:invertIfNegative val="0"/>
          <c:cat>
            <c:strRef>
              <c:f>(Overview!$J$1,Overview!$M$1,Overview!$P$1,Overview!$S$1,Overview!$V$1,Overview!$Y$1,Overview!$AB$1,Overview!$AE$1,Overview!$AH$1,Overview!$AK$1,Overview!$AN$1,Overview!$AQ$1)</c:f>
              <c:strCache>
                <c:ptCount val="12"/>
                <c:pt idx="0">
                  <c:v>Rule1</c:v>
                </c:pt>
                <c:pt idx="1">
                  <c:v>Rule2</c:v>
                </c:pt>
                <c:pt idx="2">
                  <c:v>Rule3</c:v>
                </c:pt>
                <c:pt idx="3">
                  <c:v>Rule4</c:v>
                </c:pt>
                <c:pt idx="4">
                  <c:v>Rule5</c:v>
                </c:pt>
                <c:pt idx="5">
                  <c:v>Rule6</c:v>
                </c:pt>
                <c:pt idx="6">
                  <c:v>Rule7</c:v>
                </c:pt>
                <c:pt idx="7">
                  <c:v>Rule8</c:v>
                </c:pt>
                <c:pt idx="8">
                  <c:v>Rule9</c:v>
                </c:pt>
                <c:pt idx="9">
                  <c:v>Rule10</c:v>
                </c:pt>
                <c:pt idx="10">
                  <c:v>Rule11</c:v>
                </c:pt>
                <c:pt idx="11">
                  <c:v>Rule12</c:v>
                </c:pt>
              </c:strCache>
            </c:strRef>
          </c:cat>
          <c:val>
            <c:numRef>
              <c:f>(Overview!$K$24,Overview!$N$24,Overview!$Q$24,Overview!$T$24,Overview!$W$24,Overview!$Z$24,Overview!$AC$24,Overview!$AF$24,Overview!$AI$24,Overview!$AL$24,Overview!$AO$24,Overview!$AR$24)</c:f>
              <c:numCache>
                <c:formatCode>0.00</c:formatCode>
                <c:ptCount val="12"/>
                <c:pt idx="0">
                  <c:v>1.0</c:v>
                </c:pt>
                <c:pt idx="1">
                  <c:v>1.0</c:v>
                </c:pt>
                <c:pt idx="2">
                  <c:v>1.0</c:v>
                </c:pt>
                <c:pt idx="3">
                  <c:v>1.0</c:v>
                </c:pt>
                <c:pt idx="4">
                  <c:v>1.0</c:v>
                </c:pt>
                <c:pt idx="5">
                  <c:v>1.0</c:v>
                </c:pt>
                <c:pt idx="6">
                  <c:v>1.0</c:v>
                </c:pt>
                <c:pt idx="7">
                  <c:v>1.0</c:v>
                </c:pt>
                <c:pt idx="8">
                  <c:v>1.0</c:v>
                </c:pt>
                <c:pt idx="9">
                  <c:v>1.0</c:v>
                </c:pt>
                <c:pt idx="10">
                  <c:v>1.0</c:v>
                </c:pt>
                <c:pt idx="11">
                  <c:v>1.0</c:v>
                </c:pt>
              </c:numCache>
            </c:numRef>
          </c:val>
        </c:ser>
        <c:ser>
          <c:idx val="2"/>
          <c:order val="2"/>
          <c:tx>
            <c:v>QVT-R</c:v>
          </c:tx>
          <c:invertIfNegative val="0"/>
          <c:cat>
            <c:strRef>
              <c:f>(Overview!$J$1,Overview!$M$1,Overview!$P$1,Overview!$S$1,Overview!$V$1,Overview!$Y$1,Overview!$AB$1,Overview!$AE$1,Overview!$AH$1,Overview!$AK$1,Overview!$AN$1,Overview!$AQ$1)</c:f>
              <c:strCache>
                <c:ptCount val="12"/>
                <c:pt idx="0">
                  <c:v>Rule1</c:v>
                </c:pt>
                <c:pt idx="1">
                  <c:v>Rule2</c:v>
                </c:pt>
                <c:pt idx="2">
                  <c:v>Rule3</c:v>
                </c:pt>
                <c:pt idx="3">
                  <c:v>Rule4</c:v>
                </c:pt>
                <c:pt idx="4">
                  <c:v>Rule5</c:v>
                </c:pt>
                <c:pt idx="5">
                  <c:v>Rule6</c:v>
                </c:pt>
                <c:pt idx="6">
                  <c:v>Rule7</c:v>
                </c:pt>
                <c:pt idx="7">
                  <c:v>Rule8</c:v>
                </c:pt>
                <c:pt idx="8">
                  <c:v>Rule9</c:v>
                </c:pt>
                <c:pt idx="9">
                  <c:v>Rule10</c:v>
                </c:pt>
                <c:pt idx="10">
                  <c:v>Rule11</c:v>
                </c:pt>
                <c:pt idx="11">
                  <c:v>Rule12</c:v>
                </c:pt>
              </c:strCache>
            </c:strRef>
          </c:cat>
          <c:val>
            <c:numRef>
              <c:f>(Overview!$L$24,Overview!$O$24,Overview!$R$24,Overview!$U$24,Overview!$X$24,Overview!$AA$24,Overview!$AD$24,Overview!$AG$24,Overview!$AJ$24,Overview!$AM$24,Overview!$AP$24,Overview!$AS$24)</c:f>
              <c:numCache>
                <c:formatCode>0.00</c:formatCode>
                <c:ptCount val="12"/>
                <c:pt idx="0">
                  <c:v>1.0</c:v>
                </c:pt>
                <c:pt idx="1">
                  <c:v>2.0</c:v>
                </c:pt>
                <c:pt idx="2">
                  <c:v>5.0</c:v>
                </c:pt>
                <c:pt idx="3">
                  <c:v>1.0</c:v>
                </c:pt>
                <c:pt idx="4">
                  <c:v>2.0</c:v>
                </c:pt>
                <c:pt idx="5">
                  <c:v>2.0</c:v>
                </c:pt>
                <c:pt idx="6">
                  <c:v>1.0</c:v>
                </c:pt>
                <c:pt idx="7">
                  <c:v>11.0</c:v>
                </c:pt>
                <c:pt idx="8">
                  <c:v>1.0</c:v>
                </c:pt>
                <c:pt idx="9">
                  <c:v>6.0</c:v>
                </c:pt>
                <c:pt idx="10">
                  <c:v>6.0</c:v>
                </c:pt>
                <c:pt idx="11">
                  <c:v>1.0</c:v>
                </c:pt>
              </c:numCache>
            </c:numRef>
          </c:val>
        </c:ser>
        <c:dLbls>
          <c:showLegendKey val="0"/>
          <c:showVal val="0"/>
          <c:showCatName val="0"/>
          <c:showSerName val="0"/>
          <c:showPercent val="0"/>
          <c:showBubbleSize val="0"/>
        </c:dLbls>
        <c:gapWidth val="150"/>
        <c:axId val="425467768"/>
        <c:axId val="425470744"/>
      </c:barChart>
      <c:catAx>
        <c:axId val="425467768"/>
        <c:scaling>
          <c:orientation val="minMax"/>
        </c:scaling>
        <c:delete val="0"/>
        <c:axPos val="b"/>
        <c:numFmt formatCode="0.00" sourceLinked="1"/>
        <c:majorTickMark val="none"/>
        <c:minorTickMark val="none"/>
        <c:tickLblPos val="nextTo"/>
        <c:crossAx val="425470744"/>
        <c:crosses val="autoZero"/>
        <c:auto val="1"/>
        <c:lblAlgn val="ctr"/>
        <c:lblOffset val="100"/>
        <c:noMultiLvlLbl val="0"/>
      </c:catAx>
      <c:valAx>
        <c:axId val="425470744"/>
        <c:scaling>
          <c:orientation val="minMax"/>
        </c:scaling>
        <c:delete val="0"/>
        <c:axPos val="l"/>
        <c:majorGridlines/>
        <c:numFmt formatCode="0.00" sourceLinked="1"/>
        <c:majorTickMark val="none"/>
        <c:minorTickMark val="none"/>
        <c:tickLblPos val="nextTo"/>
        <c:crossAx val="425467768"/>
        <c:crosses val="autoZero"/>
        <c:crossBetween val="between"/>
      </c:valAx>
    </c:plotArea>
    <c:legend>
      <c:legendPos val="r"/>
      <c:overlay val="0"/>
    </c:legend>
    <c:plotVisOnly val="1"/>
    <c:dispBlanksAs val="gap"/>
    <c:showDLblsOverMax val="0"/>
  </c:chart>
</c:chartSpace>
</file>

<file path=xl/charts/chart26.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de-DE"/>
              <a:t>Number of Additional Rules</a:t>
            </a:r>
          </a:p>
          <a:p>
            <a:pPr>
              <a:defRPr/>
            </a:pPr>
            <a:r>
              <a:rPr lang="de-DE"/>
              <a:t>(when Moving from Copy to RuleX)</a:t>
            </a:r>
          </a:p>
        </c:rich>
      </c:tx>
      <c:overlay val="0"/>
    </c:title>
    <c:autoTitleDeleted val="0"/>
    <c:plotArea>
      <c:layout/>
      <c:barChart>
        <c:barDir val="col"/>
        <c:grouping val="clustered"/>
        <c:varyColors val="0"/>
        <c:ser>
          <c:idx val="0"/>
          <c:order val="0"/>
          <c:tx>
            <c:v>Java</c:v>
          </c:tx>
          <c:spPr>
            <a:solidFill>
              <a:schemeClr val="accent1">
                <a:lumMod val="50000"/>
              </a:schemeClr>
            </a:solidFill>
          </c:spPr>
          <c:invertIfNegative val="0"/>
          <c:cat>
            <c:strRef>
              <c:f>(Overview!$J$1,Overview!$M$1,Overview!$P$1,Overview!$S$1,Overview!$V$1,Overview!$Y$1,Overview!$AB$1,Overview!$AE$1,Overview!$AH$1,Overview!$AK$1,Overview!$AN$1,Overview!$AQ$1)</c:f>
              <c:strCache>
                <c:ptCount val="12"/>
                <c:pt idx="0">
                  <c:v>Rule1</c:v>
                </c:pt>
                <c:pt idx="1">
                  <c:v>Rule2</c:v>
                </c:pt>
                <c:pt idx="2">
                  <c:v>Rule3</c:v>
                </c:pt>
                <c:pt idx="3">
                  <c:v>Rule4</c:v>
                </c:pt>
                <c:pt idx="4">
                  <c:v>Rule5</c:v>
                </c:pt>
                <c:pt idx="5">
                  <c:v>Rule6</c:v>
                </c:pt>
                <c:pt idx="6">
                  <c:v>Rule7</c:v>
                </c:pt>
                <c:pt idx="7">
                  <c:v>Rule8</c:v>
                </c:pt>
                <c:pt idx="8">
                  <c:v>Rule9</c:v>
                </c:pt>
                <c:pt idx="9">
                  <c:v>Rule10</c:v>
                </c:pt>
                <c:pt idx="10">
                  <c:v>Rule11</c:v>
                </c:pt>
                <c:pt idx="11">
                  <c:v>Rule12</c:v>
                </c:pt>
              </c:strCache>
            </c:strRef>
          </c:cat>
          <c:val>
            <c:numRef>
              <c:f>(Overview!$J$25,Overview!$M$25,Overview!$P$25,Overview!$S$25,Overview!$V$25,Overview!$Y$25,Overview!$AB$25,Overview!$AE$25,Overview!$AH$25,Overview!$AK$25,Overview!$AN$25,Overview!$AQ$25)</c:f>
              <c:numCache>
                <c:formatCode>0.00</c:formatCode>
                <c:ptCount val="12"/>
                <c:pt idx="0">
                  <c:v>2.0</c:v>
                </c:pt>
                <c:pt idx="1">
                  <c:v>1.0</c:v>
                </c:pt>
                <c:pt idx="2">
                  <c:v>4.0</c:v>
                </c:pt>
                <c:pt idx="3">
                  <c:v>3.0</c:v>
                </c:pt>
                <c:pt idx="4">
                  <c:v>4.0</c:v>
                </c:pt>
                <c:pt idx="5">
                  <c:v>2.0</c:v>
                </c:pt>
                <c:pt idx="6">
                  <c:v>4.0</c:v>
                </c:pt>
                <c:pt idx="7">
                  <c:v>8.0</c:v>
                </c:pt>
                <c:pt idx="8">
                  <c:v>4.0</c:v>
                </c:pt>
                <c:pt idx="9">
                  <c:v>4.0</c:v>
                </c:pt>
                <c:pt idx="10">
                  <c:v>1.0</c:v>
                </c:pt>
                <c:pt idx="11">
                  <c:v>1.0</c:v>
                </c:pt>
              </c:numCache>
            </c:numRef>
          </c:val>
        </c:ser>
        <c:ser>
          <c:idx val="1"/>
          <c:order val="1"/>
          <c:tx>
            <c:v>QVT-O</c:v>
          </c:tx>
          <c:invertIfNegative val="0"/>
          <c:cat>
            <c:strRef>
              <c:f>(Overview!$J$1,Overview!$M$1,Overview!$P$1,Overview!$S$1,Overview!$V$1,Overview!$Y$1,Overview!$AB$1,Overview!$AE$1,Overview!$AH$1,Overview!$AK$1,Overview!$AN$1,Overview!$AQ$1)</c:f>
              <c:strCache>
                <c:ptCount val="12"/>
                <c:pt idx="0">
                  <c:v>Rule1</c:v>
                </c:pt>
                <c:pt idx="1">
                  <c:v>Rule2</c:v>
                </c:pt>
                <c:pt idx="2">
                  <c:v>Rule3</c:v>
                </c:pt>
                <c:pt idx="3">
                  <c:v>Rule4</c:v>
                </c:pt>
                <c:pt idx="4">
                  <c:v>Rule5</c:v>
                </c:pt>
                <c:pt idx="5">
                  <c:v>Rule6</c:v>
                </c:pt>
                <c:pt idx="6">
                  <c:v>Rule7</c:v>
                </c:pt>
                <c:pt idx="7">
                  <c:v>Rule8</c:v>
                </c:pt>
                <c:pt idx="8">
                  <c:v>Rule9</c:v>
                </c:pt>
                <c:pt idx="9">
                  <c:v>Rule10</c:v>
                </c:pt>
                <c:pt idx="10">
                  <c:v>Rule11</c:v>
                </c:pt>
                <c:pt idx="11">
                  <c:v>Rule12</c:v>
                </c:pt>
              </c:strCache>
            </c:strRef>
          </c:cat>
          <c:val>
            <c:numRef>
              <c:f>(Overview!$K$25,Overview!$N$25,Overview!$Q$25,Overview!$T$25,Overview!$W$25,Overview!$Z$25,Overview!$AC$25,Overview!$AF$25,Overview!$AI$25,Overview!$AL$25,Overview!$AO$25,Overview!$AR$25)</c:f>
              <c:numCache>
                <c:formatCode>0.00</c:formatCode>
                <c:ptCount val="12"/>
                <c:pt idx="0">
                  <c:v>1.0</c:v>
                </c:pt>
                <c:pt idx="1">
                  <c:v>0.0</c:v>
                </c:pt>
                <c:pt idx="2">
                  <c:v>3.0</c:v>
                </c:pt>
                <c:pt idx="3">
                  <c:v>2.0</c:v>
                </c:pt>
                <c:pt idx="4">
                  <c:v>3.0</c:v>
                </c:pt>
                <c:pt idx="5">
                  <c:v>1.0</c:v>
                </c:pt>
                <c:pt idx="6">
                  <c:v>4.0</c:v>
                </c:pt>
                <c:pt idx="7">
                  <c:v>7.0</c:v>
                </c:pt>
                <c:pt idx="8">
                  <c:v>6.0</c:v>
                </c:pt>
                <c:pt idx="9">
                  <c:v>3.0</c:v>
                </c:pt>
                <c:pt idx="10">
                  <c:v>0.0</c:v>
                </c:pt>
                <c:pt idx="11">
                  <c:v>0.0</c:v>
                </c:pt>
              </c:numCache>
            </c:numRef>
          </c:val>
        </c:ser>
        <c:ser>
          <c:idx val="2"/>
          <c:order val="2"/>
          <c:tx>
            <c:v>QVT-R</c:v>
          </c:tx>
          <c:invertIfNegative val="0"/>
          <c:cat>
            <c:strRef>
              <c:f>(Overview!$J$1,Overview!$M$1,Overview!$P$1,Overview!$S$1,Overview!$V$1,Overview!$Y$1,Overview!$AB$1,Overview!$AE$1,Overview!$AH$1,Overview!$AK$1,Overview!$AN$1,Overview!$AQ$1)</c:f>
              <c:strCache>
                <c:ptCount val="12"/>
                <c:pt idx="0">
                  <c:v>Rule1</c:v>
                </c:pt>
                <c:pt idx="1">
                  <c:v>Rule2</c:v>
                </c:pt>
                <c:pt idx="2">
                  <c:v>Rule3</c:v>
                </c:pt>
                <c:pt idx="3">
                  <c:v>Rule4</c:v>
                </c:pt>
                <c:pt idx="4">
                  <c:v>Rule5</c:v>
                </c:pt>
                <c:pt idx="5">
                  <c:v>Rule6</c:v>
                </c:pt>
                <c:pt idx="6">
                  <c:v>Rule7</c:v>
                </c:pt>
                <c:pt idx="7">
                  <c:v>Rule8</c:v>
                </c:pt>
                <c:pt idx="8">
                  <c:v>Rule9</c:v>
                </c:pt>
                <c:pt idx="9">
                  <c:v>Rule10</c:v>
                </c:pt>
                <c:pt idx="10">
                  <c:v>Rule11</c:v>
                </c:pt>
                <c:pt idx="11">
                  <c:v>Rule12</c:v>
                </c:pt>
              </c:strCache>
            </c:strRef>
          </c:cat>
          <c:val>
            <c:numRef>
              <c:f>(Overview!$L$25,Overview!$O$25,Overview!$R$25,Overview!$U$25,Overview!$X$25,Overview!$AA$25,Overview!$AD$25,Overview!$AG$25,Overview!$AJ$25,Overview!$AM$25,Overview!$AP$25,Overview!$AS$25)</c:f>
              <c:numCache>
                <c:formatCode>0.00</c:formatCode>
                <c:ptCount val="12"/>
                <c:pt idx="0">
                  <c:v>0.0</c:v>
                </c:pt>
                <c:pt idx="1">
                  <c:v>1.0</c:v>
                </c:pt>
                <c:pt idx="2">
                  <c:v>0.0</c:v>
                </c:pt>
                <c:pt idx="3">
                  <c:v>0.0</c:v>
                </c:pt>
                <c:pt idx="4">
                  <c:v>3.0</c:v>
                </c:pt>
                <c:pt idx="5">
                  <c:v>1.0</c:v>
                </c:pt>
                <c:pt idx="6">
                  <c:v>2.0</c:v>
                </c:pt>
                <c:pt idx="7">
                  <c:v>15.0</c:v>
                </c:pt>
                <c:pt idx="8">
                  <c:v>1.0</c:v>
                </c:pt>
                <c:pt idx="9">
                  <c:v>3.0</c:v>
                </c:pt>
                <c:pt idx="10">
                  <c:v>2.0</c:v>
                </c:pt>
                <c:pt idx="11">
                  <c:v>2.0</c:v>
                </c:pt>
              </c:numCache>
            </c:numRef>
          </c:val>
        </c:ser>
        <c:dLbls>
          <c:showLegendKey val="0"/>
          <c:showVal val="0"/>
          <c:showCatName val="0"/>
          <c:showSerName val="0"/>
          <c:showPercent val="0"/>
          <c:showBubbleSize val="0"/>
        </c:dLbls>
        <c:gapWidth val="150"/>
        <c:axId val="425520168"/>
        <c:axId val="425523144"/>
      </c:barChart>
      <c:catAx>
        <c:axId val="425520168"/>
        <c:scaling>
          <c:orientation val="minMax"/>
        </c:scaling>
        <c:delete val="0"/>
        <c:axPos val="b"/>
        <c:numFmt formatCode="0.00" sourceLinked="1"/>
        <c:majorTickMark val="none"/>
        <c:minorTickMark val="none"/>
        <c:tickLblPos val="nextTo"/>
        <c:crossAx val="425523144"/>
        <c:crosses val="autoZero"/>
        <c:auto val="1"/>
        <c:lblAlgn val="ctr"/>
        <c:lblOffset val="100"/>
        <c:noMultiLvlLbl val="0"/>
      </c:catAx>
      <c:valAx>
        <c:axId val="425523144"/>
        <c:scaling>
          <c:orientation val="minMax"/>
        </c:scaling>
        <c:delete val="0"/>
        <c:axPos val="l"/>
        <c:majorGridlines/>
        <c:numFmt formatCode="0.00" sourceLinked="1"/>
        <c:majorTickMark val="none"/>
        <c:minorTickMark val="none"/>
        <c:tickLblPos val="nextTo"/>
        <c:crossAx val="425520168"/>
        <c:crosses val="autoZero"/>
        <c:crossBetween val="between"/>
      </c:valAx>
    </c:plotArea>
    <c:legend>
      <c:legendPos val="r"/>
      <c:overlay val="0"/>
    </c:legend>
    <c:plotVisOnly val="1"/>
    <c:dispBlanksAs val="gap"/>
    <c:showDLblsOverMax val="0"/>
  </c:chart>
</c:chartSpace>
</file>

<file path=xl/charts/chart27.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de-DE"/>
              <a:t>Number of Additional Reused Rules</a:t>
            </a:r>
          </a:p>
          <a:p>
            <a:pPr>
              <a:defRPr/>
            </a:pPr>
            <a:r>
              <a:rPr lang="de-DE"/>
              <a:t>(when Moving from Copy to RuleX)</a:t>
            </a:r>
          </a:p>
        </c:rich>
      </c:tx>
      <c:overlay val="0"/>
    </c:title>
    <c:autoTitleDeleted val="0"/>
    <c:plotArea>
      <c:layout/>
      <c:barChart>
        <c:barDir val="col"/>
        <c:grouping val="clustered"/>
        <c:varyColors val="0"/>
        <c:ser>
          <c:idx val="0"/>
          <c:order val="0"/>
          <c:tx>
            <c:v>Java</c:v>
          </c:tx>
          <c:spPr>
            <a:solidFill>
              <a:schemeClr val="accent1">
                <a:lumMod val="50000"/>
              </a:schemeClr>
            </a:solidFill>
          </c:spPr>
          <c:invertIfNegative val="0"/>
          <c:cat>
            <c:strRef>
              <c:f>(Overview!$J$1,Overview!$M$1,Overview!$P$1,Overview!$S$1,Overview!$V$1,Overview!$Y$1,Overview!$AB$1,Overview!$AE$1,Overview!$AH$1,Overview!$AK$1,Overview!$AN$1,Overview!$AQ$1)</c:f>
              <c:strCache>
                <c:ptCount val="12"/>
                <c:pt idx="0">
                  <c:v>Rule1</c:v>
                </c:pt>
                <c:pt idx="1">
                  <c:v>Rule2</c:v>
                </c:pt>
                <c:pt idx="2">
                  <c:v>Rule3</c:v>
                </c:pt>
                <c:pt idx="3">
                  <c:v>Rule4</c:v>
                </c:pt>
                <c:pt idx="4">
                  <c:v>Rule5</c:v>
                </c:pt>
                <c:pt idx="5">
                  <c:v>Rule6</c:v>
                </c:pt>
                <c:pt idx="6">
                  <c:v>Rule7</c:v>
                </c:pt>
                <c:pt idx="7">
                  <c:v>Rule8</c:v>
                </c:pt>
                <c:pt idx="8">
                  <c:v>Rule9</c:v>
                </c:pt>
                <c:pt idx="9">
                  <c:v>Rule10</c:v>
                </c:pt>
                <c:pt idx="10">
                  <c:v>Rule11</c:v>
                </c:pt>
                <c:pt idx="11">
                  <c:v>Rule12</c:v>
                </c:pt>
              </c:strCache>
            </c:strRef>
          </c:cat>
          <c:val>
            <c:numRef>
              <c:f>(Overview!$J$36,Overview!$M$36,Overview!$P$36,Overview!$S$36,Overview!$V$36,Overview!$Y$36,Overview!$AB$36,Overview!$AE$36,Overview!$AH$36,Overview!$AK$36,Overview!$AN$36,Overview!$AQ$36)</c:f>
              <c:numCache>
                <c:formatCode>0.00</c:formatCode>
                <c:ptCount val="12"/>
                <c:pt idx="0">
                  <c:v>0.03</c:v>
                </c:pt>
                <c:pt idx="1">
                  <c:v>0.02</c:v>
                </c:pt>
                <c:pt idx="2">
                  <c:v>0.05</c:v>
                </c:pt>
                <c:pt idx="3">
                  <c:v>0.04</c:v>
                </c:pt>
                <c:pt idx="4">
                  <c:v>0.05</c:v>
                </c:pt>
                <c:pt idx="5">
                  <c:v>0.03</c:v>
                </c:pt>
                <c:pt idx="6">
                  <c:v>0.14</c:v>
                </c:pt>
                <c:pt idx="7">
                  <c:v>0.57</c:v>
                </c:pt>
                <c:pt idx="8">
                  <c:v>0.34</c:v>
                </c:pt>
                <c:pt idx="9">
                  <c:v>0.05</c:v>
                </c:pt>
                <c:pt idx="10">
                  <c:v>0.27</c:v>
                </c:pt>
                <c:pt idx="11">
                  <c:v>0.02</c:v>
                </c:pt>
              </c:numCache>
            </c:numRef>
          </c:val>
        </c:ser>
        <c:ser>
          <c:idx val="1"/>
          <c:order val="1"/>
          <c:tx>
            <c:v>QVT-O</c:v>
          </c:tx>
          <c:invertIfNegative val="0"/>
          <c:cat>
            <c:strRef>
              <c:f>(Overview!$J$1,Overview!$M$1,Overview!$P$1,Overview!$S$1,Overview!$V$1,Overview!$Y$1,Overview!$AB$1,Overview!$AE$1,Overview!$AH$1,Overview!$AK$1,Overview!$AN$1,Overview!$AQ$1)</c:f>
              <c:strCache>
                <c:ptCount val="12"/>
                <c:pt idx="0">
                  <c:v>Rule1</c:v>
                </c:pt>
                <c:pt idx="1">
                  <c:v>Rule2</c:v>
                </c:pt>
                <c:pt idx="2">
                  <c:v>Rule3</c:v>
                </c:pt>
                <c:pt idx="3">
                  <c:v>Rule4</c:v>
                </c:pt>
                <c:pt idx="4">
                  <c:v>Rule5</c:v>
                </c:pt>
                <c:pt idx="5">
                  <c:v>Rule6</c:v>
                </c:pt>
                <c:pt idx="6">
                  <c:v>Rule7</c:v>
                </c:pt>
                <c:pt idx="7">
                  <c:v>Rule8</c:v>
                </c:pt>
                <c:pt idx="8">
                  <c:v>Rule9</c:v>
                </c:pt>
                <c:pt idx="9">
                  <c:v>Rule10</c:v>
                </c:pt>
                <c:pt idx="10">
                  <c:v>Rule11</c:v>
                </c:pt>
                <c:pt idx="11">
                  <c:v>Rule12</c:v>
                </c:pt>
              </c:strCache>
            </c:strRef>
          </c:cat>
          <c:val>
            <c:numRef>
              <c:f>(Overview!$K$36,Overview!$N$36,Overview!$Q$36,Overview!$T$36,Overview!$W$36,Overview!$Z$36,Overview!$AC$36,Overview!$AF$36,Overview!$AI$36,Overview!$AL$36,Overview!$AO$36,Overview!$AR$36)</c:f>
              <c:numCache>
                <c:formatCode>0.00</c:formatCode>
                <c:ptCount val="12"/>
                <c:pt idx="0">
                  <c:v>0.5</c:v>
                </c:pt>
                <c:pt idx="1">
                  <c:v>0.0</c:v>
                </c:pt>
                <c:pt idx="2">
                  <c:v>0.75</c:v>
                </c:pt>
                <c:pt idx="3">
                  <c:v>0.67</c:v>
                </c:pt>
                <c:pt idx="4">
                  <c:v>0.75</c:v>
                </c:pt>
                <c:pt idx="5">
                  <c:v>0.5</c:v>
                </c:pt>
                <c:pt idx="6">
                  <c:v>1.6</c:v>
                </c:pt>
                <c:pt idx="7">
                  <c:v>1.5</c:v>
                </c:pt>
                <c:pt idx="8">
                  <c:v>1.43</c:v>
                </c:pt>
                <c:pt idx="9">
                  <c:v>0.75</c:v>
                </c:pt>
                <c:pt idx="10">
                  <c:v>0.0</c:v>
                </c:pt>
                <c:pt idx="11">
                  <c:v>0.0</c:v>
                </c:pt>
              </c:numCache>
            </c:numRef>
          </c:val>
        </c:ser>
        <c:ser>
          <c:idx val="2"/>
          <c:order val="2"/>
          <c:tx>
            <c:v>QVT-R</c:v>
          </c:tx>
          <c:invertIfNegative val="0"/>
          <c:cat>
            <c:strRef>
              <c:f>(Overview!$J$1,Overview!$M$1,Overview!$P$1,Overview!$S$1,Overview!$V$1,Overview!$Y$1,Overview!$AB$1,Overview!$AE$1,Overview!$AH$1,Overview!$AK$1,Overview!$AN$1,Overview!$AQ$1)</c:f>
              <c:strCache>
                <c:ptCount val="12"/>
                <c:pt idx="0">
                  <c:v>Rule1</c:v>
                </c:pt>
                <c:pt idx="1">
                  <c:v>Rule2</c:v>
                </c:pt>
                <c:pt idx="2">
                  <c:v>Rule3</c:v>
                </c:pt>
                <c:pt idx="3">
                  <c:v>Rule4</c:v>
                </c:pt>
                <c:pt idx="4">
                  <c:v>Rule5</c:v>
                </c:pt>
                <c:pt idx="5">
                  <c:v>Rule6</c:v>
                </c:pt>
                <c:pt idx="6">
                  <c:v>Rule7</c:v>
                </c:pt>
                <c:pt idx="7">
                  <c:v>Rule8</c:v>
                </c:pt>
                <c:pt idx="8">
                  <c:v>Rule9</c:v>
                </c:pt>
                <c:pt idx="9">
                  <c:v>Rule10</c:v>
                </c:pt>
                <c:pt idx="10">
                  <c:v>Rule11</c:v>
                </c:pt>
                <c:pt idx="11">
                  <c:v>Rule12</c:v>
                </c:pt>
              </c:strCache>
            </c:strRef>
          </c:cat>
          <c:val>
            <c:numRef>
              <c:f>(Overview!$L$36,Overview!$O$36,Overview!$R$36,Overview!$U$36,Overview!$X$36,Overview!$AA$36,Overview!$AD$36,Overview!$AG$36,Overview!$AJ$36,Overview!$AM$36,Overview!$AP$36,Overview!$AS$36)</c:f>
              <c:numCache>
                <c:formatCode>0.00</c:formatCode>
                <c:ptCount val="12"/>
                <c:pt idx="0">
                  <c:v>0.0</c:v>
                </c:pt>
                <c:pt idx="1">
                  <c:v>0.09</c:v>
                </c:pt>
                <c:pt idx="2">
                  <c:v>0.03</c:v>
                </c:pt>
                <c:pt idx="3">
                  <c:v>0.0</c:v>
                </c:pt>
                <c:pt idx="4">
                  <c:v>0.13</c:v>
                </c:pt>
                <c:pt idx="5">
                  <c:v>-0.06</c:v>
                </c:pt>
                <c:pt idx="6">
                  <c:v>0.0499999999999999</c:v>
                </c:pt>
                <c:pt idx="7">
                  <c:v>0.67</c:v>
                </c:pt>
                <c:pt idx="8">
                  <c:v>0.0</c:v>
                </c:pt>
                <c:pt idx="9">
                  <c:v>0.46</c:v>
                </c:pt>
                <c:pt idx="10">
                  <c:v>0.44</c:v>
                </c:pt>
                <c:pt idx="11">
                  <c:v>0.0499999999999999</c:v>
                </c:pt>
              </c:numCache>
            </c:numRef>
          </c:val>
        </c:ser>
        <c:dLbls>
          <c:showLegendKey val="0"/>
          <c:showVal val="0"/>
          <c:showCatName val="0"/>
          <c:showSerName val="0"/>
          <c:showPercent val="0"/>
          <c:showBubbleSize val="0"/>
        </c:dLbls>
        <c:gapWidth val="150"/>
        <c:axId val="425572616"/>
        <c:axId val="425575592"/>
      </c:barChart>
      <c:catAx>
        <c:axId val="425572616"/>
        <c:scaling>
          <c:orientation val="minMax"/>
        </c:scaling>
        <c:delete val="0"/>
        <c:axPos val="b"/>
        <c:numFmt formatCode="0.00" sourceLinked="1"/>
        <c:majorTickMark val="none"/>
        <c:minorTickMark val="none"/>
        <c:tickLblPos val="nextTo"/>
        <c:crossAx val="425575592"/>
        <c:crosses val="autoZero"/>
        <c:auto val="1"/>
        <c:lblAlgn val="ctr"/>
        <c:lblOffset val="100"/>
        <c:noMultiLvlLbl val="0"/>
      </c:catAx>
      <c:valAx>
        <c:axId val="425575592"/>
        <c:scaling>
          <c:orientation val="minMax"/>
        </c:scaling>
        <c:delete val="0"/>
        <c:axPos val="l"/>
        <c:majorGridlines/>
        <c:numFmt formatCode="0.00" sourceLinked="1"/>
        <c:majorTickMark val="none"/>
        <c:minorTickMark val="none"/>
        <c:tickLblPos val="nextTo"/>
        <c:crossAx val="425572616"/>
        <c:crosses val="autoZero"/>
        <c:crossBetween val="between"/>
      </c:valAx>
    </c:plotArea>
    <c:legend>
      <c:legendPos val="r"/>
      <c:overlay val="0"/>
    </c:legend>
    <c:plotVisOnly val="1"/>
    <c:dispBlanksAs val="gap"/>
    <c:showDLblsOverMax val="0"/>
  </c:chart>
</c:chartSpace>
</file>

<file path=xl/charts/chart28.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de-DE"/>
              <a:t>Average Decrease in</a:t>
            </a:r>
            <a:r>
              <a:rPr lang="de-DE" baseline="0"/>
              <a:t> O</a:t>
            </a:r>
            <a:r>
              <a:rPr lang="de-DE"/>
              <a:t>ther Quality Properties</a:t>
            </a:r>
          </a:p>
          <a:p>
            <a:pPr>
              <a:defRPr/>
            </a:pPr>
            <a:r>
              <a:rPr lang="de-DE"/>
              <a:t>(when Moving from Copy to RuleX)</a:t>
            </a:r>
          </a:p>
        </c:rich>
      </c:tx>
      <c:overlay val="0"/>
    </c:title>
    <c:autoTitleDeleted val="0"/>
    <c:plotArea>
      <c:layout/>
      <c:barChart>
        <c:barDir val="col"/>
        <c:grouping val="clustered"/>
        <c:varyColors val="0"/>
        <c:ser>
          <c:idx val="0"/>
          <c:order val="0"/>
          <c:tx>
            <c:v>Java</c:v>
          </c:tx>
          <c:spPr>
            <a:solidFill>
              <a:schemeClr val="accent1">
                <a:lumMod val="50000"/>
              </a:schemeClr>
            </a:solidFill>
          </c:spPr>
          <c:invertIfNegative val="0"/>
          <c:cat>
            <c:strRef>
              <c:f>(Overview!$J$1,Overview!$M$1,Overview!$P$1,Overview!$S$1,Overview!$V$1,Overview!$Y$1,Overview!$AB$1,Overview!$AE$1,Overview!$AH$1,Overview!$AK$1,Overview!$AN$1,Overview!$AQ$1)</c:f>
              <c:strCache>
                <c:ptCount val="12"/>
                <c:pt idx="0">
                  <c:v>Rule1</c:v>
                </c:pt>
                <c:pt idx="1">
                  <c:v>Rule2</c:v>
                </c:pt>
                <c:pt idx="2">
                  <c:v>Rule3</c:v>
                </c:pt>
                <c:pt idx="3">
                  <c:v>Rule4</c:v>
                </c:pt>
                <c:pt idx="4">
                  <c:v>Rule5</c:v>
                </c:pt>
                <c:pt idx="5">
                  <c:v>Rule6</c:v>
                </c:pt>
                <c:pt idx="6">
                  <c:v>Rule7</c:v>
                </c:pt>
                <c:pt idx="7">
                  <c:v>Rule8</c:v>
                </c:pt>
                <c:pt idx="8">
                  <c:v>Rule9</c:v>
                </c:pt>
                <c:pt idx="9">
                  <c:v>Rule10</c:v>
                </c:pt>
                <c:pt idx="10">
                  <c:v>Rule11</c:v>
                </c:pt>
                <c:pt idx="11">
                  <c:v>Rule12</c:v>
                </c:pt>
              </c:strCache>
            </c:strRef>
          </c:cat>
          <c:val>
            <c:numRef>
              <c:f>(Overview!$J$59,Overview!$M$59,Overview!$P$59,Overview!$S$59,Overview!$V$59,Overview!$Y$59,Overview!$AB$59,Overview!$AE$59,Overview!$AH$59,Overview!$AK$59,Overview!$AN$59,Overview!$AQ$59)</c:f>
              <c:numCache>
                <c:formatCode>0.00</c:formatCode>
                <c:ptCount val="12"/>
                <c:pt idx="0">
                  <c:v>0.365740740740741</c:v>
                </c:pt>
                <c:pt idx="1">
                  <c:v>0.240740740740741</c:v>
                </c:pt>
                <c:pt idx="2">
                  <c:v>-0.134259259259259</c:v>
                </c:pt>
                <c:pt idx="3">
                  <c:v>-0.731481481481481</c:v>
                </c:pt>
                <c:pt idx="4">
                  <c:v>-1.342592592592593</c:v>
                </c:pt>
                <c:pt idx="5">
                  <c:v>-1.037037037037037</c:v>
                </c:pt>
                <c:pt idx="6">
                  <c:v>-0.37037037037037</c:v>
                </c:pt>
                <c:pt idx="7">
                  <c:v>0.685185185185185</c:v>
                </c:pt>
                <c:pt idx="8">
                  <c:v>-0.280092592592593</c:v>
                </c:pt>
                <c:pt idx="9">
                  <c:v>0.0740740740740742</c:v>
                </c:pt>
                <c:pt idx="10">
                  <c:v>0.296296296296296</c:v>
                </c:pt>
                <c:pt idx="11">
                  <c:v>0.462962962962963</c:v>
                </c:pt>
              </c:numCache>
            </c:numRef>
          </c:val>
        </c:ser>
        <c:ser>
          <c:idx val="1"/>
          <c:order val="1"/>
          <c:tx>
            <c:v>QVT-O</c:v>
          </c:tx>
          <c:invertIfNegative val="0"/>
          <c:cat>
            <c:strRef>
              <c:f>(Overview!$J$1,Overview!$M$1,Overview!$P$1,Overview!$S$1,Overview!$V$1,Overview!$Y$1,Overview!$AB$1,Overview!$AE$1,Overview!$AH$1,Overview!$AK$1,Overview!$AN$1,Overview!$AQ$1)</c:f>
              <c:strCache>
                <c:ptCount val="12"/>
                <c:pt idx="0">
                  <c:v>Rule1</c:v>
                </c:pt>
                <c:pt idx="1">
                  <c:v>Rule2</c:v>
                </c:pt>
                <c:pt idx="2">
                  <c:v>Rule3</c:v>
                </c:pt>
                <c:pt idx="3">
                  <c:v>Rule4</c:v>
                </c:pt>
                <c:pt idx="4">
                  <c:v>Rule5</c:v>
                </c:pt>
                <c:pt idx="5">
                  <c:v>Rule6</c:v>
                </c:pt>
                <c:pt idx="6">
                  <c:v>Rule7</c:v>
                </c:pt>
                <c:pt idx="7">
                  <c:v>Rule8</c:v>
                </c:pt>
                <c:pt idx="8">
                  <c:v>Rule9</c:v>
                </c:pt>
                <c:pt idx="9">
                  <c:v>Rule10</c:v>
                </c:pt>
                <c:pt idx="10">
                  <c:v>Rule11</c:v>
                </c:pt>
                <c:pt idx="11">
                  <c:v>Rule12</c:v>
                </c:pt>
              </c:strCache>
            </c:strRef>
          </c:cat>
          <c:val>
            <c:numRef>
              <c:f>(Overview!$K$59,Overview!$N$59,Overview!$Q$59,Overview!$T$59,Overview!$W$59,Overview!$Z$59,Overview!$AC$59,Overview!$AF$59,Overview!$AI$59,Overview!$AL$59,Overview!$AO$59,Overview!$AR$59)</c:f>
              <c:numCache>
                <c:formatCode>0.00</c:formatCode>
                <c:ptCount val="12"/>
                <c:pt idx="0">
                  <c:v>-0.0972222222222222</c:v>
                </c:pt>
                <c:pt idx="1">
                  <c:v>0.277777777777778</c:v>
                </c:pt>
                <c:pt idx="2">
                  <c:v>-0.180555555555556</c:v>
                </c:pt>
                <c:pt idx="3">
                  <c:v>0.0555555555555556</c:v>
                </c:pt>
                <c:pt idx="4">
                  <c:v>0.0833333333333334</c:v>
                </c:pt>
                <c:pt idx="5">
                  <c:v>0.194444444444445</c:v>
                </c:pt>
                <c:pt idx="6">
                  <c:v>1.083333333333333</c:v>
                </c:pt>
                <c:pt idx="7">
                  <c:v>1.361111111111111</c:v>
                </c:pt>
                <c:pt idx="8">
                  <c:v>-0.0347222222222222</c:v>
                </c:pt>
                <c:pt idx="9">
                  <c:v>1.25</c:v>
                </c:pt>
                <c:pt idx="10">
                  <c:v>1.833333333333333</c:v>
                </c:pt>
                <c:pt idx="11">
                  <c:v>1.777777777777778</c:v>
                </c:pt>
              </c:numCache>
            </c:numRef>
          </c:val>
        </c:ser>
        <c:ser>
          <c:idx val="2"/>
          <c:order val="2"/>
          <c:tx>
            <c:v>QVT-R</c:v>
          </c:tx>
          <c:invertIfNegative val="0"/>
          <c:cat>
            <c:strRef>
              <c:f>(Overview!$J$1,Overview!$M$1,Overview!$P$1,Overview!$S$1,Overview!$V$1,Overview!$Y$1,Overview!$AB$1,Overview!$AE$1,Overview!$AH$1,Overview!$AK$1,Overview!$AN$1,Overview!$AQ$1)</c:f>
              <c:strCache>
                <c:ptCount val="12"/>
                <c:pt idx="0">
                  <c:v>Rule1</c:v>
                </c:pt>
                <c:pt idx="1">
                  <c:v>Rule2</c:v>
                </c:pt>
                <c:pt idx="2">
                  <c:v>Rule3</c:v>
                </c:pt>
                <c:pt idx="3">
                  <c:v>Rule4</c:v>
                </c:pt>
                <c:pt idx="4">
                  <c:v>Rule5</c:v>
                </c:pt>
                <c:pt idx="5">
                  <c:v>Rule6</c:v>
                </c:pt>
                <c:pt idx="6">
                  <c:v>Rule7</c:v>
                </c:pt>
                <c:pt idx="7">
                  <c:v>Rule8</c:v>
                </c:pt>
                <c:pt idx="8">
                  <c:v>Rule9</c:v>
                </c:pt>
                <c:pt idx="9">
                  <c:v>Rule10</c:v>
                </c:pt>
                <c:pt idx="10">
                  <c:v>Rule11</c:v>
                </c:pt>
                <c:pt idx="11">
                  <c:v>Rule12</c:v>
                </c:pt>
              </c:strCache>
            </c:strRef>
          </c:cat>
          <c:val>
            <c:numRef>
              <c:f>(Overview!$L$59,Overview!$O$59,Overview!$R$59,Overview!$U$59,Overview!$X$59,Overview!$AA$59,Overview!$AD$59,Overview!$AG$59,Overview!$AJ$59,Overview!$AM$59,Overview!$AP$59,Overview!$AS$59)</c:f>
              <c:numCache>
                <c:formatCode>0.00</c:formatCode>
                <c:ptCount val="12"/>
                <c:pt idx="0">
                  <c:v>-0.842592592592593</c:v>
                </c:pt>
                <c:pt idx="1">
                  <c:v>-0.592592592592593</c:v>
                </c:pt>
                <c:pt idx="2">
                  <c:v>-0.342592592592593</c:v>
                </c:pt>
                <c:pt idx="3">
                  <c:v>-0.342592592592593</c:v>
                </c:pt>
                <c:pt idx="4">
                  <c:v>0.268518518518519</c:v>
                </c:pt>
                <c:pt idx="5">
                  <c:v>-0.564814814814815</c:v>
                </c:pt>
                <c:pt idx="6">
                  <c:v>-0.203703703703704</c:v>
                </c:pt>
                <c:pt idx="7">
                  <c:v>1.157407407407408</c:v>
                </c:pt>
                <c:pt idx="8">
                  <c:v>-0.0300925925925926</c:v>
                </c:pt>
                <c:pt idx="9">
                  <c:v>0.851851851851852</c:v>
                </c:pt>
                <c:pt idx="10">
                  <c:v>0.62962962962963</c:v>
                </c:pt>
                <c:pt idx="11">
                  <c:v>0.740740740740741</c:v>
                </c:pt>
              </c:numCache>
            </c:numRef>
          </c:val>
        </c:ser>
        <c:dLbls>
          <c:showLegendKey val="0"/>
          <c:showVal val="0"/>
          <c:showCatName val="0"/>
          <c:showSerName val="0"/>
          <c:showPercent val="0"/>
          <c:showBubbleSize val="0"/>
        </c:dLbls>
        <c:gapWidth val="150"/>
        <c:axId val="425625000"/>
        <c:axId val="425627976"/>
      </c:barChart>
      <c:catAx>
        <c:axId val="425625000"/>
        <c:scaling>
          <c:orientation val="minMax"/>
        </c:scaling>
        <c:delete val="0"/>
        <c:axPos val="b"/>
        <c:numFmt formatCode="0.00" sourceLinked="1"/>
        <c:majorTickMark val="none"/>
        <c:minorTickMark val="none"/>
        <c:tickLblPos val="nextTo"/>
        <c:crossAx val="425627976"/>
        <c:crosses val="autoZero"/>
        <c:auto val="1"/>
        <c:lblAlgn val="ctr"/>
        <c:lblOffset val="100"/>
        <c:noMultiLvlLbl val="0"/>
      </c:catAx>
      <c:valAx>
        <c:axId val="425627976"/>
        <c:scaling>
          <c:orientation val="minMax"/>
        </c:scaling>
        <c:delete val="0"/>
        <c:axPos val="l"/>
        <c:majorGridlines/>
        <c:numFmt formatCode="0.00" sourceLinked="1"/>
        <c:majorTickMark val="none"/>
        <c:minorTickMark val="none"/>
        <c:tickLblPos val="nextTo"/>
        <c:crossAx val="425625000"/>
        <c:crosses val="autoZero"/>
        <c:crossBetween val="between"/>
      </c:valAx>
    </c:plotArea>
    <c:legend>
      <c:legendPos val="r"/>
      <c:overlay val="0"/>
    </c:legend>
    <c:plotVisOnly val="1"/>
    <c:dispBlanksAs val="gap"/>
    <c:showDLblsOverMax val="0"/>
  </c:chart>
</c:chartSpace>
</file>

<file path=xl/charts/chart29.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de-DE"/>
              <a:t>Number of Additional/Changed Comment Lines of Code</a:t>
            </a:r>
          </a:p>
          <a:p>
            <a:pPr>
              <a:defRPr/>
            </a:pPr>
            <a:r>
              <a:rPr lang="de-DE"/>
              <a:t>(when moving from Copy to RuleX)</a:t>
            </a:r>
          </a:p>
        </c:rich>
      </c:tx>
      <c:overlay val="0"/>
    </c:title>
    <c:autoTitleDeleted val="0"/>
    <c:plotArea>
      <c:layout/>
      <c:barChart>
        <c:barDir val="col"/>
        <c:grouping val="clustered"/>
        <c:varyColors val="0"/>
        <c:ser>
          <c:idx val="0"/>
          <c:order val="0"/>
          <c:tx>
            <c:v>Java</c:v>
          </c:tx>
          <c:spPr>
            <a:solidFill>
              <a:schemeClr val="accent1">
                <a:lumMod val="50000"/>
              </a:schemeClr>
            </a:solidFill>
          </c:spPr>
          <c:invertIfNegative val="0"/>
          <c:cat>
            <c:strRef>
              <c:f>(Overview!$J$1,Overview!$M$1,Overview!$P$1,Overview!$S$1,Overview!$V$1,Overview!$Y$1,Overview!$AB$1,Overview!$AE$1,Overview!$AH$1,Overview!$AK$1,Overview!$AN$1,Overview!$AQ$1)</c:f>
              <c:strCache>
                <c:ptCount val="12"/>
                <c:pt idx="0">
                  <c:v>Rule1</c:v>
                </c:pt>
                <c:pt idx="1">
                  <c:v>Rule2</c:v>
                </c:pt>
                <c:pt idx="2">
                  <c:v>Rule3</c:v>
                </c:pt>
                <c:pt idx="3">
                  <c:v>Rule4</c:v>
                </c:pt>
                <c:pt idx="4">
                  <c:v>Rule5</c:v>
                </c:pt>
                <c:pt idx="5">
                  <c:v>Rule6</c:v>
                </c:pt>
                <c:pt idx="6">
                  <c:v>Rule7</c:v>
                </c:pt>
                <c:pt idx="7">
                  <c:v>Rule8</c:v>
                </c:pt>
                <c:pt idx="8">
                  <c:v>Rule9</c:v>
                </c:pt>
                <c:pt idx="9">
                  <c:v>Rule10</c:v>
                </c:pt>
                <c:pt idx="10">
                  <c:v>Rule11</c:v>
                </c:pt>
                <c:pt idx="11">
                  <c:v>Rule12</c:v>
                </c:pt>
              </c:strCache>
            </c:strRef>
          </c:cat>
          <c:val>
            <c:numRef>
              <c:f>(Overview!$J$85,Overview!$M$85,Overview!$P$85,Overview!$S$85,Overview!$V$85,Overview!$Y$85,Overview!$AB$85,Overview!$AE$85,Overview!$AH$85,Overview!$AK$85,Overview!$AN$85,Overview!$AQ$85)</c:f>
              <c:numCache>
                <c:formatCode>0.00</c:formatCode>
                <c:ptCount val="12"/>
                <c:pt idx="0">
                  <c:v>18.0</c:v>
                </c:pt>
                <c:pt idx="1">
                  <c:v>18.0</c:v>
                </c:pt>
                <c:pt idx="2">
                  <c:v>45.0</c:v>
                </c:pt>
                <c:pt idx="3">
                  <c:v>31.0</c:v>
                </c:pt>
                <c:pt idx="4">
                  <c:v>49.0</c:v>
                </c:pt>
                <c:pt idx="5">
                  <c:v>23.0</c:v>
                </c:pt>
                <c:pt idx="6">
                  <c:v>44.0</c:v>
                </c:pt>
                <c:pt idx="7">
                  <c:v>89.0</c:v>
                </c:pt>
                <c:pt idx="8">
                  <c:v>47.0</c:v>
                </c:pt>
                <c:pt idx="9">
                  <c:v>42.0</c:v>
                </c:pt>
                <c:pt idx="10">
                  <c:v>27.0</c:v>
                </c:pt>
                <c:pt idx="11">
                  <c:v>16.0</c:v>
                </c:pt>
              </c:numCache>
            </c:numRef>
          </c:val>
        </c:ser>
        <c:ser>
          <c:idx val="1"/>
          <c:order val="1"/>
          <c:tx>
            <c:v>QVT-O</c:v>
          </c:tx>
          <c:invertIfNegative val="0"/>
          <c:cat>
            <c:strRef>
              <c:f>(Overview!$J$1,Overview!$M$1,Overview!$P$1,Overview!$S$1,Overview!$V$1,Overview!$Y$1,Overview!$AB$1,Overview!$AE$1,Overview!$AH$1,Overview!$AK$1,Overview!$AN$1,Overview!$AQ$1)</c:f>
              <c:strCache>
                <c:ptCount val="12"/>
                <c:pt idx="0">
                  <c:v>Rule1</c:v>
                </c:pt>
                <c:pt idx="1">
                  <c:v>Rule2</c:v>
                </c:pt>
                <c:pt idx="2">
                  <c:v>Rule3</c:v>
                </c:pt>
                <c:pt idx="3">
                  <c:v>Rule4</c:v>
                </c:pt>
                <c:pt idx="4">
                  <c:v>Rule5</c:v>
                </c:pt>
                <c:pt idx="5">
                  <c:v>Rule6</c:v>
                </c:pt>
                <c:pt idx="6">
                  <c:v>Rule7</c:v>
                </c:pt>
                <c:pt idx="7">
                  <c:v>Rule8</c:v>
                </c:pt>
                <c:pt idx="8">
                  <c:v>Rule9</c:v>
                </c:pt>
                <c:pt idx="9">
                  <c:v>Rule10</c:v>
                </c:pt>
                <c:pt idx="10">
                  <c:v>Rule11</c:v>
                </c:pt>
                <c:pt idx="11">
                  <c:v>Rule12</c:v>
                </c:pt>
              </c:strCache>
            </c:strRef>
          </c:cat>
          <c:val>
            <c:numRef>
              <c:f>(Overview!$K$85,Overview!$N$85,Overview!$Q$85,Overview!$T$85,Overview!$W$85,Overview!$Z$85,Overview!$AC$85,Overview!$AF$85,Overview!$AI$85,Overview!$AL$85,Overview!$AO$85,Overview!$AR$85)</c:f>
              <c:numCache>
                <c:formatCode>0.00</c:formatCode>
                <c:ptCount val="12"/>
                <c:pt idx="0">
                  <c:v>12.0</c:v>
                </c:pt>
                <c:pt idx="1">
                  <c:v>8.0</c:v>
                </c:pt>
                <c:pt idx="2">
                  <c:v>23.0</c:v>
                </c:pt>
                <c:pt idx="3">
                  <c:v>16.0</c:v>
                </c:pt>
                <c:pt idx="4">
                  <c:v>32.0</c:v>
                </c:pt>
                <c:pt idx="5">
                  <c:v>11.0</c:v>
                </c:pt>
                <c:pt idx="6">
                  <c:v>28.0</c:v>
                </c:pt>
                <c:pt idx="7">
                  <c:v>57.0</c:v>
                </c:pt>
                <c:pt idx="8">
                  <c:v>37.0</c:v>
                </c:pt>
                <c:pt idx="9">
                  <c:v>25.0</c:v>
                </c:pt>
                <c:pt idx="10">
                  <c:v>13.0</c:v>
                </c:pt>
                <c:pt idx="11">
                  <c:v>11.0</c:v>
                </c:pt>
              </c:numCache>
            </c:numRef>
          </c:val>
        </c:ser>
        <c:ser>
          <c:idx val="2"/>
          <c:order val="2"/>
          <c:tx>
            <c:v>QVT-R</c:v>
          </c:tx>
          <c:invertIfNegative val="0"/>
          <c:cat>
            <c:strRef>
              <c:f>(Overview!$J$1,Overview!$M$1,Overview!$P$1,Overview!$S$1,Overview!$V$1,Overview!$Y$1,Overview!$AB$1,Overview!$AE$1,Overview!$AH$1,Overview!$AK$1,Overview!$AN$1,Overview!$AQ$1)</c:f>
              <c:strCache>
                <c:ptCount val="12"/>
                <c:pt idx="0">
                  <c:v>Rule1</c:v>
                </c:pt>
                <c:pt idx="1">
                  <c:v>Rule2</c:v>
                </c:pt>
                <c:pt idx="2">
                  <c:v>Rule3</c:v>
                </c:pt>
                <c:pt idx="3">
                  <c:v>Rule4</c:v>
                </c:pt>
                <c:pt idx="4">
                  <c:v>Rule5</c:v>
                </c:pt>
                <c:pt idx="5">
                  <c:v>Rule6</c:v>
                </c:pt>
                <c:pt idx="6">
                  <c:v>Rule7</c:v>
                </c:pt>
                <c:pt idx="7">
                  <c:v>Rule8</c:v>
                </c:pt>
                <c:pt idx="8">
                  <c:v>Rule9</c:v>
                </c:pt>
                <c:pt idx="9">
                  <c:v>Rule10</c:v>
                </c:pt>
                <c:pt idx="10">
                  <c:v>Rule11</c:v>
                </c:pt>
                <c:pt idx="11">
                  <c:v>Rule12</c:v>
                </c:pt>
              </c:strCache>
            </c:strRef>
          </c:cat>
          <c:val>
            <c:numRef>
              <c:f>(Overview!$L$85,Overview!$O$85,Overview!$R$85,Overview!$U$85,Overview!$X$85,Overview!$AA$85,Overview!$AD$85,Overview!$AG$85,Overview!$AJ$85,Overview!$AM$85,Overview!$AP$85,Overview!$AS$85)</c:f>
              <c:numCache>
                <c:formatCode>0.00</c:formatCode>
                <c:ptCount val="12"/>
                <c:pt idx="0">
                  <c:v>5.0</c:v>
                </c:pt>
                <c:pt idx="1">
                  <c:v>5.0</c:v>
                </c:pt>
                <c:pt idx="2">
                  <c:v>5.0</c:v>
                </c:pt>
                <c:pt idx="3">
                  <c:v>8.0</c:v>
                </c:pt>
                <c:pt idx="4">
                  <c:v>5.0</c:v>
                </c:pt>
                <c:pt idx="5">
                  <c:v>5.0</c:v>
                </c:pt>
                <c:pt idx="6">
                  <c:v>8.0</c:v>
                </c:pt>
                <c:pt idx="7">
                  <c:v>29.0</c:v>
                </c:pt>
                <c:pt idx="8">
                  <c:v>4.0</c:v>
                </c:pt>
                <c:pt idx="9">
                  <c:v>6.0</c:v>
                </c:pt>
                <c:pt idx="10">
                  <c:v>5.0</c:v>
                </c:pt>
                <c:pt idx="11">
                  <c:v>7.0</c:v>
                </c:pt>
              </c:numCache>
            </c:numRef>
          </c:val>
        </c:ser>
        <c:dLbls>
          <c:showLegendKey val="0"/>
          <c:showVal val="0"/>
          <c:showCatName val="0"/>
          <c:showSerName val="0"/>
          <c:showPercent val="0"/>
          <c:showBubbleSize val="0"/>
        </c:dLbls>
        <c:gapWidth val="150"/>
        <c:axId val="425677368"/>
        <c:axId val="425680344"/>
      </c:barChart>
      <c:catAx>
        <c:axId val="425677368"/>
        <c:scaling>
          <c:orientation val="minMax"/>
        </c:scaling>
        <c:delete val="0"/>
        <c:axPos val="b"/>
        <c:numFmt formatCode="0.00" sourceLinked="1"/>
        <c:majorTickMark val="none"/>
        <c:minorTickMark val="none"/>
        <c:tickLblPos val="nextTo"/>
        <c:crossAx val="425680344"/>
        <c:crosses val="autoZero"/>
        <c:auto val="1"/>
        <c:lblAlgn val="ctr"/>
        <c:lblOffset val="100"/>
        <c:noMultiLvlLbl val="0"/>
      </c:catAx>
      <c:valAx>
        <c:axId val="425680344"/>
        <c:scaling>
          <c:orientation val="minMax"/>
        </c:scaling>
        <c:delete val="0"/>
        <c:axPos val="l"/>
        <c:majorGridlines/>
        <c:numFmt formatCode="0.00" sourceLinked="1"/>
        <c:majorTickMark val="none"/>
        <c:minorTickMark val="none"/>
        <c:tickLblPos val="nextTo"/>
        <c:crossAx val="425677368"/>
        <c:crosses val="autoZero"/>
        <c:crossBetween val="between"/>
      </c:valAx>
    </c:plotArea>
    <c:legend>
      <c:legendPos val="r"/>
      <c:overlay val="0"/>
    </c:legend>
    <c:plotVisOnly val="1"/>
    <c:dispBlanksAs val="gap"/>
    <c:showDLblsOverMax val="0"/>
  </c:chart>
</c:chartSpace>
</file>

<file path=xl/charts/chart30.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de-DE"/>
              <a:t>Number of Newly Introduced Language Constructs</a:t>
            </a:r>
          </a:p>
          <a:p>
            <a:pPr>
              <a:defRPr/>
            </a:pPr>
            <a:r>
              <a:rPr lang="de-DE"/>
              <a:t>(when moving from Copy to RuleX)</a:t>
            </a:r>
          </a:p>
        </c:rich>
      </c:tx>
      <c:overlay val="0"/>
    </c:title>
    <c:autoTitleDeleted val="0"/>
    <c:plotArea>
      <c:layout/>
      <c:barChart>
        <c:barDir val="col"/>
        <c:grouping val="clustered"/>
        <c:varyColors val="0"/>
        <c:ser>
          <c:idx val="0"/>
          <c:order val="0"/>
          <c:tx>
            <c:v>Java</c:v>
          </c:tx>
          <c:spPr>
            <a:solidFill>
              <a:schemeClr val="accent1">
                <a:lumMod val="50000"/>
              </a:schemeClr>
            </a:solidFill>
          </c:spPr>
          <c:invertIfNegative val="0"/>
          <c:cat>
            <c:strRef>
              <c:f>(Overview!$J$1,Overview!$M$1,Overview!$P$1,Overview!$S$1,Overview!$V$1,Overview!$Y$1,Overview!$AB$1,Overview!$AE$1,Overview!$AH$1,Overview!$AK$1,Overview!$AN$1,Overview!$AQ$1)</c:f>
              <c:strCache>
                <c:ptCount val="12"/>
                <c:pt idx="0">
                  <c:v>Rule1</c:v>
                </c:pt>
                <c:pt idx="1">
                  <c:v>Rule2</c:v>
                </c:pt>
                <c:pt idx="2">
                  <c:v>Rule3</c:v>
                </c:pt>
                <c:pt idx="3">
                  <c:v>Rule4</c:v>
                </c:pt>
                <c:pt idx="4">
                  <c:v>Rule5</c:v>
                </c:pt>
                <c:pt idx="5">
                  <c:v>Rule6</c:v>
                </c:pt>
                <c:pt idx="6">
                  <c:v>Rule7</c:v>
                </c:pt>
                <c:pt idx="7">
                  <c:v>Rule8</c:v>
                </c:pt>
                <c:pt idx="8">
                  <c:v>Rule9</c:v>
                </c:pt>
                <c:pt idx="9">
                  <c:v>Rule10</c:v>
                </c:pt>
                <c:pt idx="10">
                  <c:v>Rule11</c:v>
                </c:pt>
                <c:pt idx="11">
                  <c:v>Rule12</c:v>
                </c:pt>
              </c:strCache>
            </c:strRef>
          </c:cat>
          <c:val>
            <c:numRef>
              <c:f>(Overview!$J$95,Overview!$M$95,Overview!$P$95,Overview!$S$95,Overview!$V$95,Overview!$Y$95,Overview!$AB$95,Overview!$AE$95,Overview!$AH$95,Overview!$AK$95,Overview!$AN$95,Overview!$AQ$95)</c:f>
              <c:numCache>
                <c:formatCode>0.00</c:formatCode>
                <c:ptCount val="12"/>
                <c:pt idx="0">
                  <c:v>3.0</c:v>
                </c:pt>
                <c:pt idx="1">
                  <c:v>3.0</c:v>
                </c:pt>
                <c:pt idx="2">
                  <c:v>3.0</c:v>
                </c:pt>
                <c:pt idx="3">
                  <c:v>3.0</c:v>
                </c:pt>
                <c:pt idx="4">
                  <c:v>3.0</c:v>
                </c:pt>
                <c:pt idx="5">
                  <c:v>3.0</c:v>
                </c:pt>
                <c:pt idx="6">
                  <c:v>2.0</c:v>
                </c:pt>
                <c:pt idx="7">
                  <c:v>4.0</c:v>
                </c:pt>
                <c:pt idx="8">
                  <c:v>2.0</c:v>
                </c:pt>
                <c:pt idx="9">
                  <c:v>3.0</c:v>
                </c:pt>
                <c:pt idx="10">
                  <c:v>2.0</c:v>
                </c:pt>
                <c:pt idx="11">
                  <c:v>3.0</c:v>
                </c:pt>
              </c:numCache>
            </c:numRef>
          </c:val>
        </c:ser>
        <c:ser>
          <c:idx val="1"/>
          <c:order val="1"/>
          <c:tx>
            <c:v>QVT-O</c:v>
          </c:tx>
          <c:invertIfNegative val="0"/>
          <c:cat>
            <c:strRef>
              <c:f>(Overview!$J$1,Overview!$M$1,Overview!$P$1,Overview!$S$1,Overview!$V$1,Overview!$Y$1,Overview!$AB$1,Overview!$AE$1,Overview!$AH$1,Overview!$AK$1,Overview!$AN$1,Overview!$AQ$1)</c:f>
              <c:strCache>
                <c:ptCount val="12"/>
                <c:pt idx="0">
                  <c:v>Rule1</c:v>
                </c:pt>
                <c:pt idx="1">
                  <c:v>Rule2</c:v>
                </c:pt>
                <c:pt idx="2">
                  <c:v>Rule3</c:v>
                </c:pt>
                <c:pt idx="3">
                  <c:v>Rule4</c:v>
                </c:pt>
                <c:pt idx="4">
                  <c:v>Rule5</c:v>
                </c:pt>
                <c:pt idx="5">
                  <c:v>Rule6</c:v>
                </c:pt>
                <c:pt idx="6">
                  <c:v>Rule7</c:v>
                </c:pt>
                <c:pt idx="7">
                  <c:v>Rule8</c:v>
                </c:pt>
                <c:pt idx="8">
                  <c:v>Rule9</c:v>
                </c:pt>
                <c:pt idx="9">
                  <c:v>Rule10</c:v>
                </c:pt>
                <c:pt idx="10">
                  <c:v>Rule11</c:v>
                </c:pt>
                <c:pt idx="11">
                  <c:v>Rule12</c:v>
                </c:pt>
              </c:strCache>
            </c:strRef>
          </c:cat>
          <c:val>
            <c:numRef>
              <c:f>(Overview!$K$95,Overview!$N$95,Overview!$Q$95,Overview!$T$95,Overview!$W$95,Overview!$Z$95,Overview!$AC$95,Overview!$AF$95,Overview!$AI$95,Overview!$AL$95,Overview!$AO$95,Overview!$AR$95)</c:f>
              <c:numCache>
                <c:formatCode>0.00</c:formatCode>
                <c:ptCount val="12"/>
                <c:pt idx="0">
                  <c:v>4.0</c:v>
                </c:pt>
                <c:pt idx="1">
                  <c:v>7.0</c:v>
                </c:pt>
                <c:pt idx="2">
                  <c:v>5.0</c:v>
                </c:pt>
                <c:pt idx="3">
                  <c:v>6.0</c:v>
                </c:pt>
                <c:pt idx="4">
                  <c:v>13.0</c:v>
                </c:pt>
                <c:pt idx="5">
                  <c:v>5.0</c:v>
                </c:pt>
                <c:pt idx="6">
                  <c:v>18.0</c:v>
                </c:pt>
                <c:pt idx="7">
                  <c:v>15.0</c:v>
                </c:pt>
                <c:pt idx="8">
                  <c:v>15.0</c:v>
                </c:pt>
                <c:pt idx="9">
                  <c:v>5.0</c:v>
                </c:pt>
                <c:pt idx="10">
                  <c:v>5.0</c:v>
                </c:pt>
                <c:pt idx="11">
                  <c:v>6.0</c:v>
                </c:pt>
              </c:numCache>
            </c:numRef>
          </c:val>
        </c:ser>
        <c:ser>
          <c:idx val="2"/>
          <c:order val="2"/>
          <c:tx>
            <c:v>QVT-R</c:v>
          </c:tx>
          <c:invertIfNegative val="0"/>
          <c:cat>
            <c:strRef>
              <c:f>(Overview!$J$1,Overview!$M$1,Overview!$P$1,Overview!$S$1,Overview!$V$1,Overview!$Y$1,Overview!$AB$1,Overview!$AE$1,Overview!$AH$1,Overview!$AK$1,Overview!$AN$1,Overview!$AQ$1)</c:f>
              <c:strCache>
                <c:ptCount val="12"/>
                <c:pt idx="0">
                  <c:v>Rule1</c:v>
                </c:pt>
                <c:pt idx="1">
                  <c:v>Rule2</c:v>
                </c:pt>
                <c:pt idx="2">
                  <c:v>Rule3</c:v>
                </c:pt>
                <c:pt idx="3">
                  <c:v>Rule4</c:v>
                </c:pt>
                <c:pt idx="4">
                  <c:v>Rule5</c:v>
                </c:pt>
                <c:pt idx="5">
                  <c:v>Rule6</c:v>
                </c:pt>
                <c:pt idx="6">
                  <c:v>Rule7</c:v>
                </c:pt>
                <c:pt idx="7">
                  <c:v>Rule8</c:v>
                </c:pt>
                <c:pt idx="8">
                  <c:v>Rule9</c:v>
                </c:pt>
                <c:pt idx="9">
                  <c:v>Rule10</c:v>
                </c:pt>
                <c:pt idx="10">
                  <c:v>Rule11</c:v>
                </c:pt>
                <c:pt idx="11">
                  <c:v>Rule12</c:v>
                </c:pt>
              </c:strCache>
            </c:strRef>
          </c:cat>
          <c:val>
            <c:numRef>
              <c:f>(Overview!$L$95,Overview!$O$95,Overview!$R$95,Overview!$U$95,Overview!$X$95,Overview!$AA$95,Overview!$AD$95,Overview!$AG$95,Overview!$AJ$95,Overview!$AM$95,Overview!$AP$95,Overview!$AS$95)</c:f>
              <c:numCache>
                <c:formatCode>0.00</c:formatCode>
                <c:ptCount val="12"/>
                <c:pt idx="0">
                  <c:v>1.0</c:v>
                </c:pt>
                <c:pt idx="1">
                  <c:v>1.0</c:v>
                </c:pt>
                <c:pt idx="2">
                  <c:v>0.0</c:v>
                </c:pt>
                <c:pt idx="3">
                  <c:v>0.0</c:v>
                </c:pt>
                <c:pt idx="4">
                  <c:v>0.0</c:v>
                </c:pt>
                <c:pt idx="5">
                  <c:v>0.0</c:v>
                </c:pt>
                <c:pt idx="6">
                  <c:v>0.0</c:v>
                </c:pt>
                <c:pt idx="7">
                  <c:v>1.0</c:v>
                </c:pt>
                <c:pt idx="8">
                  <c:v>1.0</c:v>
                </c:pt>
                <c:pt idx="9">
                  <c:v>0.0</c:v>
                </c:pt>
                <c:pt idx="10">
                  <c:v>0.0</c:v>
                </c:pt>
                <c:pt idx="11">
                  <c:v>0.0</c:v>
                </c:pt>
              </c:numCache>
            </c:numRef>
          </c:val>
        </c:ser>
        <c:dLbls>
          <c:showLegendKey val="0"/>
          <c:showVal val="0"/>
          <c:showCatName val="0"/>
          <c:showSerName val="0"/>
          <c:showPercent val="0"/>
          <c:showBubbleSize val="0"/>
        </c:dLbls>
        <c:gapWidth val="150"/>
        <c:axId val="425746696"/>
        <c:axId val="425749672"/>
      </c:barChart>
      <c:catAx>
        <c:axId val="425746696"/>
        <c:scaling>
          <c:orientation val="minMax"/>
        </c:scaling>
        <c:delete val="0"/>
        <c:axPos val="b"/>
        <c:numFmt formatCode="0.00" sourceLinked="1"/>
        <c:majorTickMark val="none"/>
        <c:minorTickMark val="none"/>
        <c:tickLblPos val="nextTo"/>
        <c:crossAx val="425749672"/>
        <c:crosses val="autoZero"/>
        <c:auto val="1"/>
        <c:lblAlgn val="ctr"/>
        <c:lblOffset val="100"/>
        <c:noMultiLvlLbl val="0"/>
      </c:catAx>
      <c:valAx>
        <c:axId val="425749672"/>
        <c:scaling>
          <c:orientation val="minMax"/>
        </c:scaling>
        <c:delete val="0"/>
        <c:axPos val="l"/>
        <c:majorGridlines/>
        <c:numFmt formatCode="0.00" sourceLinked="1"/>
        <c:majorTickMark val="none"/>
        <c:minorTickMark val="none"/>
        <c:tickLblPos val="nextTo"/>
        <c:crossAx val="425746696"/>
        <c:crosses val="autoZero"/>
        <c:crossBetween val="between"/>
      </c:valAx>
    </c:plotArea>
    <c:legend>
      <c:legendPos val="r"/>
      <c:overlay val="0"/>
    </c:legend>
    <c:plotVisOnly val="1"/>
    <c:dispBlanksAs val="gap"/>
    <c:showDLblsOverMax val="0"/>
  </c:chart>
</c:chartSpace>
</file>

<file path=xl/charts/chart31.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de-DE"/>
              <a:t>Number of</a:t>
            </a:r>
            <a:r>
              <a:rPr lang="de-DE" baseline="0"/>
              <a:t> </a:t>
            </a:r>
            <a:r>
              <a:rPr lang="de-DE"/>
              <a:t>Language Constructs</a:t>
            </a:r>
          </a:p>
          <a:p>
            <a:pPr>
              <a:defRPr/>
            </a:pPr>
            <a:r>
              <a:rPr lang="de-DE"/>
              <a:t>(counted</a:t>
            </a:r>
            <a:r>
              <a:rPr lang="de-DE" baseline="0"/>
              <a:t> as the number of possible keywords)</a:t>
            </a:r>
            <a:endParaRPr lang="de-DE"/>
          </a:p>
        </c:rich>
      </c:tx>
      <c:overlay val="0"/>
    </c:title>
    <c:autoTitleDeleted val="0"/>
    <c:plotArea>
      <c:layout/>
      <c:barChart>
        <c:barDir val="col"/>
        <c:grouping val="clustered"/>
        <c:varyColors val="0"/>
        <c:ser>
          <c:idx val="0"/>
          <c:order val="0"/>
          <c:tx>
            <c:v>Java</c:v>
          </c:tx>
          <c:spPr>
            <a:solidFill>
              <a:schemeClr val="accent1">
                <a:lumMod val="50000"/>
              </a:schemeClr>
            </a:solidFill>
          </c:spPr>
          <c:invertIfNegative val="0"/>
          <c:cat>
            <c:strLit>
              <c:ptCount val="2"/>
              <c:pt idx="0">
                <c:v>_x0008_Possible</c:v>
              </c:pt>
              <c:pt idx="1">
                <c:v>_x001c_Applied (over all Scenarios)</c:v>
              </c:pt>
            </c:strLit>
          </c:cat>
          <c:val>
            <c:numRef>
              <c:f>Overview!$D$87:$D$88</c:f>
              <c:numCache>
                <c:formatCode>0.00</c:formatCode>
                <c:ptCount val="2"/>
                <c:pt idx="0">
                  <c:v>50.0</c:v>
                </c:pt>
                <c:pt idx="1">
                  <c:v>24.0</c:v>
                </c:pt>
              </c:numCache>
            </c:numRef>
          </c:val>
        </c:ser>
        <c:ser>
          <c:idx val="1"/>
          <c:order val="1"/>
          <c:tx>
            <c:v>QVT-O</c:v>
          </c:tx>
          <c:invertIfNegative val="0"/>
          <c:cat>
            <c:strLit>
              <c:ptCount val="2"/>
              <c:pt idx="0">
                <c:v>_x0008_Possible</c:v>
              </c:pt>
              <c:pt idx="1">
                <c:v>_x001c_Applied (over all Scenarios)</c:v>
              </c:pt>
            </c:strLit>
          </c:cat>
          <c:val>
            <c:numRef>
              <c:f>Overview!$E$87:$E$88</c:f>
              <c:numCache>
                <c:formatCode>0.00</c:formatCode>
                <c:ptCount val="2"/>
                <c:pt idx="0">
                  <c:v>117.0</c:v>
                </c:pt>
                <c:pt idx="1">
                  <c:v>46.0</c:v>
                </c:pt>
              </c:numCache>
            </c:numRef>
          </c:val>
        </c:ser>
        <c:ser>
          <c:idx val="2"/>
          <c:order val="2"/>
          <c:tx>
            <c:v>QVT-R</c:v>
          </c:tx>
          <c:invertIfNegative val="0"/>
          <c:cat>
            <c:strLit>
              <c:ptCount val="2"/>
              <c:pt idx="0">
                <c:v>_x0008_Possible</c:v>
              </c:pt>
              <c:pt idx="1">
                <c:v>_x001c_Applied (over all Scenarios)</c:v>
              </c:pt>
            </c:strLit>
          </c:cat>
          <c:val>
            <c:numRef>
              <c:f>Overview!$F$87:$F$88</c:f>
              <c:numCache>
                <c:formatCode>0.00</c:formatCode>
                <c:ptCount val="2"/>
                <c:pt idx="0">
                  <c:v>15.0</c:v>
                </c:pt>
                <c:pt idx="1">
                  <c:v>11.0</c:v>
                </c:pt>
              </c:numCache>
            </c:numRef>
          </c:val>
        </c:ser>
        <c:dLbls>
          <c:showLegendKey val="0"/>
          <c:showVal val="0"/>
          <c:showCatName val="0"/>
          <c:showSerName val="0"/>
          <c:showPercent val="0"/>
          <c:showBubbleSize val="0"/>
        </c:dLbls>
        <c:gapWidth val="150"/>
        <c:axId val="425792904"/>
        <c:axId val="425795880"/>
      </c:barChart>
      <c:catAx>
        <c:axId val="425792904"/>
        <c:scaling>
          <c:orientation val="minMax"/>
        </c:scaling>
        <c:delete val="0"/>
        <c:axPos val="b"/>
        <c:numFmt formatCode="0.00" sourceLinked="1"/>
        <c:majorTickMark val="none"/>
        <c:minorTickMark val="none"/>
        <c:tickLblPos val="nextTo"/>
        <c:crossAx val="425795880"/>
        <c:crosses val="autoZero"/>
        <c:auto val="1"/>
        <c:lblAlgn val="ctr"/>
        <c:lblOffset val="100"/>
        <c:noMultiLvlLbl val="0"/>
      </c:catAx>
      <c:valAx>
        <c:axId val="425795880"/>
        <c:scaling>
          <c:orientation val="minMax"/>
        </c:scaling>
        <c:delete val="0"/>
        <c:axPos val="l"/>
        <c:majorGridlines/>
        <c:numFmt formatCode="0.00" sourceLinked="1"/>
        <c:majorTickMark val="none"/>
        <c:minorTickMark val="none"/>
        <c:tickLblPos val="nextTo"/>
        <c:crossAx val="425792904"/>
        <c:crosses val="autoZero"/>
        <c:crossBetween val="between"/>
      </c:valAx>
    </c:plotArea>
    <c:legend>
      <c:legendPos val="r"/>
      <c:overlay val="0"/>
    </c:legend>
    <c:plotVisOnly val="1"/>
    <c:dispBlanksAs val="gap"/>
    <c:showDLblsOverMax val="0"/>
  </c:chart>
</c:chartSpace>
</file>

<file path=xl/charts/chart32.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de-DE" baseline="0"/>
              <a:t>Percentage of Applied </a:t>
            </a:r>
            <a:r>
              <a:rPr lang="de-DE"/>
              <a:t>Language Constructs</a:t>
            </a:r>
          </a:p>
          <a:p>
            <a:pPr>
              <a:defRPr/>
            </a:pPr>
            <a:r>
              <a:rPr lang="de-DE"/>
              <a:t>Regarding Possible Language Constructs</a:t>
            </a:r>
          </a:p>
          <a:p>
            <a:pPr>
              <a:defRPr/>
            </a:pPr>
            <a:r>
              <a:rPr lang="de-DE"/>
              <a:t>(counted</a:t>
            </a:r>
            <a:r>
              <a:rPr lang="de-DE" baseline="0"/>
              <a:t> as the number of possible keywords)</a:t>
            </a:r>
            <a:endParaRPr lang="de-DE"/>
          </a:p>
        </c:rich>
      </c:tx>
      <c:overlay val="0"/>
    </c:title>
    <c:autoTitleDeleted val="0"/>
    <c:plotArea>
      <c:layout/>
      <c:barChart>
        <c:barDir val="col"/>
        <c:grouping val="clustered"/>
        <c:varyColors val="0"/>
        <c:ser>
          <c:idx val="0"/>
          <c:order val="0"/>
          <c:tx>
            <c:v>Java</c:v>
          </c:tx>
          <c:spPr>
            <a:solidFill>
              <a:schemeClr val="accent1">
                <a:lumMod val="50000"/>
              </a:schemeClr>
            </a:solidFill>
          </c:spPr>
          <c:invertIfNegative val="0"/>
          <c:cat>
            <c:strLit>
              <c:ptCount val="1"/>
              <c:pt idx="0">
                <c:v>_x001c_Applied (over all Scenarios)</c:v>
              </c:pt>
            </c:strLit>
          </c:cat>
          <c:val>
            <c:numRef>
              <c:f>Overview!$D$89</c:f>
              <c:numCache>
                <c:formatCode>0.00%</c:formatCode>
                <c:ptCount val="1"/>
                <c:pt idx="0">
                  <c:v>0.48</c:v>
                </c:pt>
              </c:numCache>
            </c:numRef>
          </c:val>
        </c:ser>
        <c:ser>
          <c:idx val="1"/>
          <c:order val="1"/>
          <c:tx>
            <c:v>QVT-O</c:v>
          </c:tx>
          <c:invertIfNegative val="0"/>
          <c:cat>
            <c:strLit>
              <c:ptCount val="1"/>
              <c:pt idx="0">
                <c:v>_x001c_Applied (over all Scenarios)</c:v>
              </c:pt>
            </c:strLit>
          </c:cat>
          <c:val>
            <c:numRef>
              <c:f>Overview!$E$89</c:f>
              <c:numCache>
                <c:formatCode>0.00%</c:formatCode>
                <c:ptCount val="1"/>
                <c:pt idx="0">
                  <c:v>0.393162393162393</c:v>
                </c:pt>
              </c:numCache>
            </c:numRef>
          </c:val>
        </c:ser>
        <c:ser>
          <c:idx val="2"/>
          <c:order val="2"/>
          <c:tx>
            <c:v>QVT-R</c:v>
          </c:tx>
          <c:invertIfNegative val="0"/>
          <c:cat>
            <c:strLit>
              <c:ptCount val="1"/>
              <c:pt idx="0">
                <c:v>_x001c_Applied (over all Scenarios)</c:v>
              </c:pt>
            </c:strLit>
          </c:cat>
          <c:val>
            <c:numRef>
              <c:f>Overview!$F$89</c:f>
              <c:numCache>
                <c:formatCode>0.00%</c:formatCode>
                <c:ptCount val="1"/>
                <c:pt idx="0">
                  <c:v>0.733333333333333</c:v>
                </c:pt>
              </c:numCache>
            </c:numRef>
          </c:val>
        </c:ser>
        <c:dLbls>
          <c:showLegendKey val="0"/>
          <c:showVal val="0"/>
          <c:showCatName val="0"/>
          <c:showSerName val="0"/>
          <c:showPercent val="0"/>
          <c:showBubbleSize val="0"/>
        </c:dLbls>
        <c:gapWidth val="150"/>
        <c:axId val="425839464"/>
        <c:axId val="425842536"/>
      </c:barChart>
      <c:catAx>
        <c:axId val="425839464"/>
        <c:scaling>
          <c:orientation val="minMax"/>
        </c:scaling>
        <c:delete val="0"/>
        <c:axPos val="b"/>
        <c:numFmt formatCode="0.00" sourceLinked="1"/>
        <c:majorTickMark val="none"/>
        <c:minorTickMark val="none"/>
        <c:tickLblPos val="nextTo"/>
        <c:crossAx val="425842536"/>
        <c:crosses val="autoZero"/>
        <c:auto val="1"/>
        <c:lblAlgn val="ctr"/>
        <c:lblOffset val="100"/>
        <c:noMultiLvlLbl val="0"/>
      </c:catAx>
      <c:valAx>
        <c:axId val="425842536"/>
        <c:scaling>
          <c:orientation val="minMax"/>
        </c:scaling>
        <c:delete val="0"/>
        <c:axPos val="l"/>
        <c:majorGridlines/>
        <c:numFmt formatCode="0.00%" sourceLinked="1"/>
        <c:majorTickMark val="none"/>
        <c:minorTickMark val="none"/>
        <c:tickLblPos val="nextTo"/>
        <c:crossAx val="425839464"/>
        <c:crosses val="autoZero"/>
        <c:crossBetween val="between"/>
      </c:valAx>
    </c:plotArea>
    <c:legend>
      <c:legendPos val="r"/>
      <c:overlay val="0"/>
    </c:legend>
    <c:plotVisOnly val="1"/>
    <c:dispBlanksAs val="gap"/>
    <c:showDLblsOverMax val="0"/>
  </c:chart>
</c:chartSpace>
</file>

<file path=xl/charts/chart33.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de-DE"/>
              <a:t>Size of Language Documentation</a:t>
            </a:r>
          </a:p>
          <a:p>
            <a:pPr>
              <a:defRPr/>
            </a:pPr>
            <a:r>
              <a:rPr lang="de-DE"/>
              <a:t>(number</a:t>
            </a:r>
            <a:r>
              <a:rPr lang="de-DE" baseline="0"/>
              <a:t> of pages)</a:t>
            </a:r>
            <a:endParaRPr lang="de-DE"/>
          </a:p>
        </c:rich>
      </c:tx>
      <c:overlay val="0"/>
    </c:title>
    <c:autoTitleDeleted val="0"/>
    <c:plotArea>
      <c:layout/>
      <c:barChart>
        <c:barDir val="col"/>
        <c:grouping val="clustered"/>
        <c:varyColors val="0"/>
        <c:ser>
          <c:idx val="0"/>
          <c:order val="0"/>
          <c:tx>
            <c:v>Java</c:v>
          </c:tx>
          <c:spPr>
            <a:solidFill>
              <a:schemeClr val="accent1">
                <a:lumMod val="50000"/>
              </a:schemeClr>
            </a:solidFill>
          </c:spPr>
          <c:invertIfNegative val="0"/>
          <c:cat>
            <c:strLit>
              <c:ptCount val="1"/>
              <c:pt idx="0">
                <c:v>_x0005_Pages</c:v>
              </c:pt>
            </c:strLit>
          </c:cat>
          <c:val>
            <c:numRef>
              <c:f>Overview!$D$98</c:f>
              <c:numCache>
                <c:formatCode>General</c:formatCode>
                <c:ptCount val="1"/>
                <c:pt idx="0">
                  <c:v>684.0</c:v>
                </c:pt>
              </c:numCache>
            </c:numRef>
          </c:val>
        </c:ser>
        <c:ser>
          <c:idx val="1"/>
          <c:order val="1"/>
          <c:tx>
            <c:v>QVT-O</c:v>
          </c:tx>
          <c:invertIfNegative val="0"/>
          <c:cat>
            <c:strLit>
              <c:ptCount val="1"/>
              <c:pt idx="0">
                <c:v>_x0005_Pages</c:v>
              </c:pt>
            </c:strLit>
          </c:cat>
          <c:val>
            <c:numRef>
              <c:f>Overview!$E$98</c:f>
              <c:numCache>
                <c:formatCode>General</c:formatCode>
                <c:ptCount val="1"/>
                <c:pt idx="0">
                  <c:v>82.0</c:v>
                </c:pt>
              </c:numCache>
            </c:numRef>
          </c:val>
        </c:ser>
        <c:ser>
          <c:idx val="2"/>
          <c:order val="2"/>
          <c:tx>
            <c:v>QVT-R</c:v>
          </c:tx>
          <c:invertIfNegative val="0"/>
          <c:cat>
            <c:strLit>
              <c:ptCount val="1"/>
              <c:pt idx="0">
                <c:v>_x0005_Pages</c:v>
              </c:pt>
            </c:strLit>
          </c:cat>
          <c:val>
            <c:numRef>
              <c:f>Overview!$F$98</c:f>
              <c:numCache>
                <c:formatCode>General</c:formatCode>
                <c:ptCount val="1"/>
                <c:pt idx="0">
                  <c:v>50.0</c:v>
                </c:pt>
              </c:numCache>
            </c:numRef>
          </c:val>
        </c:ser>
        <c:dLbls>
          <c:showLegendKey val="0"/>
          <c:showVal val="0"/>
          <c:showCatName val="0"/>
          <c:showSerName val="0"/>
          <c:showPercent val="0"/>
          <c:showBubbleSize val="0"/>
        </c:dLbls>
        <c:gapWidth val="150"/>
        <c:axId val="425884120"/>
        <c:axId val="425887192"/>
      </c:barChart>
      <c:catAx>
        <c:axId val="425884120"/>
        <c:scaling>
          <c:orientation val="minMax"/>
        </c:scaling>
        <c:delete val="0"/>
        <c:axPos val="b"/>
        <c:numFmt formatCode="0.00" sourceLinked="1"/>
        <c:majorTickMark val="none"/>
        <c:minorTickMark val="none"/>
        <c:tickLblPos val="nextTo"/>
        <c:crossAx val="425887192"/>
        <c:crosses val="autoZero"/>
        <c:auto val="1"/>
        <c:lblAlgn val="ctr"/>
        <c:lblOffset val="100"/>
        <c:noMultiLvlLbl val="0"/>
      </c:catAx>
      <c:valAx>
        <c:axId val="425887192"/>
        <c:scaling>
          <c:orientation val="minMax"/>
        </c:scaling>
        <c:delete val="0"/>
        <c:axPos val="l"/>
        <c:majorGridlines/>
        <c:numFmt formatCode="General" sourceLinked="1"/>
        <c:majorTickMark val="none"/>
        <c:minorTickMark val="none"/>
        <c:tickLblPos val="nextTo"/>
        <c:crossAx val="425884120"/>
        <c:crosses val="autoZero"/>
        <c:crossBetween val="between"/>
      </c:valAx>
    </c:plotArea>
    <c:legend>
      <c:legendPos val="r"/>
      <c:overlay val="0"/>
    </c:legend>
    <c:plotVisOnly val="1"/>
    <c:dispBlanksAs val="gap"/>
    <c:showDLblsOverMax val="0"/>
  </c:chart>
</c:chartSpace>
</file>

<file path=xl/charts/chart34.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de-DE"/>
              <a:t>Size of Language Documentation</a:t>
            </a:r>
          </a:p>
          <a:p>
            <a:pPr>
              <a:defRPr/>
            </a:pPr>
            <a:r>
              <a:rPr lang="de-DE"/>
              <a:t>(number</a:t>
            </a:r>
            <a:r>
              <a:rPr lang="de-DE" baseline="0"/>
              <a:t> of lines)</a:t>
            </a:r>
            <a:endParaRPr lang="de-DE"/>
          </a:p>
        </c:rich>
      </c:tx>
      <c:overlay val="0"/>
    </c:title>
    <c:autoTitleDeleted val="0"/>
    <c:plotArea>
      <c:layout/>
      <c:barChart>
        <c:barDir val="col"/>
        <c:grouping val="clustered"/>
        <c:varyColors val="0"/>
        <c:ser>
          <c:idx val="0"/>
          <c:order val="0"/>
          <c:tx>
            <c:v>Java</c:v>
          </c:tx>
          <c:spPr>
            <a:solidFill>
              <a:schemeClr val="accent1">
                <a:lumMod val="50000"/>
              </a:schemeClr>
            </a:solidFill>
          </c:spPr>
          <c:invertIfNegative val="0"/>
          <c:cat>
            <c:strLit>
              <c:ptCount val="1"/>
              <c:pt idx="0">
                <c:v>_x0006__x0005_Lines</c:v>
              </c:pt>
            </c:strLit>
          </c:cat>
          <c:val>
            <c:numRef>
              <c:f>Overview!$D$99</c:f>
              <c:numCache>
                <c:formatCode>General</c:formatCode>
                <c:ptCount val="1"/>
                <c:pt idx="0">
                  <c:v>48414.0</c:v>
                </c:pt>
              </c:numCache>
            </c:numRef>
          </c:val>
        </c:ser>
        <c:ser>
          <c:idx val="1"/>
          <c:order val="1"/>
          <c:tx>
            <c:v>QVT-O</c:v>
          </c:tx>
          <c:invertIfNegative val="0"/>
          <c:cat>
            <c:strLit>
              <c:ptCount val="1"/>
              <c:pt idx="0">
                <c:v>_x0006__x0005_Lines</c:v>
              </c:pt>
            </c:strLit>
          </c:cat>
          <c:val>
            <c:numRef>
              <c:f>Overview!$E$99</c:f>
              <c:numCache>
                <c:formatCode>General</c:formatCode>
                <c:ptCount val="1"/>
                <c:pt idx="0">
                  <c:v>8714.0</c:v>
                </c:pt>
              </c:numCache>
            </c:numRef>
          </c:val>
        </c:ser>
        <c:ser>
          <c:idx val="2"/>
          <c:order val="2"/>
          <c:tx>
            <c:v>QVT-R</c:v>
          </c:tx>
          <c:invertIfNegative val="0"/>
          <c:cat>
            <c:strLit>
              <c:ptCount val="1"/>
              <c:pt idx="0">
                <c:v>_x0006__x0005_Lines</c:v>
              </c:pt>
            </c:strLit>
          </c:cat>
          <c:val>
            <c:numRef>
              <c:f>Overview!$F$99</c:f>
              <c:numCache>
                <c:formatCode>General</c:formatCode>
                <c:ptCount val="1"/>
                <c:pt idx="0">
                  <c:v>6781.0</c:v>
                </c:pt>
              </c:numCache>
            </c:numRef>
          </c:val>
        </c:ser>
        <c:dLbls>
          <c:showLegendKey val="0"/>
          <c:showVal val="0"/>
          <c:showCatName val="0"/>
          <c:showSerName val="0"/>
          <c:showPercent val="0"/>
          <c:showBubbleSize val="0"/>
        </c:dLbls>
        <c:gapWidth val="150"/>
        <c:axId val="425929560"/>
        <c:axId val="425932632"/>
      </c:barChart>
      <c:catAx>
        <c:axId val="425929560"/>
        <c:scaling>
          <c:orientation val="minMax"/>
        </c:scaling>
        <c:delete val="0"/>
        <c:axPos val="b"/>
        <c:numFmt formatCode="0.00" sourceLinked="1"/>
        <c:majorTickMark val="none"/>
        <c:minorTickMark val="none"/>
        <c:tickLblPos val="nextTo"/>
        <c:crossAx val="425932632"/>
        <c:crosses val="autoZero"/>
        <c:auto val="1"/>
        <c:lblAlgn val="ctr"/>
        <c:lblOffset val="100"/>
        <c:noMultiLvlLbl val="0"/>
      </c:catAx>
      <c:valAx>
        <c:axId val="425932632"/>
        <c:scaling>
          <c:orientation val="minMax"/>
        </c:scaling>
        <c:delete val="0"/>
        <c:axPos val="l"/>
        <c:majorGridlines/>
        <c:numFmt formatCode="General" sourceLinked="1"/>
        <c:majorTickMark val="none"/>
        <c:minorTickMark val="none"/>
        <c:tickLblPos val="nextTo"/>
        <c:crossAx val="425929560"/>
        <c:crosses val="autoZero"/>
        <c:crossBetween val="between"/>
      </c:valAx>
    </c:plotArea>
    <c:legend>
      <c:legendPos val="r"/>
      <c:overlay val="0"/>
    </c:legend>
    <c:plotVisOnly val="1"/>
    <c:dispBlanksAs val="gap"/>
    <c:showDLblsOverMax val="0"/>
  </c:chart>
</c:chartSpace>
</file>

<file path=xl/charts/chart35.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de-DE"/>
              <a:t>Size of Language Documentation</a:t>
            </a:r>
          </a:p>
          <a:p>
            <a:pPr>
              <a:defRPr/>
            </a:pPr>
            <a:r>
              <a:rPr lang="de-DE"/>
              <a:t>(number</a:t>
            </a:r>
            <a:r>
              <a:rPr lang="de-DE" baseline="0"/>
              <a:t> of words)</a:t>
            </a:r>
            <a:endParaRPr lang="de-DE"/>
          </a:p>
        </c:rich>
      </c:tx>
      <c:overlay val="0"/>
    </c:title>
    <c:autoTitleDeleted val="0"/>
    <c:plotArea>
      <c:layout/>
      <c:barChart>
        <c:barDir val="col"/>
        <c:grouping val="clustered"/>
        <c:varyColors val="0"/>
        <c:ser>
          <c:idx val="0"/>
          <c:order val="0"/>
          <c:tx>
            <c:v>Java</c:v>
          </c:tx>
          <c:spPr>
            <a:solidFill>
              <a:schemeClr val="accent1">
                <a:lumMod val="50000"/>
              </a:schemeClr>
            </a:solidFill>
          </c:spPr>
          <c:invertIfNegative val="0"/>
          <c:cat>
            <c:strLit>
              <c:ptCount val="1"/>
              <c:pt idx="0">
                <c:v>_x0007__x0006__x0005_Words</c:v>
              </c:pt>
            </c:strLit>
          </c:cat>
          <c:val>
            <c:numRef>
              <c:f>Overview!$D$100</c:f>
              <c:numCache>
                <c:formatCode>General</c:formatCode>
                <c:ptCount val="1"/>
                <c:pt idx="0">
                  <c:v>834455.0</c:v>
                </c:pt>
              </c:numCache>
            </c:numRef>
          </c:val>
        </c:ser>
        <c:ser>
          <c:idx val="1"/>
          <c:order val="1"/>
          <c:tx>
            <c:v>QVT-O</c:v>
          </c:tx>
          <c:invertIfNegative val="0"/>
          <c:cat>
            <c:strLit>
              <c:ptCount val="1"/>
              <c:pt idx="0">
                <c:v>_x0007__x0006__x0005_Words</c:v>
              </c:pt>
            </c:strLit>
          </c:cat>
          <c:val>
            <c:numRef>
              <c:f>Overview!$E$100</c:f>
              <c:numCache>
                <c:formatCode>General</c:formatCode>
                <c:ptCount val="1"/>
                <c:pt idx="0">
                  <c:v>51422.0</c:v>
                </c:pt>
              </c:numCache>
            </c:numRef>
          </c:val>
        </c:ser>
        <c:ser>
          <c:idx val="2"/>
          <c:order val="2"/>
          <c:tx>
            <c:v>QVT-R</c:v>
          </c:tx>
          <c:invertIfNegative val="0"/>
          <c:cat>
            <c:strLit>
              <c:ptCount val="1"/>
              <c:pt idx="0">
                <c:v>_x0007__x0006__x0005_Words</c:v>
              </c:pt>
            </c:strLit>
          </c:cat>
          <c:val>
            <c:numRef>
              <c:f>Overview!$F$100</c:f>
              <c:numCache>
                <c:formatCode>General</c:formatCode>
                <c:ptCount val="1"/>
                <c:pt idx="0">
                  <c:v>38324.0</c:v>
                </c:pt>
              </c:numCache>
            </c:numRef>
          </c:val>
        </c:ser>
        <c:dLbls>
          <c:showLegendKey val="0"/>
          <c:showVal val="0"/>
          <c:showCatName val="0"/>
          <c:showSerName val="0"/>
          <c:showPercent val="0"/>
          <c:showBubbleSize val="0"/>
        </c:dLbls>
        <c:gapWidth val="150"/>
        <c:axId val="422797928"/>
        <c:axId val="422801000"/>
      </c:barChart>
      <c:catAx>
        <c:axId val="422797928"/>
        <c:scaling>
          <c:orientation val="minMax"/>
        </c:scaling>
        <c:delete val="0"/>
        <c:axPos val="b"/>
        <c:numFmt formatCode="0.00" sourceLinked="1"/>
        <c:majorTickMark val="none"/>
        <c:minorTickMark val="none"/>
        <c:tickLblPos val="nextTo"/>
        <c:crossAx val="422801000"/>
        <c:crosses val="autoZero"/>
        <c:auto val="1"/>
        <c:lblAlgn val="ctr"/>
        <c:lblOffset val="100"/>
        <c:noMultiLvlLbl val="0"/>
      </c:catAx>
      <c:valAx>
        <c:axId val="422801000"/>
        <c:scaling>
          <c:orientation val="minMax"/>
        </c:scaling>
        <c:delete val="0"/>
        <c:axPos val="l"/>
        <c:majorGridlines/>
        <c:numFmt formatCode="General" sourceLinked="1"/>
        <c:majorTickMark val="none"/>
        <c:minorTickMark val="none"/>
        <c:tickLblPos val="nextTo"/>
        <c:crossAx val="422797928"/>
        <c:crosses val="autoZero"/>
        <c:crossBetween val="between"/>
      </c:valAx>
    </c:plotArea>
    <c:legend>
      <c:legendPos val="r"/>
      <c:overlay val="0"/>
    </c:legend>
    <c:plotVisOnly val="1"/>
    <c:dispBlanksAs val="gap"/>
    <c:showDLblsOverMax val="0"/>
  </c:chart>
</c:chartSpace>
</file>

<file path=xl/charts/chart36.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de-DE"/>
              <a:t>Size of Language Documentation</a:t>
            </a:r>
          </a:p>
          <a:p>
            <a:pPr>
              <a:defRPr/>
            </a:pPr>
            <a:r>
              <a:rPr lang="de-DE"/>
              <a:t>(number</a:t>
            </a:r>
            <a:r>
              <a:rPr lang="de-DE" baseline="0"/>
              <a:t> of characters)</a:t>
            </a:r>
            <a:endParaRPr lang="de-DE"/>
          </a:p>
        </c:rich>
      </c:tx>
      <c:overlay val="0"/>
    </c:title>
    <c:autoTitleDeleted val="0"/>
    <c:plotArea>
      <c:layout/>
      <c:barChart>
        <c:barDir val="col"/>
        <c:grouping val="clustered"/>
        <c:varyColors val="0"/>
        <c:ser>
          <c:idx val="0"/>
          <c:order val="0"/>
          <c:tx>
            <c:v>Java</c:v>
          </c:tx>
          <c:spPr>
            <a:solidFill>
              <a:schemeClr val="accent1">
                <a:lumMod val="50000"/>
              </a:schemeClr>
            </a:solidFill>
          </c:spPr>
          <c:invertIfNegative val="0"/>
          <c:cat>
            <c:strLit>
              <c:ptCount val="1"/>
              <c:pt idx="0">
                <c:v>
Characters</c:v>
              </c:pt>
            </c:strLit>
          </c:cat>
          <c:val>
            <c:numRef>
              <c:f>Overview!$D$101</c:f>
              <c:numCache>
                <c:formatCode>General</c:formatCode>
                <c:ptCount val="1"/>
                <c:pt idx="0">
                  <c:v>8.12212E6</c:v>
                </c:pt>
              </c:numCache>
            </c:numRef>
          </c:val>
        </c:ser>
        <c:ser>
          <c:idx val="1"/>
          <c:order val="1"/>
          <c:tx>
            <c:v>QVT-O</c:v>
          </c:tx>
          <c:invertIfNegative val="0"/>
          <c:cat>
            <c:strLit>
              <c:ptCount val="1"/>
              <c:pt idx="0">
                <c:v>
Characters</c:v>
              </c:pt>
            </c:strLit>
          </c:cat>
          <c:val>
            <c:numRef>
              <c:f>Overview!$E$101</c:f>
              <c:numCache>
                <c:formatCode>General</c:formatCode>
                <c:ptCount val="1"/>
                <c:pt idx="0">
                  <c:v>900130.0</c:v>
                </c:pt>
              </c:numCache>
            </c:numRef>
          </c:val>
        </c:ser>
        <c:ser>
          <c:idx val="2"/>
          <c:order val="2"/>
          <c:tx>
            <c:v>QVT-R</c:v>
          </c:tx>
          <c:invertIfNegative val="0"/>
          <c:cat>
            <c:strLit>
              <c:ptCount val="1"/>
              <c:pt idx="0">
                <c:v>
Characters</c:v>
              </c:pt>
            </c:strLit>
          </c:cat>
          <c:val>
            <c:numRef>
              <c:f>Overview!$F$101</c:f>
              <c:numCache>
                <c:formatCode>General</c:formatCode>
                <c:ptCount val="1"/>
                <c:pt idx="0">
                  <c:v>549449.0</c:v>
                </c:pt>
              </c:numCache>
            </c:numRef>
          </c:val>
        </c:ser>
        <c:dLbls>
          <c:showLegendKey val="0"/>
          <c:showVal val="0"/>
          <c:showCatName val="0"/>
          <c:showSerName val="0"/>
          <c:showPercent val="0"/>
          <c:showBubbleSize val="0"/>
        </c:dLbls>
        <c:gapWidth val="150"/>
        <c:axId val="422843096"/>
        <c:axId val="422846168"/>
      </c:barChart>
      <c:catAx>
        <c:axId val="422843096"/>
        <c:scaling>
          <c:orientation val="minMax"/>
        </c:scaling>
        <c:delete val="0"/>
        <c:axPos val="b"/>
        <c:numFmt formatCode="0.00" sourceLinked="1"/>
        <c:majorTickMark val="none"/>
        <c:minorTickMark val="none"/>
        <c:tickLblPos val="nextTo"/>
        <c:crossAx val="422846168"/>
        <c:crosses val="autoZero"/>
        <c:auto val="1"/>
        <c:lblAlgn val="ctr"/>
        <c:lblOffset val="100"/>
        <c:noMultiLvlLbl val="0"/>
      </c:catAx>
      <c:valAx>
        <c:axId val="422846168"/>
        <c:scaling>
          <c:orientation val="minMax"/>
        </c:scaling>
        <c:delete val="0"/>
        <c:axPos val="l"/>
        <c:majorGridlines/>
        <c:numFmt formatCode="General" sourceLinked="1"/>
        <c:majorTickMark val="none"/>
        <c:minorTickMark val="none"/>
        <c:tickLblPos val="nextTo"/>
        <c:crossAx val="422843096"/>
        <c:crosses val="autoZero"/>
        <c:crossBetween val="between"/>
      </c:valAx>
    </c:plotArea>
    <c:legend>
      <c:legendPos val="r"/>
      <c:overlay val="0"/>
    </c:legend>
    <c:plotVisOnly val="1"/>
    <c:dispBlanksAs val="gap"/>
    <c:showDLblsOverMax val="0"/>
  </c:chart>
</c:chartSpace>
</file>

<file path=xl/charts/chart37.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de-DE"/>
              <a:t>Size of Language Documentation</a:t>
            </a:r>
          </a:p>
          <a:p>
            <a:pPr>
              <a:defRPr/>
            </a:pPr>
            <a:r>
              <a:rPr lang="de-DE"/>
              <a:t>(number</a:t>
            </a:r>
            <a:r>
              <a:rPr lang="de-DE" baseline="0"/>
              <a:t> of figures)</a:t>
            </a:r>
            <a:endParaRPr lang="de-DE"/>
          </a:p>
        </c:rich>
      </c:tx>
      <c:overlay val="0"/>
    </c:title>
    <c:autoTitleDeleted val="0"/>
    <c:plotArea>
      <c:layout/>
      <c:barChart>
        <c:barDir val="col"/>
        <c:grouping val="clustered"/>
        <c:varyColors val="0"/>
        <c:ser>
          <c:idx val="0"/>
          <c:order val="0"/>
          <c:tx>
            <c:v>Java</c:v>
          </c:tx>
          <c:spPr>
            <a:solidFill>
              <a:schemeClr val="accent1">
                <a:lumMod val="50000"/>
              </a:schemeClr>
            </a:solidFill>
          </c:spPr>
          <c:invertIfNegative val="0"/>
          <c:cat>
            <c:strLit>
              <c:ptCount val="1"/>
              <c:pt idx="0">
                <c:v>_x0007_Figures</c:v>
              </c:pt>
            </c:strLit>
          </c:cat>
          <c:val>
            <c:numRef>
              <c:f>Overview!$D$102</c:f>
              <c:numCache>
                <c:formatCode>General</c:formatCode>
                <c:ptCount val="1"/>
                <c:pt idx="0">
                  <c:v>2.0</c:v>
                </c:pt>
              </c:numCache>
            </c:numRef>
          </c:val>
        </c:ser>
        <c:ser>
          <c:idx val="1"/>
          <c:order val="1"/>
          <c:tx>
            <c:v>QVT-O</c:v>
          </c:tx>
          <c:invertIfNegative val="0"/>
          <c:cat>
            <c:strLit>
              <c:ptCount val="1"/>
              <c:pt idx="0">
                <c:v>_x0007_Figures</c:v>
              </c:pt>
            </c:strLit>
          </c:cat>
          <c:val>
            <c:numRef>
              <c:f>Overview!$E$102</c:f>
              <c:numCache>
                <c:formatCode>General</c:formatCode>
                <c:ptCount val="1"/>
                <c:pt idx="0">
                  <c:v>7.0</c:v>
                </c:pt>
              </c:numCache>
            </c:numRef>
          </c:val>
        </c:ser>
        <c:ser>
          <c:idx val="2"/>
          <c:order val="2"/>
          <c:tx>
            <c:v>QVT-R</c:v>
          </c:tx>
          <c:invertIfNegative val="0"/>
          <c:cat>
            <c:strLit>
              <c:ptCount val="1"/>
              <c:pt idx="0">
                <c:v>_x0007_Figures</c:v>
              </c:pt>
            </c:strLit>
          </c:cat>
          <c:val>
            <c:numRef>
              <c:f>Overview!$F$102</c:f>
              <c:numCache>
                <c:formatCode>General</c:formatCode>
                <c:ptCount val="1"/>
                <c:pt idx="0">
                  <c:v>13.0</c:v>
                </c:pt>
              </c:numCache>
            </c:numRef>
          </c:val>
        </c:ser>
        <c:dLbls>
          <c:showLegendKey val="0"/>
          <c:showVal val="0"/>
          <c:showCatName val="0"/>
          <c:showSerName val="0"/>
          <c:showPercent val="0"/>
          <c:showBubbleSize val="0"/>
        </c:dLbls>
        <c:gapWidth val="150"/>
        <c:axId val="422889144"/>
        <c:axId val="422892216"/>
      </c:barChart>
      <c:catAx>
        <c:axId val="422889144"/>
        <c:scaling>
          <c:orientation val="minMax"/>
        </c:scaling>
        <c:delete val="0"/>
        <c:axPos val="b"/>
        <c:numFmt formatCode="0.00" sourceLinked="1"/>
        <c:majorTickMark val="none"/>
        <c:minorTickMark val="none"/>
        <c:tickLblPos val="nextTo"/>
        <c:crossAx val="422892216"/>
        <c:crosses val="autoZero"/>
        <c:auto val="1"/>
        <c:lblAlgn val="ctr"/>
        <c:lblOffset val="100"/>
        <c:noMultiLvlLbl val="0"/>
      </c:catAx>
      <c:valAx>
        <c:axId val="422892216"/>
        <c:scaling>
          <c:orientation val="minMax"/>
        </c:scaling>
        <c:delete val="0"/>
        <c:axPos val="l"/>
        <c:majorGridlines/>
        <c:numFmt formatCode="General" sourceLinked="1"/>
        <c:majorTickMark val="none"/>
        <c:minorTickMark val="none"/>
        <c:tickLblPos val="nextTo"/>
        <c:crossAx val="422889144"/>
        <c:crosses val="autoZero"/>
        <c:crossBetween val="between"/>
      </c:valAx>
    </c:plotArea>
    <c:legend>
      <c:legendPos val="r"/>
      <c:overlay val="0"/>
    </c:legend>
    <c:plotVisOnly val="1"/>
    <c:dispBlanksAs val="gap"/>
    <c:showDLblsOverMax val="0"/>
  </c:chart>
</c:chartSpac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chart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chart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chart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chart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chart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chart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chart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chart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chart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chart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chart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chart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chart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chart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chart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chart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chart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chart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chart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chart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chart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chart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chart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chart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chart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chart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chart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chart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chart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chart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chart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chart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chart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chart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chart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chartsheets/sheet1.xml><?xml version="1.0" encoding="utf-8"?>
<chartsheet xmlns="http://schemas.openxmlformats.org/spreadsheetml/2006/main" xmlns:r="http://schemas.openxmlformats.org/officeDocument/2006/relationships">
  <sheetPr>
    <tabColor theme="8"/>
  </sheetPr>
  <sheetViews>
    <sheetView zoomScale="133" workbookViewId="0" zoomToFit="1"/>
  </sheetViews>
  <pageMargins left="0.75000000000000011" right="0.75000000000000011" top="1" bottom="1" header="0.5" footer="0.5"/>
  <pageSetup paperSize="9" orientation="landscape" horizontalDpi="4294967292" verticalDpi="4294967292"/>
  <drawing r:id="rId1"/>
</chartsheet>
</file>

<file path=xl/chartsheets/sheet2.xml><?xml version="1.0" encoding="utf-8"?>
<chartsheet xmlns="http://schemas.openxmlformats.org/spreadsheetml/2006/main" xmlns:r="http://schemas.openxmlformats.org/officeDocument/2006/relationships">
  <sheetPr>
    <tabColor theme="8"/>
  </sheetPr>
  <sheetViews>
    <sheetView zoomScale="137" workbookViewId="0" zoomToFit="1"/>
  </sheetViews>
  <pageMargins left="0.75000000000000011" right="0.75000000000000011" top="1" bottom="1" header="0.5" footer="0.5"/>
  <pageSetup paperSize="9" orientation="landscape" horizontalDpi="4294967292" verticalDpi="4294967292"/>
  <drawing r:id="rId1"/>
</chartsheet>
</file>

<file path=xl/chartsheets/sheet3.xml><?xml version="1.0" encoding="utf-8"?>
<chartsheet xmlns="http://schemas.openxmlformats.org/spreadsheetml/2006/main" xmlns:r="http://schemas.openxmlformats.org/officeDocument/2006/relationships">
  <sheetPr>
    <tabColor theme="8"/>
  </sheetPr>
  <sheetViews>
    <sheetView zoomScale="137" workbookViewId="0" zoomToFit="1"/>
  </sheetViews>
  <pageMargins left="0.75000000000000011" right="0.75000000000000011" top="1" bottom="1" header="0.5" footer="0.5"/>
  <pageSetup paperSize="9" orientation="landscape" horizontalDpi="4294967292" verticalDpi="4294967292"/>
  <drawing r:id="rId1"/>
</chartsheet>
</file>

<file path=xl/chartsheets/sheet4.xml><?xml version="1.0" encoding="utf-8"?>
<chartsheet xmlns="http://schemas.openxmlformats.org/spreadsheetml/2006/main" xmlns:r="http://schemas.openxmlformats.org/officeDocument/2006/relationships">
  <sheetPr>
    <tabColor theme="8"/>
  </sheetPr>
  <sheetViews>
    <sheetView zoomScale="137" workbookViewId="0" zoomToFit="1"/>
  </sheetViews>
  <pageMargins left="0.75000000000000011" right="0.75000000000000011" top="1" bottom="1" header="0.5" footer="0.5"/>
  <pageSetup paperSize="9" orientation="landscape" horizontalDpi="4294967292" verticalDpi="4294967292"/>
  <drawing r:id="rId1"/>
</chartsheet>
</file>

<file path=xl/chartsheets/sheet5.xml><?xml version="1.0" encoding="utf-8"?>
<chartsheet xmlns="http://schemas.openxmlformats.org/spreadsheetml/2006/main" xmlns:r="http://schemas.openxmlformats.org/officeDocument/2006/relationships">
  <sheetPr>
    <tabColor theme="8"/>
  </sheetPr>
  <sheetViews>
    <sheetView zoomScale="137" workbookViewId="0" zoomToFit="1"/>
  </sheetViews>
  <pageMargins left="0.75000000000000011" right="0.75000000000000011" top="1" bottom="1" header="0.5" footer="0.5"/>
  <pageSetup paperSize="9" orientation="landscape" horizontalDpi="4294967292" verticalDpi="4294967292"/>
  <drawing r:id="rId1"/>
</chartsheet>
</file>

<file path=xl/chartsheets/sheet6.xml><?xml version="1.0" encoding="utf-8"?>
<chartsheet xmlns="http://schemas.openxmlformats.org/spreadsheetml/2006/main" xmlns:r="http://schemas.openxmlformats.org/officeDocument/2006/relationships">
  <sheetPr>
    <tabColor theme="8"/>
  </sheetPr>
  <sheetViews>
    <sheetView zoomScale="133" workbookViewId="0" zoomToFit="1"/>
  </sheetViews>
  <pageMargins left="0.75000000000000011" right="0.75000000000000011" top="1" bottom="1" header="0.5" footer="0.5"/>
  <pageSetup paperSize="9" orientation="landscape" horizontalDpi="4294967292" verticalDpi="4294967292"/>
  <drawing r:id="rId1"/>
</chartsheet>
</file>

<file path=xl/chartsheets/sheet7.xml><?xml version="1.0" encoding="utf-8"?>
<chartsheet xmlns="http://schemas.openxmlformats.org/spreadsheetml/2006/main" xmlns:r="http://schemas.openxmlformats.org/officeDocument/2006/relationships">
  <sheetPr>
    <tabColor theme="8"/>
  </sheetPr>
  <sheetViews>
    <sheetView zoomScale="137" workbookViewId="0" zoomToFit="1"/>
  </sheetViews>
  <pageMargins left="0.75000000000000011" right="0.75000000000000011" top="1" bottom="1" header="0.5" footer="0.5"/>
  <pageSetup paperSize="9" orientation="landscape" horizontalDpi="4294967292" verticalDpi="4294967292"/>
  <drawing r:id="rId1"/>
</chartsheet>
</file>

<file path=xl/chartsheets/sheet8.xml><?xml version="1.0" encoding="utf-8"?>
<chartsheet xmlns="http://schemas.openxmlformats.org/spreadsheetml/2006/main" xmlns:r="http://schemas.openxmlformats.org/officeDocument/2006/relationships">
  <sheetPr>
    <tabColor theme="8"/>
  </sheetPr>
  <sheetViews>
    <sheetView zoomScale="137" workbookViewId="0" zoomToFit="1"/>
  </sheetViews>
  <pageMargins left="0.75000000000000011" right="0.75000000000000011" top="1" bottom="1" header="0.5" footer="0.5"/>
  <pageSetup paperSize="9" orientation="landscape" horizontalDpi="4294967292" verticalDpi="4294967292"/>
  <drawing r:id="rId1"/>
</chartsheet>
</file>

<file path=xl/chartsheets/sheet9.xml><?xml version="1.0" encoding="utf-8"?>
<chartsheet xmlns="http://schemas.openxmlformats.org/spreadsheetml/2006/main" xmlns:r="http://schemas.openxmlformats.org/officeDocument/2006/relationships">
  <sheetPr codeName="Diagramm1">
    <tabColor theme="8"/>
  </sheetPr>
  <sheetViews>
    <sheetView zoomScale="137" workbookViewId="0" zoomToFit="1"/>
  </sheetViews>
  <pageMargins left="0.75000000000000011" right="0.75000000000000011" top="1" bottom="1" header="0.5" footer="0.5"/>
  <pageSetup paperSize="9" orientation="landscape" horizontalDpi="4294967292" verticalDpi="4294967292"/>
  <drawing r:id="rId1"/>
</chartsheet>
</file>

<file path=xl/chartsheets/sheet10.xml><?xml version="1.0" encoding="utf-8"?>
<chartsheet xmlns="http://schemas.openxmlformats.org/spreadsheetml/2006/main" xmlns:r="http://schemas.openxmlformats.org/officeDocument/2006/relationships">
  <sheetPr codeName="Diagramm2">
    <tabColor theme="8"/>
  </sheetPr>
  <sheetViews>
    <sheetView zoomScale="137" workbookViewId="0" zoomToFit="1"/>
  </sheetViews>
  <pageMargins left="0.75000000000000011" right="0.75000000000000011" top="1" bottom="1" header="0.5" footer="0.5"/>
  <pageSetup paperSize="9" orientation="landscape" horizontalDpi="4294967292" verticalDpi="4294967292"/>
  <drawing r:id="rId1"/>
</chartsheet>
</file>

<file path=xl/chartsheets/sheet11.xml><?xml version="1.0" encoding="utf-8"?>
<chartsheet xmlns="http://schemas.openxmlformats.org/spreadsheetml/2006/main" xmlns:r="http://schemas.openxmlformats.org/officeDocument/2006/relationships">
  <sheetPr codeName="Diagramm3">
    <tabColor theme="8"/>
  </sheetPr>
  <sheetViews>
    <sheetView zoomScale="137" workbookViewId="0" zoomToFit="1"/>
  </sheetViews>
  <pageMargins left="0.75000000000000011" right="0.75000000000000011" top="1" bottom="1" header="0.5" footer="0.5"/>
  <pageSetup paperSize="9" orientation="landscape" horizontalDpi="4294967292" verticalDpi="4294967292"/>
  <drawing r:id="rId1"/>
</chartsheet>
</file>

<file path=xl/chartsheets/sheet12.xml><?xml version="1.0" encoding="utf-8"?>
<chartsheet xmlns="http://schemas.openxmlformats.org/spreadsheetml/2006/main" xmlns:r="http://schemas.openxmlformats.org/officeDocument/2006/relationships">
  <sheetPr codeName="Diagramm4">
    <tabColor theme="8"/>
  </sheetPr>
  <sheetViews>
    <sheetView zoomScale="137" workbookViewId="0" zoomToFit="1"/>
  </sheetViews>
  <pageMargins left="0.75000000000000011" right="0.75000000000000011" top="1" bottom="1" header="0.5" footer="0.5"/>
  <pageSetup paperSize="9" orientation="landscape" horizontalDpi="4294967292" verticalDpi="4294967292"/>
  <drawing r:id="rId1"/>
</chartsheet>
</file>

<file path=xl/chartsheets/sheet13.xml><?xml version="1.0" encoding="utf-8"?>
<chartsheet xmlns="http://schemas.openxmlformats.org/spreadsheetml/2006/main" xmlns:r="http://schemas.openxmlformats.org/officeDocument/2006/relationships">
  <sheetPr codeName="Diagramm5">
    <tabColor theme="8"/>
  </sheetPr>
  <sheetViews>
    <sheetView zoomScale="137" workbookViewId="0" zoomToFit="1"/>
  </sheetViews>
  <pageMargins left="0.75000000000000011" right="0.75000000000000011" top="1" bottom="1" header="0.5" footer="0.5"/>
  <pageSetup paperSize="9" orientation="landscape" horizontalDpi="4294967292" verticalDpi="4294967292"/>
  <drawing r:id="rId1"/>
</chartsheet>
</file>

<file path=xl/chartsheets/sheet14.xml><?xml version="1.0" encoding="utf-8"?>
<chartsheet xmlns="http://schemas.openxmlformats.org/spreadsheetml/2006/main" xmlns:r="http://schemas.openxmlformats.org/officeDocument/2006/relationships">
  <sheetPr codeName="Diagramm6">
    <tabColor theme="8"/>
  </sheetPr>
  <sheetViews>
    <sheetView zoomScale="137" workbookViewId="0" zoomToFit="1"/>
  </sheetViews>
  <pageMargins left="0.75000000000000011" right="0.75000000000000011" top="1" bottom="1" header="0.5" footer="0.5"/>
  <pageSetup paperSize="9" orientation="landscape" horizontalDpi="4294967292" verticalDpi="4294967292"/>
  <drawing r:id="rId1"/>
</chartsheet>
</file>

<file path=xl/chartsheets/sheet15.xml><?xml version="1.0" encoding="utf-8"?>
<chartsheet xmlns="http://schemas.openxmlformats.org/spreadsheetml/2006/main" xmlns:r="http://schemas.openxmlformats.org/officeDocument/2006/relationships">
  <sheetPr codeName="Diagramm7">
    <tabColor theme="8"/>
  </sheetPr>
  <sheetViews>
    <sheetView zoomScale="137" workbookViewId="0" zoomToFit="1"/>
  </sheetViews>
  <pageMargins left="0.75000000000000011" right="0.75000000000000011" top="1" bottom="1" header="0.5" footer="0.5"/>
  <pageSetup paperSize="9" orientation="landscape" horizontalDpi="4294967292" verticalDpi="4294967292"/>
  <drawing r:id="rId1"/>
</chartsheet>
</file>

<file path=xl/chartsheets/sheet16.xml><?xml version="1.0" encoding="utf-8"?>
<chartsheet xmlns="http://schemas.openxmlformats.org/spreadsheetml/2006/main" xmlns:r="http://schemas.openxmlformats.org/officeDocument/2006/relationships">
  <sheetPr codeName="Diagramm8">
    <tabColor theme="8"/>
  </sheetPr>
  <sheetViews>
    <sheetView zoomScale="137" workbookViewId="0" zoomToFit="1"/>
  </sheetViews>
  <pageMargins left="0.75000000000000011" right="0.75000000000000011" top="1" bottom="1" header="0.5" footer="0.5"/>
  <pageSetup paperSize="9" orientation="landscape" horizontalDpi="4294967292" verticalDpi="4294967292"/>
  <drawing r:id="rId1"/>
</chartsheet>
</file>

<file path=xl/chartsheets/sheet17.xml><?xml version="1.0" encoding="utf-8"?>
<chartsheet xmlns="http://schemas.openxmlformats.org/spreadsheetml/2006/main" xmlns:r="http://schemas.openxmlformats.org/officeDocument/2006/relationships">
  <sheetPr codeName="Diagramm9">
    <tabColor theme="8"/>
  </sheetPr>
  <sheetViews>
    <sheetView zoomScale="137" workbookViewId="0" zoomToFit="1"/>
  </sheetViews>
  <pageMargins left="0.75000000000000011" right="0.75000000000000011" top="1" bottom="1" header="0.5" footer="0.5"/>
  <pageSetup paperSize="9" orientation="landscape" horizontalDpi="4294967292" verticalDpi="4294967292"/>
  <drawing r:id="rId1"/>
</chartsheet>
</file>

<file path=xl/chartsheets/sheet18.xml><?xml version="1.0" encoding="utf-8"?>
<chartsheet xmlns="http://schemas.openxmlformats.org/spreadsheetml/2006/main" xmlns:r="http://schemas.openxmlformats.org/officeDocument/2006/relationships">
  <sheetPr codeName="Diagramm10">
    <tabColor theme="8"/>
  </sheetPr>
  <sheetViews>
    <sheetView zoomScale="137" workbookViewId="0" zoomToFit="1"/>
  </sheetViews>
  <pageMargins left="0.75000000000000011" right="0.75000000000000011" top="1" bottom="1" header="0.5" footer="0.5"/>
  <pageSetup paperSize="9" orientation="landscape" horizontalDpi="4294967292" verticalDpi="4294967292"/>
  <drawing r:id="rId1"/>
</chartsheet>
</file>

<file path=xl/chartsheets/sheet19.xml><?xml version="1.0" encoding="utf-8"?>
<chartsheet xmlns="http://schemas.openxmlformats.org/spreadsheetml/2006/main" xmlns:r="http://schemas.openxmlformats.org/officeDocument/2006/relationships">
  <sheetPr codeName="Diagramm11">
    <tabColor theme="8"/>
  </sheetPr>
  <sheetViews>
    <sheetView zoomScale="137" workbookViewId="0" zoomToFit="1"/>
  </sheetViews>
  <pageMargins left="0.75000000000000011" right="0.75000000000000011" top="1" bottom="1" header="0.5" footer="0.5"/>
  <pageSetup paperSize="9" orientation="landscape" horizontalDpi="4294967292" verticalDpi="4294967292"/>
  <drawing r:id="rId1"/>
</chartsheet>
</file>

<file path=xl/chartsheets/sheet20.xml><?xml version="1.0" encoding="utf-8"?>
<chartsheet xmlns="http://schemas.openxmlformats.org/spreadsheetml/2006/main" xmlns:r="http://schemas.openxmlformats.org/officeDocument/2006/relationships">
  <sheetPr codeName="Diagramm12">
    <tabColor theme="8"/>
  </sheetPr>
  <sheetViews>
    <sheetView zoomScale="137" workbookViewId="0" zoomToFit="1"/>
  </sheetViews>
  <pageMargins left="0.75000000000000011" right="0.75000000000000011" top="1" bottom="1" header="0.5" footer="0.5"/>
  <pageSetup paperSize="9" orientation="landscape" horizontalDpi="4294967292" verticalDpi="4294967292"/>
  <drawing r:id="rId1"/>
</chartsheet>
</file>

<file path=xl/chartsheets/sheet21.xml><?xml version="1.0" encoding="utf-8"?>
<chartsheet xmlns="http://schemas.openxmlformats.org/spreadsheetml/2006/main" xmlns:r="http://schemas.openxmlformats.org/officeDocument/2006/relationships">
  <sheetPr codeName="Diagramm13">
    <tabColor theme="8"/>
  </sheetPr>
  <sheetViews>
    <sheetView zoomScale="137" workbookViewId="0" zoomToFit="1"/>
  </sheetViews>
  <pageMargins left="0.75000000000000011" right="0.75000000000000011" top="1" bottom="1" header="0.5" footer="0.5"/>
  <pageSetup paperSize="9" orientation="landscape" horizontalDpi="4294967292" verticalDpi="4294967292"/>
  <drawing r:id="rId1"/>
</chartsheet>
</file>

<file path=xl/chartsheets/sheet22.xml><?xml version="1.0" encoding="utf-8"?>
<chartsheet xmlns="http://schemas.openxmlformats.org/spreadsheetml/2006/main" xmlns:r="http://schemas.openxmlformats.org/officeDocument/2006/relationships">
  <sheetPr codeName="Diagramm14">
    <tabColor theme="8"/>
  </sheetPr>
  <sheetViews>
    <sheetView zoomScale="137" workbookViewId="0" zoomToFit="1"/>
  </sheetViews>
  <pageMargins left="0.75000000000000011" right="0.75000000000000011" top="1" bottom="1" header="0.5" footer="0.5"/>
  <pageSetup paperSize="9" orientation="landscape" horizontalDpi="4294967292" verticalDpi="4294967292"/>
  <drawing r:id="rId1"/>
</chartsheet>
</file>

<file path=xl/chartsheets/sheet23.xml><?xml version="1.0" encoding="utf-8"?>
<chartsheet xmlns="http://schemas.openxmlformats.org/spreadsheetml/2006/main" xmlns:r="http://schemas.openxmlformats.org/officeDocument/2006/relationships">
  <sheetPr codeName="Diagramm15">
    <tabColor theme="8"/>
  </sheetPr>
  <sheetViews>
    <sheetView zoomScale="137" workbookViewId="0" zoomToFit="1"/>
  </sheetViews>
  <pageMargins left="0.75000000000000011" right="0.75000000000000011" top="1" bottom="1" header="0.5" footer="0.5"/>
  <pageSetup paperSize="9" orientation="landscape" horizontalDpi="4294967292" verticalDpi="4294967292"/>
  <drawing r:id="rId1"/>
</chartsheet>
</file>

<file path=xl/chartsheets/sheet24.xml><?xml version="1.0" encoding="utf-8"?>
<chartsheet xmlns="http://schemas.openxmlformats.org/spreadsheetml/2006/main" xmlns:r="http://schemas.openxmlformats.org/officeDocument/2006/relationships">
  <sheetPr>
    <tabColor theme="8"/>
  </sheetPr>
  <sheetViews>
    <sheetView zoomScale="137" workbookViewId="0" zoomToFit="1"/>
  </sheetViews>
  <pageMargins left="0.75000000000000011" right="0.75000000000000011" top="1" bottom="1" header="0.5" footer="0.5"/>
  <pageSetup paperSize="9" orientation="landscape" horizontalDpi="4294967292" verticalDpi="4294967292"/>
  <drawing r:id="rId1"/>
</chartsheet>
</file>

<file path=xl/chartsheets/sheet25.xml><?xml version="1.0" encoding="utf-8"?>
<chartsheet xmlns="http://schemas.openxmlformats.org/spreadsheetml/2006/main" xmlns:r="http://schemas.openxmlformats.org/officeDocument/2006/relationships">
  <sheetPr codeName="Diagramm16">
    <tabColor theme="6"/>
  </sheetPr>
  <sheetViews>
    <sheetView zoomScale="137" workbookViewId="0" zoomToFit="1"/>
  </sheetViews>
  <pageMargins left="0.75000000000000011" right="0.75000000000000011" top="1" bottom="1" header="0.5" footer="0.5"/>
  <pageSetup paperSize="9" orientation="landscape" horizontalDpi="4294967292" verticalDpi="4294967292"/>
  <drawing r:id="rId1"/>
</chartsheet>
</file>

<file path=xl/chartsheets/sheet26.xml><?xml version="1.0" encoding="utf-8"?>
<chartsheet xmlns="http://schemas.openxmlformats.org/spreadsheetml/2006/main" xmlns:r="http://schemas.openxmlformats.org/officeDocument/2006/relationships">
  <sheetPr codeName="Diagramm17">
    <tabColor theme="6"/>
  </sheetPr>
  <sheetViews>
    <sheetView zoomScale="137" workbookViewId="0" zoomToFit="1"/>
  </sheetViews>
  <pageMargins left="0.75000000000000011" right="0.75000000000000011" top="1" bottom="1" header="0.5" footer="0.5"/>
  <pageSetup paperSize="9" orientation="landscape" horizontalDpi="4294967292" verticalDpi="4294967292"/>
  <drawing r:id="rId1"/>
</chartsheet>
</file>

<file path=xl/chartsheets/sheet27.xml><?xml version="1.0" encoding="utf-8"?>
<chartsheet xmlns="http://schemas.openxmlformats.org/spreadsheetml/2006/main" xmlns:r="http://schemas.openxmlformats.org/officeDocument/2006/relationships">
  <sheetPr>
    <tabColor theme="6"/>
  </sheetPr>
  <sheetViews>
    <sheetView zoomScale="137" workbookViewId="0" zoomToFit="1"/>
  </sheetViews>
  <pageMargins left="0.75000000000000011" right="0.75000000000000011" top="1" bottom="1" header="0.5" footer="0.5"/>
  <pageSetup paperSize="9" orientation="landscape" horizontalDpi="4294967292" verticalDpi="4294967292"/>
  <drawing r:id="rId1"/>
</chartsheet>
</file>

<file path=xl/chartsheets/sheet28.xml><?xml version="1.0" encoding="utf-8"?>
<chartsheet xmlns="http://schemas.openxmlformats.org/spreadsheetml/2006/main" xmlns:r="http://schemas.openxmlformats.org/officeDocument/2006/relationships">
  <sheetPr>
    <tabColor theme="6"/>
  </sheetPr>
  <sheetViews>
    <sheetView zoomScale="137" workbookViewId="0" zoomToFit="1"/>
  </sheetViews>
  <pageMargins left="0.75000000000000011" right="0.75000000000000011" top="1" bottom="1" header="0.5" footer="0.5"/>
  <pageSetup paperSize="9" orientation="landscape" horizontalDpi="4294967292" verticalDpi="4294967292"/>
  <drawing r:id="rId1"/>
</chartsheet>
</file>

<file path=xl/chartsheets/sheet29.xml><?xml version="1.0" encoding="utf-8"?>
<chartsheet xmlns="http://schemas.openxmlformats.org/spreadsheetml/2006/main" xmlns:r="http://schemas.openxmlformats.org/officeDocument/2006/relationships">
  <sheetPr codeName="Diagramm18">
    <tabColor theme="6"/>
  </sheetPr>
  <sheetViews>
    <sheetView zoomScale="137" workbookViewId="0" zoomToFit="1"/>
  </sheetViews>
  <pageMargins left="0.75000000000000011" right="0.75000000000000011" top="1" bottom="1" header="0.5" footer="0.5"/>
  <pageSetup paperSize="9" orientation="landscape" horizontalDpi="4294967292" verticalDpi="4294967292"/>
  <drawing r:id="rId1"/>
</chartsheet>
</file>

<file path=xl/chartsheets/sheet30.xml><?xml version="1.0" encoding="utf-8"?>
<chartsheet xmlns="http://schemas.openxmlformats.org/spreadsheetml/2006/main" xmlns:r="http://schemas.openxmlformats.org/officeDocument/2006/relationships">
  <sheetPr codeName="Diagramm19">
    <tabColor theme="6"/>
  </sheetPr>
  <sheetViews>
    <sheetView zoomScale="137" workbookViewId="0" zoomToFit="1"/>
  </sheetViews>
  <pageMargins left="0.75000000000000011" right="0.75000000000000011" top="1" bottom="1" header="0.5" footer="0.5"/>
  <pageSetup paperSize="9" orientation="landscape" horizontalDpi="4294967292" verticalDpi="4294967292"/>
  <drawing r:id="rId1"/>
</chartsheet>
</file>

<file path=xl/chartsheets/sheet31.xml><?xml version="1.0" encoding="utf-8"?>
<chartsheet xmlns="http://schemas.openxmlformats.org/spreadsheetml/2006/main" xmlns:r="http://schemas.openxmlformats.org/officeDocument/2006/relationships">
  <sheetPr codeName="Diagramm20">
    <tabColor theme="2"/>
  </sheetPr>
  <sheetViews>
    <sheetView zoomScale="137" workbookViewId="0" zoomToFit="1"/>
  </sheetViews>
  <pageMargins left="0.75000000000000011" right="0.75000000000000011" top="1" bottom="1" header="0.5" footer="0.5"/>
  <pageSetup paperSize="9" orientation="landscape" horizontalDpi="4294967292" verticalDpi="4294967292"/>
  <drawing r:id="rId1"/>
</chartsheet>
</file>

<file path=xl/chartsheets/sheet32.xml><?xml version="1.0" encoding="utf-8"?>
<chartsheet xmlns="http://schemas.openxmlformats.org/spreadsheetml/2006/main" xmlns:r="http://schemas.openxmlformats.org/officeDocument/2006/relationships">
  <sheetPr codeName="Diagramm21">
    <tabColor theme="2"/>
  </sheetPr>
  <sheetViews>
    <sheetView zoomScale="137" workbookViewId="0" zoomToFit="1"/>
  </sheetViews>
  <pageMargins left="0.75000000000000011" right="0.75000000000000011" top="1" bottom="1" header="0.5" footer="0.5"/>
  <pageSetup paperSize="9" orientation="landscape" horizontalDpi="4294967292" verticalDpi="4294967292"/>
  <drawing r:id="rId1"/>
</chartsheet>
</file>

<file path=xl/chartsheets/sheet33.xml><?xml version="1.0" encoding="utf-8"?>
<chartsheet xmlns="http://schemas.openxmlformats.org/spreadsheetml/2006/main" xmlns:r="http://schemas.openxmlformats.org/officeDocument/2006/relationships">
  <sheetPr codeName="Diagramm22">
    <tabColor theme="2"/>
  </sheetPr>
  <sheetViews>
    <sheetView zoomScale="137" workbookViewId="0" zoomToFit="1"/>
  </sheetViews>
  <pageMargins left="0.75000000000000011" right="0.75000000000000011" top="1" bottom="1" header="0.5" footer="0.5"/>
  <pageSetup paperSize="9" orientation="landscape" horizontalDpi="4294967292" verticalDpi="4294967292"/>
  <drawing r:id="rId1"/>
</chartsheet>
</file>

<file path=xl/chartsheets/sheet34.xml><?xml version="1.0" encoding="utf-8"?>
<chartsheet xmlns="http://schemas.openxmlformats.org/spreadsheetml/2006/main" xmlns:r="http://schemas.openxmlformats.org/officeDocument/2006/relationships">
  <sheetPr codeName="Diagramm23">
    <tabColor theme="2"/>
  </sheetPr>
  <sheetViews>
    <sheetView zoomScale="137" workbookViewId="0" zoomToFit="1"/>
  </sheetViews>
  <pageMargins left="0.75000000000000011" right="0.75000000000000011" top="1" bottom="1" header="0.5" footer="0.5"/>
  <pageSetup paperSize="9" orientation="landscape" horizontalDpi="4294967292" verticalDpi="4294967292"/>
  <drawing r:id="rId1"/>
</chartsheet>
</file>

<file path=xl/chartsheets/sheet35.xml><?xml version="1.0" encoding="utf-8"?>
<chartsheet xmlns="http://schemas.openxmlformats.org/spreadsheetml/2006/main" xmlns:r="http://schemas.openxmlformats.org/officeDocument/2006/relationships">
  <sheetPr codeName="Diagramm24">
    <tabColor theme="2"/>
  </sheetPr>
  <sheetViews>
    <sheetView zoomScale="137" workbookViewId="0" zoomToFit="1"/>
  </sheetViews>
  <pageMargins left="0.75000000000000011" right="0.75000000000000011" top="1" bottom="1" header="0.5" footer="0.5"/>
  <pageSetup paperSize="9" orientation="landscape" horizontalDpi="4294967292" verticalDpi="4294967292"/>
  <drawing r:id="rId1"/>
</chartsheet>
</file>

<file path=xl/chartsheets/sheet36.xml><?xml version="1.0" encoding="utf-8"?>
<chartsheet xmlns="http://schemas.openxmlformats.org/spreadsheetml/2006/main" xmlns:r="http://schemas.openxmlformats.org/officeDocument/2006/relationships">
  <sheetPr codeName="Diagramm25">
    <tabColor theme="2"/>
  </sheetPr>
  <sheetViews>
    <sheetView zoomScale="137" workbookViewId="0" zoomToFit="1"/>
  </sheetViews>
  <pageMargins left="0.75000000000000011" right="0.75000000000000011" top="1" bottom="1" header="0.5" footer="0.5"/>
  <pageSetup paperSize="9" orientation="landscape" horizontalDpi="4294967292" verticalDpi="4294967292"/>
  <drawing r:id="rId1"/>
</chartsheet>
</file>

<file path=xl/chartsheets/sheet37.xml><?xml version="1.0" encoding="utf-8"?>
<chartsheet xmlns="http://schemas.openxmlformats.org/spreadsheetml/2006/main" xmlns:r="http://schemas.openxmlformats.org/officeDocument/2006/relationships">
  <sheetPr codeName="Diagramm26">
    <tabColor theme="2"/>
  </sheetPr>
  <sheetViews>
    <sheetView zoomScale="137" workbookViewId="0" zoomToFit="1"/>
  </sheetViews>
  <pageMargins left="0.75000000000000011" right="0.75000000000000011" top="1" bottom="1" header="0.5" footer="0.5"/>
  <pageSetup paperSize="9" orientation="landscape" horizontalDpi="4294967292" verticalDpi="4294967292"/>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14.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15.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16.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17.xml.rels><?xml version="1.0" encoding="UTF-8" standalone="yes"?>
<Relationships xmlns="http://schemas.openxmlformats.org/package/2006/relationships"><Relationship Id="rId1" Type="http://schemas.openxmlformats.org/officeDocument/2006/relationships/chart" Target="../charts/chart17.xml"/></Relationships>
</file>

<file path=xl/drawings/_rels/drawing18.xml.rels><?xml version="1.0" encoding="UTF-8" standalone="yes"?>
<Relationships xmlns="http://schemas.openxmlformats.org/package/2006/relationships"><Relationship Id="rId1" Type="http://schemas.openxmlformats.org/officeDocument/2006/relationships/chart" Target="../charts/chart18.xml"/></Relationships>
</file>

<file path=xl/drawings/_rels/drawing19.xml.rels><?xml version="1.0" encoding="UTF-8" standalone="yes"?>
<Relationships xmlns="http://schemas.openxmlformats.org/package/2006/relationships"><Relationship Id="rId1" Type="http://schemas.openxmlformats.org/officeDocument/2006/relationships/chart" Target="../charts/chart19.xml"/></Relationships>
</file>

<file path=xl/drawings/_rels/drawing20.xml.rels><?xml version="1.0" encoding="UTF-8" standalone="yes"?>
<Relationships xmlns="http://schemas.openxmlformats.org/package/2006/relationships"><Relationship Id="rId1" Type="http://schemas.openxmlformats.org/officeDocument/2006/relationships/chart" Target="../charts/chart20.xml"/></Relationships>
</file>

<file path=xl/drawings/_rels/drawing21.xml.rels><?xml version="1.0" encoding="UTF-8" standalone="yes"?>
<Relationships xmlns="http://schemas.openxmlformats.org/package/2006/relationships"><Relationship Id="rId1" Type="http://schemas.openxmlformats.org/officeDocument/2006/relationships/chart" Target="../charts/chart21.xml"/></Relationships>
</file>

<file path=xl/drawings/_rels/drawing22.xml.rels><?xml version="1.0" encoding="UTF-8" standalone="yes"?>
<Relationships xmlns="http://schemas.openxmlformats.org/package/2006/relationships"><Relationship Id="rId1" Type="http://schemas.openxmlformats.org/officeDocument/2006/relationships/chart" Target="../charts/chart22.xml"/></Relationships>
</file>

<file path=xl/drawings/_rels/drawing23.xml.rels><?xml version="1.0" encoding="UTF-8" standalone="yes"?>
<Relationships xmlns="http://schemas.openxmlformats.org/package/2006/relationships"><Relationship Id="rId1" Type="http://schemas.openxmlformats.org/officeDocument/2006/relationships/chart" Target="../charts/chart23.xml"/></Relationships>
</file>

<file path=xl/drawings/_rels/drawing24.xml.rels><?xml version="1.0" encoding="UTF-8" standalone="yes"?>
<Relationships xmlns="http://schemas.openxmlformats.org/package/2006/relationships"><Relationship Id="rId1" Type="http://schemas.openxmlformats.org/officeDocument/2006/relationships/chart" Target="../charts/chart24.xml"/></Relationships>
</file>

<file path=xl/drawings/_rels/drawing25.xml.rels><?xml version="1.0" encoding="UTF-8" standalone="yes"?>
<Relationships xmlns="http://schemas.openxmlformats.org/package/2006/relationships"><Relationship Id="rId1" Type="http://schemas.openxmlformats.org/officeDocument/2006/relationships/chart" Target="../charts/chart25.xml"/></Relationships>
</file>

<file path=xl/drawings/_rels/drawing26.xml.rels><?xml version="1.0" encoding="UTF-8" standalone="yes"?>
<Relationships xmlns="http://schemas.openxmlformats.org/package/2006/relationships"><Relationship Id="rId1" Type="http://schemas.openxmlformats.org/officeDocument/2006/relationships/chart" Target="../charts/chart26.xml"/></Relationships>
</file>

<file path=xl/drawings/_rels/drawing27.xml.rels><?xml version="1.0" encoding="UTF-8" standalone="yes"?>
<Relationships xmlns="http://schemas.openxmlformats.org/package/2006/relationships"><Relationship Id="rId1" Type="http://schemas.openxmlformats.org/officeDocument/2006/relationships/chart" Target="../charts/chart27.xml"/></Relationships>
</file>

<file path=xl/drawings/_rels/drawing28.xml.rels><?xml version="1.0" encoding="UTF-8" standalone="yes"?>
<Relationships xmlns="http://schemas.openxmlformats.org/package/2006/relationships"><Relationship Id="rId1" Type="http://schemas.openxmlformats.org/officeDocument/2006/relationships/chart" Target="../charts/chart28.xml"/></Relationships>
</file>

<file path=xl/drawings/_rels/drawing29.xml.rels><?xml version="1.0" encoding="UTF-8" standalone="yes"?>
<Relationships xmlns="http://schemas.openxmlformats.org/package/2006/relationships"><Relationship Id="rId1" Type="http://schemas.openxmlformats.org/officeDocument/2006/relationships/chart" Target="../charts/chart29.xml"/></Relationships>
</file>

<file path=xl/drawings/_rels/drawing30.xml.rels><?xml version="1.0" encoding="UTF-8" standalone="yes"?>
<Relationships xmlns="http://schemas.openxmlformats.org/package/2006/relationships"><Relationship Id="rId1" Type="http://schemas.openxmlformats.org/officeDocument/2006/relationships/chart" Target="../charts/chart30.xml"/></Relationships>
</file>

<file path=xl/drawings/_rels/drawing31.xml.rels><?xml version="1.0" encoding="UTF-8" standalone="yes"?>
<Relationships xmlns="http://schemas.openxmlformats.org/package/2006/relationships"><Relationship Id="rId1" Type="http://schemas.openxmlformats.org/officeDocument/2006/relationships/chart" Target="../charts/chart31.xml"/></Relationships>
</file>

<file path=xl/drawings/_rels/drawing32.xml.rels><?xml version="1.0" encoding="UTF-8" standalone="yes"?>
<Relationships xmlns="http://schemas.openxmlformats.org/package/2006/relationships"><Relationship Id="rId1" Type="http://schemas.openxmlformats.org/officeDocument/2006/relationships/chart" Target="../charts/chart32.xml"/></Relationships>
</file>

<file path=xl/drawings/_rels/drawing33.xml.rels><?xml version="1.0" encoding="UTF-8" standalone="yes"?>
<Relationships xmlns="http://schemas.openxmlformats.org/package/2006/relationships"><Relationship Id="rId1" Type="http://schemas.openxmlformats.org/officeDocument/2006/relationships/chart" Target="../charts/chart33.xml"/></Relationships>
</file>

<file path=xl/drawings/_rels/drawing34.xml.rels><?xml version="1.0" encoding="UTF-8" standalone="yes"?>
<Relationships xmlns="http://schemas.openxmlformats.org/package/2006/relationships"><Relationship Id="rId1" Type="http://schemas.openxmlformats.org/officeDocument/2006/relationships/chart" Target="../charts/chart34.xml"/></Relationships>
</file>

<file path=xl/drawings/_rels/drawing35.xml.rels><?xml version="1.0" encoding="UTF-8" standalone="yes"?>
<Relationships xmlns="http://schemas.openxmlformats.org/package/2006/relationships"><Relationship Id="rId1" Type="http://schemas.openxmlformats.org/officeDocument/2006/relationships/chart" Target="../charts/chart35.xml"/></Relationships>
</file>

<file path=xl/drawings/_rels/drawing36.xml.rels><?xml version="1.0" encoding="UTF-8" standalone="yes"?>
<Relationships xmlns="http://schemas.openxmlformats.org/package/2006/relationships"><Relationship Id="rId1" Type="http://schemas.openxmlformats.org/officeDocument/2006/relationships/chart" Target="../charts/chart36.xml"/></Relationships>
</file>

<file path=xl/drawings/_rels/drawing37.xml.rels><?xml version="1.0" encoding="UTF-8" standalone="yes"?>
<Relationships xmlns="http://schemas.openxmlformats.org/package/2006/relationships"><Relationship Id="rId1" Type="http://schemas.openxmlformats.org/officeDocument/2006/relationships/chart" Target="../charts/chart37.xml"/></Relationships>
</file>

<file path=xl/drawings/drawing1.xml><?xml version="1.0" encoding="utf-8"?>
<xdr:wsDr xmlns:xdr="http://schemas.openxmlformats.org/drawingml/2006/spreadsheetDrawing" xmlns:a="http://schemas.openxmlformats.org/drawingml/2006/main">
  <xdr:absoluteAnchor>
    <xdr:pos x="0" y="0"/>
    <xdr:ext cx="9214662" cy="5624286"/>
    <xdr:graphicFrame macro="">
      <xdr:nvGraphicFramePr>
        <xdr:cNvPr id="2" name="Diagramm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absoluteAnchor>
    <xdr:pos x="0" y="0"/>
    <xdr:ext cx="9214453" cy="5626934"/>
    <xdr:graphicFrame macro="">
      <xdr:nvGraphicFramePr>
        <xdr:cNvPr id="2" name="Diagramm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3.xml><?xml version="1.0" encoding="utf-8"?>
<xdr:wsDr xmlns:xdr="http://schemas.openxmlformats.org/drawingml/2006/spreadsheetDrawing" xmlns:a="http://schemas.openxmlformats.org/drawingml/2006/main">
  <xdr:absoluteAnchor>
    <xdr:pos x="0" y="0"/>
    <xdr:ext cx="9214453" cy="5626934"/>
    <xdr:graphicFrame macro="">
      <xdr:nvGraphicFramePr>
        <xdr:cNvPr id="2" name="Diagramm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4.xml><?xml version="1.0" encoding="utf-8"?>
<xdr:wsDr xmlns:xdr="http://schemas.openxmlformats.org/drawingml/2006/spreadsheetDrawing" xmlns:a="http://schemas.openxmlformats.org/drawingml/2006/main">
  <xdr:absoluteAnchor>
    <xdr:pos x="0" y="0"/>
    <xdr:ext cx="9214453" cy="5626934"/>
    <xdr:graphicFrame macro="">
      <xdr:nvGraphicFramePr>
        <xdr:cNvPr id="2" name="Diagramm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5.xml><?xml version="1.0" encoding="utf-8"?>
<xdr:wsDr xmlns:xdr="http://schemas.openxmlformats.org/drawingml/2006/spreadsheetDrawing" xmlns:a="http://schemas.openxmlformats.org/drawingml/2006/main">
  <xdr:absoluteAnchor>
    <xdr:pos x="0" y="0"/>
    <xdr:ext cx="9214453" cy="5626934"/>
    <xdr:graphicFrame macro="">
      <xdr:nvGraphicFramePr>
        <xdr:cNvPr id="2" name="Diagramm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6.xml><?xml version="1.0" encoding="utf-8"?>
<xdr:wsDr xmlns:xdr="http://schemas.openxmlformats.org/drawingml/2006/spreadsheetDrawing" xmlns:a="http://schemas.openxmlformats.org/drawingml/2006/main">
  <xdr:absoluteAnchor>
    <xdr:pos x="0" y="0"/>
    <xdr:ext cx="9214662" cy="5624286"/>
    <xdr:graphicFrame macro="">
      <xdr:nvGraphicFramePr>
        <xdr:cNvPr id="2" name="Diagramm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7.xml><?xml version="1.0" encoding="utf-8"?>
<xdr:wsDr xmlns:xdr="http://schemas.openxmlformats.org/drawingml/2006/spreadsheetDrawing" xmlns:a="http://schemas.openxmlformats.org/drawingml/2006/main">
  <xdr:absoluteAnchor>
    <xdr:pos x="0" y="0"/>
    <xdr:ext cx="9214453" cy="5626934"/>
    <xdr:graphicFrame macro="">
      <xdr:nvGraphicFramePr>
        <xdr:cNvPr id="2" name="Diagramm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8.xml><?xml version="1.0" encoding="utf-8"?>
<xdr:wsDr xmlns:xdr="http://schemas.openxmlformats.org/drawingml/2006/spreadsheetDrawing" xmlns:a="http://schemas.openxmlformats.org/drawingml/2006/main">
  <xdr:absoluteAnchor>
    <xdr:pos x="0" y="0"/>
    <xdr:ext cx="9214453" cy="5626934"/>
    <xdr:graphicFrame macro="">
      <xdr:nvGraphicFramePr>
        <xdr:cNvPr id="2" name="Diagramm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9.xml><?xml version="1.0" encoding="utf-8"?>
<xdr:wsDr xmlns:xdr="http://schemas.openxmlformats.org/drawingml/2006/spreadsheetDrawing" xmlns:a="http://schemas.openxmlformats.org/drawingml/2006/main">
  <xdr:absoluteAnchor>
    <xdr:pos x="0" y="0"/>
    <xdr:ext cx="9214453" cy="5626934"/>
    <xdr:graphicFrame macro="">
      <xdr:nvGraphicFramePr>
        <xdr:cNvPr id="2" name="Diagramm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0.xml><?xml version="1.0" encoding="utf-8"?>
<xdr:wsDr xmlns:xdr="http://schemas.openxmlformats.org/drawingml/2006/spreadsheetDrawing" xmlns:a="http://schemas.openxmlformats.org/drawingml/2006/main">
  <xdr:absoluteAnchor>
    <xdr:pos x="0" y="0"/>
    <xdr:ext cx="9214453" cy="5626934"/>
    <xdr:graphicFrame macro="">
      <xdr:nvGraphicFramePr>
        <xdr:cNvPr id="2" name="Diagramm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1.xml><?xml version="1.0" encoding="utf-8"?>
<xdr:wsDr xmlns:xdr="http://schemas.openxmlformats.org/drawingml/2006/spreadsheetDrawing" xmlns:a="http://schemas.openxmlformats.org/drawingml/2006/main">
  <xdr:absoluteAnchor>
    <xdr:pos x="0" y="0"/>
    <xdr:ext cx="9214453" cy="5626934"/>
    <xdr:graphicFrame macro="">
      <xdr:nvGraphicFramePr>
        <xdr:cNvPr id="2" name="Diagramm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2.xml><?xml version="1.0" encoding="utf-8"?>
<xdr:wsDr xmlns:xdr="http://schemas.openxmlformats.org/drawingml/2006/spreadsheetDrawing" xmlns:a="http://schemas.openxmlformats.org/drawingml/2006/main">
  <xdr:absoluteAnchor>
    <xdr:pos x="0" y="0"/>
    <xdr:ext cx="9214453" cy="5626934"/>
    <xdr:graphicFrame macro="">
      <xdr:nvGraphicFramePr>
        <xdr:cNvPr id="2" name="Diagramm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3.xml><?xml version="1.0" encoding="utf-8"?>
<xdr:wsDr xmlns:xdr="http://schemas.openxmlformats.org/drawingml/2006/spreadsheetDrawing" xmlns:a="http://schemas.openxmlformats.org/drawingml/2006/main">
  <xdr:absoluteAnchor>
    <xdr:pos x="0" y="0"/>
    <xdr:ext cx="9214453" cy="5626934"/>
    <xdr:graphicFrame macro="">
      <xdr:nvGraphicFramePr>
        <xdr:cNvPr id="2" name="Diagramm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4.xml><?xml version="1.0" encoding="utf-8"?>
<xdr:wsDr xmlns:xdr="http://schemas.openxmlformats.org/drawingml/2006/spreadsheetDrawing" xmlns:a="http://schemas.openxmlformats.org/drawingml/2006/main">
  <xdr:absoluteAnchor>
    <xdr:pos x="0" y="0"/>
    <xdr:ext cx="9214453" cy="5626934"/>
    <xdr:graphicFrame macro="">
      <xdr:nvGraphicFramePr>
        <xdr:cNvPr id="2" name="Diagramm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5.xml><?xml version="1.0" encoding="utf-8"?>
<xdr:wsDr xmlns:xdr="http://schemas.openxmlformats.org/drawingml/2006/spreadsheetDrawing" xmlns:a="http://schemas.openxmlformats.org/drawingml/2006/main">
  <xdr:absoluteAnchor>
    <xdr:pos x="0" y="0"/>
    <xdr:ext cx="9214453" cy="5626934"/>
    <xdr:graphicFrame macro="">
      <xdr:nvGraphicFramePr>
        <xdr:cNvPr id="2" name="Diagramm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6.xml><?xml version="1.0" encoding="utf-8"?>
<xdr:wsDr xmlns:xdr="http://schemas.openxmlformats.org/drawingml/2006/spreadsheetDrawing" xmlns:a="http://schemas.openxmlformats.org/drawingml/2006/main">
  <xdr:absoluteAnchor>
    <xdr:pos x="0" y="0"/>
    <xdr:ext cx="9214453" cy="5626934"/>
    <xdr:graphicFrame macro="">
      <xdr:nvGraphicFramePr>
        <xdr:cNvPr id="2" name="Diagramm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7.xml><?xml version="1.0" encoding="utf-8"?>
<xdr:wsDr xmlns:xdr="http://schemas.openxmlformats.org/drawingml/2006/spreadsheetDrawing" xmlns:a="http://schemas.openxmlformats.org/drawingml/2006/main">
  <xdr:absoluteAnchor>
    <xdr:pos x="0" y="0"/>
    <xdr:ext cx="9214453" cy="5626934"/>
    <xdr:graphicFrame macro="">
      <xdr:nvGraphicFramePr>
        <xdr:cNvPr id="2" name="Diagramm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8.xml><?xml version="1.0" encoding="utf-8"?>
<xdr:wsDr xmlns:xdr="http://schemas.openxmlformats.org/drawingml/2006/spreadsheetDrawing" xmlns:a="http://schemas.openxmlformats.org/drawingml/2006/main">
  <xdr:absoluteAnchor>
    <xdr:pos x="0" y="0"/>
    <xdr:ext cx="9214453" cy="5626934"/>
    <xdr:graphicFrame macro="">
      <xdr:nvGraphicFramePr>
        <xdr:cNvPr id="2" name="Diagramm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9.xml><?xml version="1.0" encoding="utf-8"?>
<xdr:wsDr xmlns:xdr="http://schemas.openxmlformats.org/drawingml/2006/spreadsheetDrawing" xmlns:a="http://schemas.openxmlformats.org/drawingml/2006/main">
  <xdr:absoluteAnchor>
    <xdr:pos x="0" y="0"/>
    <xdr:ext cx="9214453" cy="5626934"/>
    <xdr:graphicFrame macro="">
      <xdr:nvGraphicFramePr>
        <xdr:cNvPr id="2" name="Diagramm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0.xml><?xml version="1.0" encoding="utf-8"?>
<xdr:wsDr xmlns:xdr="http://schemas.openxmlformats.org/drawingml/2006/spreadsheetDrawing" xmlns:a="http://schemas.openxmlformats.org/drawingml/2006/main">
  <xdr:absoluteAnchor>
    <xdr:pos x="0" y="0"/>
    <xdr:ext cx="9214453" cy="5626934"/>
    <xdr:graphicFrame macro="">
      <xdr:nvGraphicFramePr>
        <xdr:cNvPr id="2" name="Diagramm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1.xml><?xml version="1.0" encoding="utf-8"?>
<xdr:wsDr xmlns:xdr="http://schemas.openxmlformats.org/drawingml/2006/spreadsheetDrawing" xmlns:a="http://schemas.openxmlformats.org/drawingml/2006/main">
  <xdr:absoluteAnchor>
    <xdr:pos x="0" y="0"/>
    <xdr:ext cx="9214453" cy="5626934"/>
    <xdr:graphicFrame macro="">
      <xdr:nvGraphicFramePr>
        <xdr:cNvPr id="2" name="Diagramm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2.xml><?xml version="1.0" encoding="utf-8"?>
<xdr:wsDr xmlns:xdr="http://schemas.openxmlformats.org/drawingml/2006/spreadsheetDrawing" xmlns:a="http://schemas.openxmlformats.org/drawingml/2006/main">
  <xdr:absoluteAnchor>
    <xdr:pos x="0" y="0"/>
    <xdr:ext cx="9214453" cy="5626934"/>
    <xdr:graphicFrame macro="">
      <xdr:nvGraphicFramePr>
        <xdr:cNvPr id="2" name="Diagramm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3.xml><?xml version="1.0" encoding="utf-8"?>
<xdr:wsDr xmlns:xdr="http://schemas.openxmlformats.org/drawingml/2006/spreadsheetDrawing" xmlns:a="http://schemas.openxmlformats.org/drawingml/2006/main">
  <xdr:absoluteAnchor>
    <xdr:pos x="0" y="0"/>
    <xdr:ext cx="9214453" cy="5626934"/>
    <xdr:graphicFrame macro="">
      <xdr:nvGraphicFramePr>
        <xdr:cNvPr id="2" name="Diagramm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4.xml><?xml version="1.0" encoding="utf-8"?>
<xdr:wsDr xmlns:xdr="http://schemas.openxmlformats.org/drawingml/2006/spreadsheetDrawing" xmlns:a="http://schemas.openxmlformats.org/drawingml/2006/main">
  <xdr:absoluteAnchor>
    <xdr:pos x="0" y="0"/>
    <xdr:ext cx="9214453" cy="5626934"/>
    <xdr:graphicFrame macro="">
      <xdr:nvGraphicFramePr>
        <xdr:cNvPr id="2" name="Diagramm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5.xml><?xml version="1.0" encoding="utf-8"?>
<xdr:wsDr xmlns:xdr="http://schemas.openxmlformats.org/drawingml/2006/spreadsheetDrawing" xmlns:a="http://schemas.openxmlformats.org/drawingml/2006/main">
  <xdr:absoluteAnchor>
    <xdr:pos x="0" y="0"/>
    <xdr:ext cx="9214453" cy="5626934"/>
    <xdr:graphicFrame macro="">
      <xdr:nvGraphicFramePr>
        <xdr:cNvPr id="2" name="Diagramm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6.xml><?xml version="1.0" encoding="utf-8"?>
<xdr:wsDr xmlns:xdr="http://schemas.openxmlformats.org/drawingml/2006/spreadsheetDrawing" xmlns:a="http://schemas.openxmlformats.org/drawingml/2006/main">
  <xdr:absoluteAnchor>
    <xdr:pos x="0" y="0"/>
    <xdr:ext cx="9214453" cy="5626934"/>
    <xdr:graphicFrame macro="">
      <xdr:nvGraphicFramePr>
        <xdr:cNvPr id="2" name="Diagramm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7.xml><?xml version="1.0" encoding="utf-8"?>
<xdr:wsDr xmlns:xdr="http://schemas.openxmlformats.org/drawingml/2006/spreadsheetDrawing" xmlns:a="http://schemas.openxmlformats.org/drawingml/2006/main">
  <xdr:absoluteAnchor>
    <xdr:pos x="0" y="0"/>
    <xdr:ext cx="9214453" cy="5626934"/>
    <xdr:graphicFrame macro="">
      <xdr:nvGraphicFramePr>
        <xdr:cNvPr id="2" name="Diagramm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8.xml><?xml version="1.0" encoding="utf-8"?>
<xdr:wsDr xmlns:xdr="http://schemas.openxmlformats.org/drawingml/2006/spreadsheetDrawing" xmlns:a="http://schemas.openxmlformats.org/drawingml/2006/main">
  <xdr:absoluteAnchor>
    <xdr:pos x="0" y="0"/>
    <xdr:ext cx="9214453" cy="5626934"/>
    <xdr:graphicFrame macro="">
      <xdr:nvGraphicFramePr>
        <xdr:cNvPr id="2" name="Diagramm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9.xml><?xml version="1.0" encoding="utf-8"?>
<xdr:wsDr xmlns:xdr="http://schemas.openxmlformats.org/drawingml/2006/spreadsheetDrawing" xmlns:a="http://schemas.openxmlformats.org/drawingml/2006/main">
  <xdr:absoluteAnchor>
    <xdr:pos x="0" y="0"/>
    <xdr:ext cx="9214453" cy="5626934"/>
    <xdr:graphicFrame macro="">
      <xdr:nvGraphicFramePr>
        <xdr:cNvPr id="2" name="Diagramm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30.xml><?xml version="1.0" encoding="utf-8"?>
<xdr:wsDr xmlns:xdr="http://schemas.openxmlformats.org/drawingml/2006/spreadsheetDrawing" xmlns:a="http://schemas.openxmlformats.org/drawingml/2006/main">
  <xdr:absoluteAnchor>
    <xdr:pos x="0" y="0"/>
    <xdr:ext cx="9214453" cy="5626934"/>
    <xdr:graphicFrame macro="">
      <xdr:nvGraphicFramePr>
        <xdr:cNvPr id="2" name="Diagramm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31.xml><?xml version="1.0" encoding="utf-8"?>
<xdr:wsDr xmlns:xdr="http://schemas.openxmlformats.org/drawingml/2006/spreadsheetDrawing" xmlns:a="http://schemas.openxmlformats.org/drawingml/2006/main">
  <xdr:absoluteAnchor>
    <xdr:pos x="0" y="0"/>
    <xdr:ext cx="9214453" cy="5626934"/>
    <xdr:graphicFrame macro="">
      <xdr:nvGraphicFramePr>
        <xdr:cNvPr id="2" name="Diagramm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32.xml><?xml version="1.0" encoding="utf-8"?>
<xdr:wsDr xmlns:xdr="http://schemas.openxmlformats.org/drawingml/2006/spreadsheetDrawing" xmlns:a="http://schemas.openxmlformats.org/drawingml/2006/main">
  <xdr:absoluteAnchor>
    <xdr:pos x="0" y="0"/>
    <xdr:ext cx="9214453" cy="5626934"/>
    <xdr:graphicFrame macro="">
      <xdr:nvGraphicFramePr>
        <xdr:cNvPr id="2" name="Diagramm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33.xml><?xml version="1.0" encoding="utf-8"?>
<xdr:wsDr xmlns:xdr="http://schemas.openxmlformats.org/drawingml/2006/spreadsheetDrawing" xmlns:a="http://schemas.openxmlformats.org/drawingml/2006/main">
  <xdr:absoluteAnchor>
    <xdr:pos x="0" y="0"/>
    <xdr:ext cx="9214453" cy="5626934"/>
    <xdr:graphicFrame macro="">
      <xdr:nvGraphicFramePr>
        <xdr:cNvPr id="2" name="Diagramm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34.xml><?xml version="1.0" encoding="utf-8"?>
<xdr:wsDr xmlns:xdr="http://schemas.openxmlformats.org/drawingml/2006/spreadsheetDrawing" xmlns:a="http://schemas.openxmlformats.org/drawingml/2006/main">
  <xdr:absoluteAnchor>
    <xdr:pos x="0" y="0"/>
    <xdr:ext cx="9214453" cy="5626934"/>
    <xdr:graphicFrame macro="">
      <xdr:nvGraphicFramePr>
        <xdr:cNvPr id="2" name="Diagramm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35.xml><?xml version="1.0" encoding="utf-8"?>
<xdr:wsDr xmlns:xdr="http://schemas.openxmlformats.org/drawingml/2006/spreadsheetDrawing" xmlns:a="http://schemas.openxmlformats.org/drawingml/2006/main">
  <xdr:absoluteAnchor>
    <xdr:pos x="0" y="0"/>
    <xdr:ext cx="9214453" cy="5626934"/>
    <xdr:graphicFrame macro="">
      <xdr:nvGraphicFramePr>
        <xdr:cNvPr id="2" name="Diagramm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36.xml><?xml version="1.0" encoding="utf-8"?>
<xdr:wsDr xmlns:xdr="http://schemas.openxmlformats.org/drawingml/2006/spreadsheetDrawing" xmlns:a="http://schemas.openxmlformats.org/drawingml/2006/main">
  <xdr:absoluteAnchor>
    <xdr:pos x="0" y="0"/>
    <xdr:ext cx="9214453" cy="5626934"/>
    <xdr:graphicFrame macro="">
      <xdr:nvGraphicFramePr>
        <xdr:cNvPr id="2" name="Diagramm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37.xml><?xml version="1.0" encoding="utf-8"?>
<xdr:wsDr xmlns:xdr="http://schemas.openxmlformats.org/drawingml/2006/spreadsheetDrawing" xmlns:a="http://schemas.openxmlformats.org/drawingml/2006/main">
  <xdr:absoluteAnchor>
    <xdr:pos x="0" y="0"/>
    <xdr:ext cx="9214453" cy="5626934"/>
    <xdr:graphicFrame macro="">
      <xdr:nvGraphicFramePr>
        <xdr:cNvPr id="2" name="Diagramm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Design">
  <a:themeElements>
    <a:clrScheme name="Apotheke">
      <a:dk1>
        <a:sysClr val="windowText" lastClr="000000"/>
      </a:dk1>
      <a:lt1>
        <a:sysClr val="window" lastClr="FFFFFF"/>
      </a:lt1>
      <a:dk2>
        <a:srgbClr val="564B3C"/>
      </a:dk2>
      <a:lt2>
        <a:srgbClr val="ECEDD1"/>
      </a:lt2>
      <a:accent1>
        <a:srgbClr val="93A299"/>
      </a:accent1>
      <a:accent2>
        <a:srgbClr val="CF543F"/>
      </a:accent2>
      <a:accent3>
        <a:srgbClr val="B5AE53"/>
      </a:accent3>
      <a:accent4>
        <a:srgbClr val="848058"/>
      </a:accent4>
      <a:accent5>
        <a:srgbClr val="E8B54D"/>
      </a:accent5>
      <a:accent6>
        <a:srgbClr val="786C71"/>
      </a:accent6>
      <a:hlink>
        <a:srgbClr val="CCCC00"/>
      </a:hlink>
      <a:folHlink>
        <a:srgbClr val="B2B2B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tt1" enableFormatConditionsCalculation="0">
    <tabColor theme="4"/>
  </sheetPr>
  <dimension ref="A1:AS158"/>
  <sheetViews>
    <sheetView workbookViewId="0">
      <pane ySplit="2" topLeftCell="A50" activePane="bottomLeft" state="frozen"/>
      <selection pane="bottomLeft" activeCell="C61" sqref="C61"/>
    </sheetView>
  </sheetViews>
  <sheetFormatPr baseColWidth="10" defaultRowHeight="15" x14ac:dyDescent="0"/>
  <cols>
    <col min="1" max="1" width="15.33203125" style="14" customWidth="1"/>
    <col min="2" max="2" width="13.5" style="16" customWidth="1"/>
    <col min="3" max="3" width="48.5" style="19" customWidth="1"/>
    <col min="4" max="4" width="10.83203125" style="6"/>
    <col min="5" max="5" width="10.83203125" style="4"/>
    <col min="6" max="6" width="10.83203125" style="7"/>
    <col min="7" max="7" width="10.83203125" style="6"/>
    <col min="8" max="8" width="10.83203125" style="4"/>
    <col min="9" max="9" width="10.83203125" style="7"/>
    <col min="10" max="10" width="10.83203125" style="6"/>
    <col min="11" max="11" width="10.83203125" style="4"/>
    <col min="12" max="12" width="10.83203125" style="7"/>
    <col min="13" max="13" width="10.83203125" style="6"/>
    <col min="14" max="14" width="10.83203125" style="4"/>
    <col min="15" max="15" width="10.83203125" style="7"/>
    <col min="16" max="16" width="10.83203125" style="6"/>
    <col min="17" max="17" width="10.83203125" style="4"/>
    <col min="18" max="18" width="10.83203125" style="7"/>
    <col min="19" max="19" width="10.83203125" style="6"/>
    <col min="20" max="20" width="10.83203125" style="4"/>
    <col min="21" max="21" width="10.83203125" style="7"/>
    <col min="22" max="22" width="10.83203125" style="6"/>
    <col min="23" max="23" width="10.83203125" style="4"/>
    <col min="24" max="24" width="10.83203125" style="7"/>
    <col min="25" max="25" width="10.83203125" style="6"/>
    <col min="26" max="26" width="10.83203125" style="4"/>
    <col min="27" max="27" width="10.83203125" style="7"/>
    <col min="28" max="28" width="10.83203125" style="6"/>
    <col min="29" max="29" width="10.83203125" style="4"/>
    <col min="30" max="30" width="10.83203125" style="7"/>
    <col min="31" max="31" width="10.83203125" style="6"/>
    <col min="32" max="32" width="10.83203125" style="4"/>
    <col min="33" max="33" width="10.83203125" style="7"/>
    <col min="34" max="34" width="10.83203125" style="6"/>
    <col min="35" max="35" width="10.83203125" style="4"/>
    <col min="36" max="36" width="10.83203125" style="7"/>
    <col min="37" max="37" width="10.83203125" style="6"/>
    <col min="38" max="38" width="10.83203125" style="4"/>
    <col min="39" max="39" width="10.83203125" style="7"/>
    <col min="40" max="40" width="10.83203125" style="6"/>
    <col min="41" max="41" width="10.83203125" style="4"/>
    <col min="42" max="42" width="10.83203125" style="7"/>
    <col min="43" max="43" width="10.83203125" style="6"/>
    <col min="44" max="44" width="10.83203125" style="4"/>
    <col min="45" max="45" width="10.83203125" style="7"/>
    <col min="46" max="16384" width="10.83203125" style="5"/>
  </cols>
  <sheetData>
    <row r="1" spans="1:45" s="1" customFormat="1">
      <c r="A1" s="12" t="s">
        <v>0</v>
      </c>
      <c r="B1" s="15"/>
      <c r="C1" s="17"/>
      <c r="D1" s="8" t="s">
        <v>4</v>
      </c>
      <c r="E1" s="3"/>
      <c r="F1" s="9"/>
      <c r="G1" s="8" t="s">
        <v>8</v>
      </c>
      <c r="H1" s="3"/>
      <c r="I1" s="9"/>
      <c r="J1" s="8" t="s">
        <v>9</v>
      </c>
      <c r="K1" s="3"/>
      <c r="L1" s="9"/>
      <c r="M1" s="8" t="s">
        <v>10</v>
      </c>
      <c r="N1" s="3"/>
      <c r="O1" s="9"/>
      <c r="P1" s="8" t="s">
        <v>11</v>
      </c>
      <c r="Q1" s="3"/>
      <c r="R1" s="9"/>
      <c r="S1" s="8" t="s">
        <v>12</v>
      </c>
      <c r="T1" s="3"/>
      <c r="U1" s="9"/>
      <c r="V1" s="8" t="s">
        <v>13</v>
      </c>
      <c r="W1" s="3"/>
      <c r="X1" s="9"/>
      <c r="Y1" s="8" t="s">
        <v>14</v>
      </c>
      <c r="Z1" s="3"/>
      <c r="AA1" s="9"/>
      <c r="AB1" s="8" t="s">
        <v>15</v>
      </c>
      <c r="AC1" s="3"/>
      <c r="AD1" s="9"/>
      <c r="AE1" s="8" t="s">
        <v>16</v>
      </c>
      <c r="AF1" s="3"/>
      <c r="AG1" s="9"/>
      <c r="AH1" s="8" t="s">
        <v>17</v>
      </c>
      <c r="AI1" s="3"/>
      <c r="AJ1" s="9"/>
      <c r="AK1" s="8" t="s">
        <v>18</v>
      </c>
      <c r="AL1" s="3"/>
      <c r="AM1" s="9"/>
      <c r="AN1" s="8" t="s">
        <v>19</v>
      </c>
      <c r="AO1" s="3"/>
      <c r="AP1" s="9"/>
      <c r="AQ1" s="8" t="s">
        <v>20</v>
      </c>
      <c r="AR1" s="2"/>
      <c r="AS1" s="10"/>
    </row>
    <row r="2" spans="1:45" s="11" customFormat="1" ht="22" customHeight="1">
      <c r="A2" s="13" t="s">
        <v>1</v>
      </c>
      <c r="B2" s="60" t="s">
        <v>2</v>
      </c>
      <c r="C2" s="18" t="s">
        <v>3</v>
      </c>
      <c r="D2" s="57" t="s">
        <v>5</v>
      </c>
      <c r="E2" s="58" t="s">
        <v>6</v>
      </c>
      <c r="F2" s="59" t="s">
        <v>7</v>
      </c>
      <c r="G2" s="57" t="s">
        <v>5</v>
      </c>
      <c r="H2" s="58" t="s">
        <v>6</v>
      </c>
      <c r="I2" s="59" t="s">
        <v>7</v>
      </c>
      <c r="J2" s="57" t="s">
        <v>5</v>
      </c>
      <c r="K2" s="58" t="s">
        <v>6</v>
      </c>
      <c r="L2" s="59" t="s">
        <v>7</v>
      </c>
      <c r="M2" s="57" t="s">
        <v>5</v>
      </c>
      <c r="N2" s="58" t="s">
        <v>6</v>
      </c>
      <c r="O2" s="59" t="s">
        <v>7</v>
      </c>
      <c r="P2" s="57" t="s">
        <v>5</v>
      </c>
      <c r="Q2" s="58" t="s">
        <v>6</v>
      </c>
      <c r="R2" s="59" t="s">
        <v>7</v>
      </c>
      <c r="S2" s="57" t="s">
        <v>5</v>
      </c>
      <c r="T2" s="58" t="s">
        <v>6</v>
      </c>
      <c r="U2" s="59" t="s">
        <v>7</v>
      </c>
      <c r="V2" s="57" t="s">
        <v>5</v>
      </c>
      <c r="W2" s="58" t="s">
        <v>6</v>
      </c>
      <c r="X2" s="59" t="s">
        <v>7</v>
      </c>
      <c r="Y2" s="57" t="s">
        <v>5</v>
      </c>
      <c r="Z2" s="58" t="s">
        <v>6</v>
      </c>
      <c r="AA2" s="59" t="s">
        <v>7</v>
      </c>
      <c r="AB2" s="57" t="s">
        <v>5</v>
      </c>
      <c r="AC2" s="58" t="s">
        <v>6</v>
      </c>
      <c r="AD2" s="59" t="s">
        <v>7</v>
      </c>
      <c r="AE2" s="57" t="s">
        <v>5</v>
      </c>
      <c r="AF2" s="58" t="s">
        <v>6</v>
      </c>
      <c r="AG2" s="59" t="s">
        <v>7</v>
      </c>
      <c r="AH2" s="57" t="s">
        <v>5</v>
      </c>
      <c r="AI2" s="58" t="s">
        <v>6</v>
      </c>
      <c r="AJ2" s="59" t="s">
        <v>7</v>
      </c>
      <c r="AK2" s="57" t="s">
        <v>5</v>
      </c>
      <c r="AL2" s="58" t="s">
        <v>6</v>
      </c>
      <c r="AM2" s="59" t="s">
        <v>7</v>
      </c>
      <c r="AN2" s="57" t="s">
        <v>5</v>
      </c>
      <c r="AO2" s="58" t="s">
        <v>6</v>
      </c>
      <c r="AP2" s="59" t="s">
        <v>7</v>
      </c>
      <c r="AQ2" s="57" t="s">
        <v>5</v>
      </c>
      <c r="AR2" s="58" t="s">
        <v>6</v>
      </c>
      <c r="AS2" s="59" t="s">
        <v>7</v>
      </c>
    </row>
    <row r="3" spans="1:45" s="20" customFormat="1">
      <c r="A3" s="44" t="s">
        <v>21</v>
      </c>
      <c r="B3" s="45" t="s">
        <v>24</v>
      </c>
      <c r="C3" s="46" t="s">
        <v>22</v>
      </c>
      <c r="D3" s="23" t="s">
        <v>91</v>
      </c>
      <c r="E3" s="24" t="s">
        <v>91</v>
      </c>
      <c r="F3" s="25" t="s">
        <v>91</v>
      </c>
      <c r="G3" s="23" t="s">
        <v>91</v>
      </c>
      <c r="H3" s="24" t="s">
        <v>91</v>
      </c>
      <c r="I3" s="25" t="s">
        <v>91</v>
      </c>
      <c r="J3" s="23" t="s">
        <v>91</v>
      </c>
      <c r="K3" s="24" t="s">
        <v>91</v>
      </c>
      <c r="L3" s="25" t="s">
        <v>91</v>
      </c>
      <c r="M3" s="23" t="s">
        <v>91</v>
      </c>
      <c r="N3" s="24" t="s">
        <v>91</v>
      </c>
      <c r="O3" s="25" t="s">
        <v>91</v>
      </c>
      <c r="P3" s="23" t="s">
        <v>91</v>
      </c>
      <c r="Q3" s="24" t="s">
        <v>91</v>
      </c>
      <c r="R3" s="25" t="s">
        <v>91</v>
      </c>
      <c r="S3" s="23" t="s">
        <v>91</v>
      </c>
      <c r="T3" s="24" t="s">
        <v>91</v>
      </c>
      <c r="U3" s="25" t="s">
        <v>91</v>
      </c>
      <c r="V3" s="23" t="s">
        <v>91</v>
      </c>
      <c r="W3" s="24" t="s">
        <v>91</v>
      </c>
      <c r="X3" s="25" t="s">
        <v>91</v>
      </c>
      <c r="Y3" s="23" t="s">
        <v>91</v>
      </c>
      <c r="Z3" s="24" t="s">
        <v>91</v>
      </c>
      <c r="AA3" s="25" t="s">
        <v>91</v>
      </c>
      <c r="AB3" s="23" t="s">
        <v>91</v>
      </c>
      <c r="AC3" s="24" t="s">
        <v>91</v>
      </c>
      <c r="AD3" s="25" t="s">
        <v>91</v>
      </c>
      <c r="AE3" s="23" t="s">
        <v>91</v>
      </c>
      <c r="AF3" s="24" t="s">
        <v>91</v>
      </c>
      <c r="AG3" s="25" t="s">
        <v>91</v>
      </c>
      <c r="AH3" s="23" t="s">
        <v>91</v>
      </c>
      <c r="AI3" s="24" t="s">
        <v>91</v>
      </c>
      <c r="AJ3" s="25" t="s">
        <v>91</v>
      </c>
      <c r="AK3" s="23" t="s">
        <v>91</v>
      </c>
      <c r="AL3" s="24" t="s">
        <v>91</v>
      </c>
      <c r="AM3" s="25" t="s">
        <v>91</v>
      </c>
      <c r="AN3" s="23" t="s">
        <v>91</v>
      </c>
      <c r="AO3" s="24" t="s">
        <v>91</v>
      </c>
      <c r="AP3" s="25" t="s">
        <v>91</v>
      </c>
      <c r="AQ3" s="23" t="s">
        <v>91</v>
      </c>
      <c r="AR3" s="24" t="s">
        <v>91</v>
      </c>
      <c r="AS3" s="25" t="s">
        <v>91</v>
      </c>
    </row>
    <row r="4" spans="1:45" s="21" customFormat="1">
      <c r="A4" s="47"/>
      <c r="B4" s="48" t="s">
        <v>25</v>
      </c>
      <c r="C4" s="49" t="s">
        <v>23</v>
      </c>
      <c r="D4" s="26" t="s">
        <v>91</v>
      </c>
      <c r="E4" s="27" t="s">
        <v>91</v>
      </c>
      <c r="F4" s="28" t="s">
        <v>91</v>
      </c>
      <c r="G4" s="26" t="s">
        <v>91</v>
      </c>
      <c r="H4" s="29" t="s">
        <v>91</v>
      </c>
      <c r="I4" s="28" t="s">
        <v>91</v>
      </c>
      <c r="J4" s="26" t="s">
        <v>91</v>
      </c>
      <c r="K4" s="29" t="s">
        <v>91</v>
      </c>
      <c r="L4" s="28" t="s">
        <v>91</v>
      </c>
      <c r="M4" s="26" t="s">
        <v>91</v>
      </c>
      <c r="N4" s="29" t="s">
        <v>91</v>
      </c>
      <c r="O4" s="28" t="s">
        <v>91</v>
      </c>
      <c r="P4" s="26" t="s">
        <v>91</v>
      </c>
      <c r="Q4" s="29" t="s">
        <v>91</v>
      </c>
      <c r="R4" s="28" t="s">
        <v>91</v>
      </c>
      <c r="S4" s="26" t="s">
        <v>91</v>
      </c>
      <c r="T4" s="29" t="s">
        <v>91</v>
      </c>
      <c r="U4" s="28" t="s">
        <v>91</v>
      </c>
      <c r="V4" s="26" t="s">
        <v>91</v>
      </c>
      <c r="W4" s="29" t="s">
        <v>91</v>
      </c>
      <c r="X4" s="28" t="s">
        <v>91</v>
      </c>
      <c r="Y4" s="26" t="s">
        <v>91</v>
      </c>
      <c r="Z4" s="29" t="s">
        <v>91</v>
      </c>
      <c r="AA4" s="28" t="s">
        <v>91</v>
      </c>
      <c r="AB4" s="26" t="s">
        <v>91</v>
      </c>
      <c r="AC4" s="29" t="s">
        <v>91</v>
      </c>
      <c r="AD4" s="28" t="s">
        <v>91</v>
      </c>
      <c r="AE4" s="26" t="s">
        <v>91</v>
      </c>
      <c r="AF4" s="29" t="s">
        <v>91</v>
      </c>
      <c r="AG4" s="28" t="s">
        <v>91</v>
      </c>
      <c r="AH4" s="26" t="s">
        <v>91</v>
      </c>
      <c r="AI4" s="29" t="s">
        <v>91</v>
      </c>
      <c r="AJ4" s="28" t="s">
        <v>91</v>
      </c>
      <c r="AK4" s="26" t="s">
        <v>91</v>
      </c>
      <c r="AL4" s="29" t="s">
        <v>91</v>
      </c>
      <c r="AM4" s="28" t="s">
        <v>91</v>
      </c>
      <c r="AN4" s="26" t="s">
        <v>91</v>
      </c>
      <c r="AO4" s="29" t="s">
        <v>91</v>
      </c>
      <c r="AP4" s="28" t="s">
        <v>91</v>
      </c>
      <c r="AQ4" s="26" t="s">
        <v>91</v>
      </c>
      <c r="AR4" s="29" t="s">
        <v>91</v>
      </c>
      <c r="AS4" s="28" t="s">
        <v>91</v>
      </c>
    </row>
    <row r="5" spans="1:45">
      <c r="A5" s="50" t="s">
        <v>26</v>
      </c>
      <c r="B5" s="51" t="s">
        <v>27</v>
      </c>
      <c r="C5" s="52" t="s">
        <v>28</v>
      </c>
      <c r="D5" s="30" t="s">
        <v>172</v>
      </c>
      <c r="E5" s="24" t="s">
        <v>172</v>
      </c>
      <c r="F5" s="27" t="s">
        <v>172</v>
      </c>
      <c r="G5" s="30" t="s">
        <v>172</v>
      </c>
      <c r="H5" s="24" t="s">
        <v>172</v>
      </c>
      <c r="I5" s="27" t="s">
        <v>172</v>
      </c>
      <c r="J5" s="30" t="s">
        <v>172</v>
      </c>
      <c r="K5" s="24" t="s">
        <v>172</v>
      </c>
      <c r="L5" s="27" t="s">
        <v>172</v>
      </c>
      <c r="M5" s="30" t="s">
        <v>172</v>
      </c>
      <c r="N5" s="24" t="s">
        <v>172</v>
      </c>
      <c r="O5" s="27" t="s">
        <v>172</v>
      </c>
      <c r="P5" s="30" t="s">
        <v>172</v>
      </c>
      <c r="Q5" s="24" t="s">
        <v>172</v>
      </c>
      <c r="R5" s="27" t="s">
        <v>172</v>
      </c>
      <c r="S5" s="30" t="s">
        <v>172</v>
      </c>
      <c r="T5" s="24" t="s">
        <v>172</v>
      </c>
      <c r="U5" s="27" t="s">
        <v>172</v>
      </c>
      <c r="V5" s="30" t="s">
        <v>172</v>
      </c>
      <c r="W5" s="24" t="s">
        <v>172</v>
      </c>
      <c r="X5" s="27" t="s">
        <v>172</v>
      </c>
      <c r="Y5" s="30" t="s">
        <v>172</v>
      </c>
      <c r="Z5" s="24" t="s">
        <v>172</v>
      </c>
      <c r="AA5" s="27" t="s">
        <v>172</v>
      </c>
      <c r="AB5" s="30" t="s">
        <v>172</v>
      </c>
      <c r="AC5" s="24" t="s">
        <v>172</v>
      </c>
      <c r="AD5" s="27" t="s">
        <v>172</v>
      </c>
      <c r="AE5" s="30" t="s">
        <v>172</v>
      </c>
      <c r="AF5" s="24" t="s">
        <v>172</v>
      </c>
      <c r="AG5" s="27" t="s">
        <v>172</v>
      </c>
      <c r="AH5" s="30" t="s">
        <v>172</v>
      </c>
      <c r="AI5" s="24" t="s">
        <v>172</v>
      </c>
      <c r="AJ5" s="27" t="s">
        <v>172</v>
      </c>
      <c r="AK5" s="30" t="s">
        <v>172</v>
      </c>
      <c r="AL5" s="24" t="s">
        <v>172</v>
      </c>
      <c r="AM5" s="27" t="s">
        <v>172</v>
      </c>
      <c r="AN5" s="30" t="s">
        <v>172</v>
      </c>
      <c r="AO5" s="24" t="s">
        <v>172</v>
      </c>
      <c r="AP5" s="27" t="s">
        <v>172</v>
      </c>
      <c r="AQ5" s="30" t="s">
        <v>172</v>
      </c>
      <c r="AR5" s="24" t="s">
        <v>172</v>
      </c>
      <c r="AS5" s="25" t="s">
        <v>172</v>
      </c>
    </row>
    <row r="6" spans="1:45">
      <c r="A6" s="50"/>
      <c r="B6" s="51" t="s">
        <v>29</v>
      </c>
      <c r="C6" s="52" t="s">
        <v>30</v>
      </c>
      <c r="D6" s="30" t="s">
        <v>91</v>
      </c>
      <c r="E6" s="27" t="s">
        <v>91</v>
      </c>
      <c r="F6" s="31" t="s">
        <v>91</v>
      </c>
      <c r="G6" s="30" t="s">
        <v>91</v>
      </c>
      <c r="H6" s="27" t="s">
        <v>91</v>
      </c>
      <c r="I6" s="31" t="s">
        <v>91</v>
      </c>
      <c r="J6" s="30" t="s">
        <v>91</v>
      </c>
      <c r="K6" s="27" t="s">
        <v>91</v>
      </c>
      <c r="L6" s="31" t="s">
        <v>91</v>
      </c>
      <c r="M6" s="30" t="s">
        <v>91</v>
      </c>
      <c r="N6" s="27" t="s">
        <v>91</v>
      </c>
      <c r="O6" s="31" t="s">
        <v>91</v>
      </c>
      <c r="P6" s="30" t="s">
        <v>91</v>
      </c>
      <c r="Q6" s="27" t="s">
        <v>91</v>
      </c>
      <c r="R6" s="31" t="s">
        <v>91</v>
      </c>
      <c r="S6" s="30" t="s">
        <v>91</v>
      </c>
      <c r="T6" s="27" t="s">
        <v>91</v>
      </c>
      <c r="U6" s="31" t="s">
        <v>91</v>
      </c>
      <c r="V6" s="30" t="s">
        <v>91</v>
      </c>
      <c r="W6" s="27" t="s">
        <v>91</v>
      </c>
      <c r="X6" s="31" t="s">
        <v>91</v>
      </c>
      <c r="Y6" s="30" t="s">
        <v>91</v>
      </c>
      <c r="Z6" s="27" t="s">
        <v>91</v>
      </c>
      <c r="AA6" s="31" t="s">
        <v>91</v>
      </c>
      <c r="AB6" s="30" t="s">
        <v>91</v>
      </c>
      <c r="AC6" s="27" t="s">
        <v>91</v>
      </c>
      <c r="AD6" s="31" t="s">
        <v>91</v>
      </c>
      <c r="AE6" s="30" t="s">
        <v>91</v>
      </c>
      <c r="AF6" s="27" t="s">
        <v>91</v>
      </c>
      <c r="AG6" s="31" t="s">
        <v>91</v>
      </c>
      <c r="AH6" s="30" t="s">
        <v>91</v>
      </c>
      <c r="AI6" s="27" t="s">
        <v>91</v>
      </c>
      <c r="AJ6" s="31" t="s">
        <v>91</v>
      </c>
      <c r="AK6" s="30" t="s">
        <v>91</v>
      </c>
      <c r="AL6" s="27" t="s">
        <v>91</v>
      </c>
      <c r="AM6" s="31" t="s">
        <v>91</v>
      </c>
      <c r="AN6" s="30" t="s">
        <v>91</v>
      </c>
      <c r="AO6" s="27" t="s">
        <v>91</v>
      </c>
      <c r="AP6" s="31" t="s">
        <v>91</v>
      </c>
      <c r="AQ6" s="30" t="s">
        <v>91</v>
      </c>
      <c r="AR6" s="27" t="s">
        <v>91</v>
      </c>
      <c r="AS6" s="31" t="s">
        <v>91</v>
      </c>
    </row>
    <row r="7" spans="1:45" ht="30">
      <c r="A7" s="50"/>
      <c r="B7" s="51" t="s">
        <v>31</v>
      </c>
      <c r="C7" s="52" t="s">
        <v>35</v>
      </c>
      <c r="D7" s="55" t="s">
        <v>175</v>
      </c>
      <c r="E7" s="56" t="s">
        <v>175</v>
      </c>
      <c r="F7" s="56" t="s">
        <v>175</v>
      </c>
      <c r="G7" s="55" t="s">
        <v>175</v>
      </c>
      <c r="H7" s="56" t="s">
        <v>175</v>
      </c>
      <c r="I7" s="56" t="s">
        <v>175</v>
      </c>
      <c r="J7" s="32" t="s">
        <v>174</v>
      </c>
      <c r="K7" s="33" t="s">
        <v>174</v>
      </c>
      <c r="L7" s="33" t="s">
        <v>174</v>
      </c>
      <c r="M7" s="32" t="s">
        <v>174</v>
      </c>
      <c r="N7" s="33" t="s">
        <v>174</v>
      </c>
      <c r="O7" s="33" t="s">
        <v>174</v>
      </c>
      <c r="P7" s="32" t="s">
        <v>174</v>
      </c>
      <c r="Q7" s="33" t="s">
        <v>174</v>
      </c>
      <c r="R7" s="33" t="s">
        <v>174</v>
      </c>
      <c r="S7" s="32" t="s">
        <v>174</v>
      </c>
      <c r="T7" s="33" t="s">
        <v>174</v>
      </c>
      <c r="U7" s="33" t="s">
        <v>174</v>
      </c>
      <c r="V7" s="32" t="s">
        <v>174</v>
      </c>
      <c r="W7" s="33" t="s">
        <v>174</v>
      </c>
      <c r="X7" s="33" t="s">
        <v>174</v>
      </c>
      <c r="Y7" s="32" t="s">
        <v>174</v>
      </c>
      <c r="Z7" s="33" t="s">
        <v>174</v>
      </c>
      <c r="AA7" s="33" t="s">
        <v>174</v>
      </c>
      <c r="AB7" s="32" t="s">
        <v>174</v>
      </c>
      <c r="AC7" s="33" t="s">
        <v>174</v>
      </c>
      <c r="AD7" s="33" t="s">
        <v>174</v>
      </c>
      <c r="AE7" s="32" t="s">
        <v>174</v>
      </c>
      <c r="AF7" s="33" t="s">
        <v>174</v>
      </c>
      <c r="AG7" s="33" t="s">
        <v>174</v>
      </c>
      <c r="AH7" s="32" t="s">
        <v>174</v>
      </c>
      <c r="AI7" s="33" t="s">
        <v>174</v>
      </c>
      <c r="AJ7" s="33" t="s">
        <v>174</v>
      </c>
      <c r="AK7" s="32" t="s">
        <v>174</v>
      </c>
      <c r="AL7" s="33" t="s">
        <v>174</v>
      </c>
      <c r="AM7" s="33" t="s">
        <v>174</v>
      </c>
      <c r="AN7" s="32" t="s">
        <v>174</v>
      </c>
      <c r="AO7" s="33" t="s">
        <v>174</v>
      </c>
      <c r="AP7" s="33" t="s">
        <v>174</v>
      </c>
      <c r="AQ7" s="32" t="s">
        <v>174</v>
      </c>
      <c r="AR7" s="33" t="s">
        <v>174</v>
      </c>
      <c r="AS7" s="34" t="s">
        <v>174</v>
      </c>
    </row>
    <row r="8" spans="1:45" ht="30">
      <c r="A8" s="50"/>
      <c r="B8" s="51" t="s">
        <v>32</v>
      </c>
      <c r="C8" s="52" t="s">
        <v>33</v>
      </c>
      <c r="D8" s="30" t="s">
        <v>91</v>
      </c>
      <c r="E8" s="27" t="s">
        <v>91</v>
      </c>
      <c r="F8" s="31" t="s">
        <v>91</v>
      </c>
      <c r="G8" s="30" t="s">
        <v>91</v>
      </c>
      <c r="H8" s="27" t="s">
        <v>91</v>
      </c>
      <c r="I8" s="31" t="s">
        <v>91</v>
      </c>
      <c r="J8" s="30" t="s">
        <v>91</v>
      </c>
      <c r="K8" s="27" t="s">
        <v>91</v>
      </c>
      <c r="L8" s="31" t="s">
        <v>91</v>
      </c>
      <c r="M8" s="30" t="s">
        <v>91</v>
      </c>
      <c r="N8" s="27" t="s">
        <v>91</v>
      </c>
      <c r="O8" s="31" t="s">
        <v>91</v>
      </c>
      <c r="P8" s="30" t="s">
        <v>91</v>
      </c>
      <c r="Q8" s="27" t="s">
        <v>91</v>
      </c>
      <c r="R8" s="31" t="s">
        <v>91</v>
      </c>
      <c r="S8" s="30" t="s">
        <v>91</v>
      </c>
      <c r="T8" s="27" t="s">
        <v>91</v>
      </c>
      <c r="U8" s="31" t="s">
        <v>91</v>
      </c>
      <c r="V8" s="30" t="s">
        <v>91</v>
      </c>
      <c r="W8" s="27" t="s">
        <v>91</v>
      </c>
      <c r="X8" s="31" t="s">
        <v>91</v>
      </c>
      <c r="Y8" s="30" t="s">
        <v>91</v>
      </c>
      <c r="Z8" s="27" t="s">
        <v>91</v>
      </c>
      <c r="AA8" s="31" t="s">
        <v>91</v>
      </c>
      <c r="AB8" s="30" t="s">
        <v>91</v>
      </c>
      <c r="AC8" s="27" t="s">
        <v>91</v>
      </c>
      <c r="AD8" s="31" t="s">
        <v>91</v>
      </c>
      <c r="AE8" s="30" t="s">
        <v>91</v>
      </c>
      <c r="AF8" s="27" t="s">
        <v>91</v>
      </c>
      <c r="AG8" s="31" t="s">
        <v>91</v>
      </c>
      <c r="AH8" s="30" t="s">
        <v>91</v>
      </c>
      <c r="AI8" s="27" t="s">
        <v>91</v>
      </c>
      <c r="AJ8" s="31" t="s">
        <v>91</v>
      </c>
      <c r="AK8" s="30" t="s">
        <v>91</v>
      </c>
      <c r="AL8" s="27" t="s">
        <v>91</v>
      </c>
      <c r="AM8" s="31" t="s">
        <v>91</v>
      </c>
      <c r="AN8" s="30" t="s">
        <v>91</v>
      </c>
      <c r="AO8" s="27" t="s">
        <v>91</v>
      </c>
      <c r="AP8" s="31" t="s">
        <v>91</v>
      </c>
      <c r="AQ8" s="30" t="s">
        <v>91</v>
      </c>
      <c r="AR8" s="27" t="s">
        <v>91</v>
      </c>
      <c r="AS8" s="31" t="s">
        <v>91</v>
      </c>
    </row>
    <row r="9" spans="1:45" ht="45">
      <c r="A9" s="50"/>
      <c r="B9" s="51" t="s">
        <v>34</v>
      </c>
      <c r="C9" s="52" t="s">
        <v>36</v>
      </c>
      <c r="D9" s="30" t="s">
        <v>91</v>
      </c>
      <c r="E9" s="27" t="s">
        <v>91</v>
      </c>
      <c r="F9" s="31" t="s">
        <v>91</v>
      </c>
      <c r="G9" s="30" t="s">
        <v>91</v>
      </c>
      <c r="H9" s="27" t="s">
        <v>91</v>
      </c>
      <c r="I9" s="31" t="s">
        <v>91</v>
      </c>
      <c r="J9" s="30" t="s">
        <v>91</v>
      </c>
      <c r="K9" s="27" t="s">
        <v>91</v>
      </c>
      <c r="L9" s="31" t="s">
        <v>91</v>
      </c>
      <c r="M9" s="30" t="s">
        <v>91</v>
      </c>
      <c r="N9" s="27" t="s">
        <v>91</v>
      </c>
      <c r="O9" s="31" t="s">
        <v>91</v>
      </c>
      <c r="P9" s="30" t="s">
        <v>91</v>
      </c>
      <c r="Q9" s="27" t="s">
        <v>91</v>
      </c>
      <c r="R9" s="31" t="s">
        <v>91</v>
      </c>
      <c r="S9" s="30" t="s">
        <v>91</v>
      </c>
      <c r="T9" s="27" t="s">
        <v>91</v>
      </c>
      <c r="U9" s="31" t="s">
        <v>91</v>
      </c>
      <c r="V9" s="30" t="s">
        <v>91</v>
      </c>
      <c r="W9" s="27" t="s">
        <v>91</v>
      </c>
      <c r="X9" s="31" t="s">
        <v>91</v>
      </c>
      <c r="Y9" s="30" t="s">
        <v>91</v>
      </c>
      <c r="Z9" s="27" t="s">
        <v>91</v>
      </c>
      <c r="AA9" s="31" t="s">
        <v>91</v>
      </c>
      <c r="AB9" s="30" t="s">
        <v>91</v>
      </c>
      <c r="AC9" s="27" t="s">
        <v>91</v>
      </c>
      <c r="AD9" s="31" t="s">
        <v>91</v>
      </c>
      <c r="AE9" s="30" t="s">
        <v>91</v>
      </c>
      <c r="AF9" s="27" t="s">
        <v>91</v>
      </c>
      <c r="AG9" s="31" t="s">
        <v>91</v>
      </c>
      <c r="AH9" s="30" t="s">
        <v>91</v>
      </c>
      <c r="AI9" s="27" t="s">
        <v>91</v>
      </c>
      <c r="AJ9" s="31" t="s">
        <v>91</v>
      </c>
      <c r="AK9" s="30" t="s">
        <v>91</v>
      </c>
      <c r="AL9" s="27" t="s">
        <v>91</v>
      </c>
      <c r="AM9" s="31" t="s">
        <v>91</v>
      </c>
      <c r="AN9" s="30" t="s">
        <v>91</v>
      </c>
      <c r="AO9" s="27" t="s">
        <v>91</v>
      </c>
      <c r="AP9" s="31" t="s">
        <v>91</v>
      </c>
      <c r="AQ9" s="30" t="s">
        <v>91</v>
      </c>
      <c r="AR9" s="27" t="s">
        <v>91</v>
      </c>
      <c r="AS9" s="31" t="s">
        <v>91</v>
      </c>
    </row>
    <row r="10" spans="1:45" ht="30">
      <c r="A10" s="50"/>
      <c r="B10" s="51" t="s">
        <v>37</v>
      </c>
      <c r="C10" s="52" t="s">
        <v>38</v>
      </c>
      <c r="D10" s="35">
        <v>29</v>
      </c>
      <c r="E10" s="36">
        <v>0</v>
      </c>
      <c r="F10" s="37">
        <v>0</v>
      </c>
      <c r="G10" s="35">
        <v>15</v>
      </c>
      <c r="H10" s="36">
        <v>0</v>
      </c>
      <c r="I10" s="37">
        <v>0</v>
      </c>
      <c r="J10" s="35">
        <v>22</v>
      </c>
      <c r="K10" s="36">
        <v>0</v>
      </c>
      <c r="L10" s="37">
        <v>0</v>
      </c>
      <c r="M10" s="35">
        <v>22</v>
      </c>
      <c r="N10" s="36">
        <v>0</v>
      </c>
      <c r="O10" s="37">
        <v>0</v>
      </c>
      <c r="P10" s="35">
        <v>23</v>
      </c>
      <c r="Q10" s="36">
        <v>0</v>
      </c>
      <c r="R10" s="37">
        <v>0</v>
      </c>
      <c r="S10" s="35">
        <v>23</v>
      </c>
      <c r="T10" s="36">
        <v>0</v>
      </c>
      <c r="U10" s="37">
        <v>0</v>
      </c>
      <c r="V10" s="35">
        <v>24</v>
      </c>
      <c r="W10" s="36">
        <v>0</v>
      </c>
      <c r="X10" s="37">
        <v>0</v>
      </c>
      <c r="Y10" s="35">
        <v>22</v>
      </c>
      <c r="Z10" s="36">
        <v>0</v>
      </c>
      <c r="AA10" s="37">
        <v>0</v>
      </c>
      <c r="AB10" s="35">
        <v>23</v>
      </c>
      <c r="AC10" s="36">
        <v>0</v>
      </c>
      <c r="AD10" s="37">
        <v>0</v>
      </c>
      <c r="AE10" s="35">
        <v>22</v>
      </c>
      <c r="AF10" s="36">
        <v>0</v>
      </c>
      <c r="AG10" s="37">
        <v>0</v>
      </c>
      <c r="AH10" s="35">
        <v>23</v>
      </c>
      <c r="AI10" s="36">
        <v>0</v>
      </c>
      <c r="AJ10" s="37">
        <v>0</v>
      </c>
      <c r="AK10" s="35">
        <v>23</v>
      </c>
      <c r="AL10" s="36">
        <v>0</v>
      </c>
      <c r="AM10" s="37">
        <v>0</v>
      </c>
      <c r="AN10" s="35">
        <v>22</v>
      </c>
      <c r="AO10" s="36">
        <v>0</v>
      </c>
      <c r="AP10" s="37">
        <v>0</v>
      </c>
      <c r="AQ10" s="35">
        <v>19</v>
      </c>
      <c r="AR10" s="36">
        <v>0</v>
      </c>
      <c r="AS10" s="37">
        <v>0</v>
      </c>
    </row>
    <row r="11" spans="1:45" ht="30">
      <c r="A11" s="50"/>
      <c r="B11" s="51" t="s">
        <v>39</v>
      </c>
      <c r="C11" s="52" t="s">
        <v>42</v>
      </c>
      <c r="D11" s="35">
        <v>0</v>
      </c>
      <c r="E11" s="36">
        <v>0</v>
      </c>
      <c r="F11" s="37">
        <v>0</v>
      </c>
      <c r="G11" s="35">
        <v>0</v>
      </c>
      <c r="H11" s="36">
        <v>0</v>
      </c>
      <c r="I11" s="37">
        <v>0</v>
      </c>
      <c r="J11" s="35">
        <v>0</v>
      </c>
      <c r="K11" s="36">
        <v>0</v>
      </c>
      <c r="L11" s="37">
        <v>0</v>
      </c>
      <c r="M11" s="35">
        <v>0</v>
      </c>
      <c r="N11" s="36">
        <v>0</v>
      </c>
      <c r="O11" s="37">
        <v>0</v>
      </c>
      <c r="P11" s="35">
        <v>0</v>
      </c>
      <c r="Q11" s="36">
        <v>0</v>
      </c>
      <c r="R11" s="37">
        <v>0</v>
      </c>
      <c r="S11" s="35">
        <v>0</v>
      </c>
      <c r="T11" s="36">
        <v>0</v>
      </c>
      <c r="U11" s="37">
        <v>0</v>
      </c>
      <c r="V11" s="35">
        <v>0</v>
      </c>
      <c r="W11" s="36">
        <v>0</v>
      </c>
      <c r="X11" s="37">
        <v>0</v>
      </c>
      <c r="Y11" s="35">
        <v>0</v>
      </c>
      <c r="Z11" s="36">
        <v>0</v>
      </c>
      <c r="AA11" s="37">
        <v>0</v>
      </c>
      <c r="AB11" s="35">
        <v>0</v>
      </c>
      <c r="AC11" s="36">
        <v>0</v>
      </c>
      <c r="AD11" s="37">
        <v>0</v>
      </c>
      <c r="AE11" s="35">
        <v>0</v>
      </c>
      <c r="AF11" s="36">
        <v>8</v>
      </c>
      <c r="AG11" s="37">
        <v>0</v>
      </c>
      <c r="AH11" s="35">
        <v>0</v>
      </c>
      <c r="AI11" s="36">
        <v>4</v>
      </c>
      <c r="AJ11" s="37">
        <v>0</v>
      </c>
      <c r="AK11" s="35">
        <v>0</v>
      </c>
      <c r="AL11" s="36">
        <v>0</v>
      </c>
      <c r="AM11" s="37">
        <v>0</v>
      </c>
      <c r="AN11" s="35">
        <v>0</v>
      </c>
      <c r="AO11" s="36">
        <v>0</v>
      </c>
      <c r="AP11" s="37">
        <v>0</v>
      </c>
      <c r="AQ11" s="35">
        <v>0</v>
      </c>
      <c r="AR11" s="36">
        <v>0</v>
      </c>
      <c r="AS11" s="37">
        <v>0</v>
      </c>
    </row>
    <row r="12" spans="1:45">
      <c r="A12" s="50"/>
      <c r="B12" s="51" t="s">
        <v>40</v>
      </c>
      <c r="C12" s="52" t="s">
        <v>41</v>
      </c>
      <c r="D12" s="35" t="s">
        <v>91</v>
      </c>
      <c r="E12" s="36">
        <v>0.43</v>
      </c>
      <c r="F12" s="37">
        <v>0.63</v>
      </c>
      <c r="G12" s="35" t="s">
        <v>91</v>
      </c>
      <c r="H12" s="36">
        <v>0</v>
      </c>
      <c r="I12" s="37">
        <v>0.82</v>
      </c>
      <c r="J12" s="35" t="s">
        <v>91</v>
      </c>
      <c r="K12" s="36">
        <v>0</v>
      </c>
      <c r="L12" s="37">
        <v>0.82</v>
      </c>
      <c r="M12" s="35" t="s">
        <v>91</v>
      </c>
      <c r="N12" s="36">
        <v>0</v>
      </c>
      <c r="O12" s="37">
        <v>1</v>
      </c>
      <c r="P12" s="35" t="s">
        <v>91</v>
      </c>
      <c r="Q12" s="36">
        <v>0</v>
      </c>
      <c r="R12" s="37">
        <v>1</v>
      </c>
      <c r="S12" s="35" t="s">
        <v>91</v>
      </c>
      <c r="T12" s="36">
        <v>0</v>
      </c>
      <c r="U12" s="37">
        <v>0.82</v>
      </c>
      <c r="V12" s="35" t="s">
        <v>91</v>
      </c>
      <c r="W12" s="36">
        <v>0</v>
      </c>
      <c r="X12" s="37">
        <v>1.23</v>
      </c>
      <c r="Y12" s="35" t="s">
        <v>91</v>
      </c>
      <c r="Z12" s="36">
        <v>0</v>
      </c>
      <c r="AA12" s="37">
        <v>0.92</v>
      </c>
      <c r="AB12" s="35" t="s">
        <v>91</v>
      </c>
      <c r="AC12" s="36">
        <v>0</v>
      </c>
      <c r="AD12" s="37">
        <v>1.1499999999999999</v>
      </c>
      <c r="AE12" s="35" t="s">
        <v>91</v>
      </c>
      <c r="AF12" s="36">
        <v>0.56999999999999995</v>
      </c>
      <c r="AG12" s="37">
        <v>1.77</v>
      </c>
      <c r="AH12" s="35" t="s">
        <v>91</v>
      </c>
      <c r="AI12" s="36">
        <v>0</v>
      </c>
      <c r="AJ12" s="37">
        <v>0.91</v>
      </c>
      <c r="AK12" s="35" t="s">
        <v>91</v>
      </c>
      <c r="AL12" s="36">
        <v>0</v>
      </c>
      <c r="AM12" s="37">
        <v>0.7</v>
      </c>
      <c r="AN12" s="35" t="s">
        <v>91</v>
      </c>
      <c r="AO12" s="36">
        <v>0</v>
      </c>
      <c r="AP12" s="37">
        <v>1.1499999999999999</v>
      </c>
      <c r="AQ12" s="35" t="s">
        <v>91</v>
      </c>
      <c r="AR12" s="36">
        <v>0</v>
      </c>
      <c r="AS12" s="37">
        <v>1.08</v>
      </c>
    </row>
    <row r="13" spans="1:45">
      <c r="A13" s="50"/>
      <c r="B13" s="51" t="s">
        <v>43</v>
      </c>
      <c r="C13" s="52" t="s">
        <v>44</v>
      </c>
      <c r="D13" s="35">
        <v>9</v>
      </c>
      <c r="E13" s="36">
        <v>2</v>
      </c>
      <c r="F13" s="37">
        <v>19</v>
      </c>
      <c r="G13" s="35">
        <v>6</v>
      </c>
      <c r="H13" s="36">
        <v>0</v>
      </c>
      <c r="I13" s="37">
        <v>1</v>
      </c>
      <c r="J13" s="35">
        <v>6</v>
      </c>
      <c r="K13" s="36">
        <v>0</v>
      </c>
      <c r="L13" s="37">
        <v>1</v>
      </c>
      <c r="M13" s="35">
        <v>6</v>
      </c>
      <c r="N13" s="36">
        <v>0</v>
      </c>
      <c r="O13" s="37">
        <v>1</v>
      </c>
      <c r="P13" s="35">
        <v>6</v>
      </c>
      <c r="Q13" s="36">
        <v>0</v>
      </c>
      <c r="R13" s="37">
        <v>2</v>
      </c>
      <c r="S13" s="35">
        <v>6</v>
      </c>
      <c r="T13" s="36">
        <v>0</v>
      </c>
      <c r="U13" s="37">
        <v>1</v>
      </c>
      <c r="V13" s="35">
        <v>6</v>
      </c>
      <c r="W13" s="36">
        <v>0</v>
      </c>
      <c r="X13" s="37">
        <v>2</v>
      </c>
      <c r="Y13" s="35">
        <v>6</v>
      </c>
      <c r="Z13" s="36">
        <v>0</v>
      </c>
      <c r="AA13" s="37">
        <v>1</v>
      </c>
      <c r="AB13" s="35">
        <v>8</v>
      </c>
      <c r="AC13" s="36">
        <v>0</v>
      </c>
      <c r="AD13" s="37">
        <v>3</v>
      </c>
      <c r="AE13" s="35">
        <v>7</v>
      </c>
      <c r="AF13" s="36">
        <v>0</v>
      </c>
      <c r="AG13" s="37">
        <v>6</v>
      </c>
      <c r="AH13" s="35">
        <v>8</v>
      </c>
      <c r="AI13" s="36">
        <v>0</v>
      </c>
      <c r="AJ13" s="37">
        <v>1</v>
      </c>
      <c r="AK13" s="35">
        <v>6</v>
      </c>
      <c r="AL13" s="36">
        <v>0</v>
      </c>
      <c r="AM13" s="37">
        <v>4</v>
      </c>
      <c r="AN13" s="35">
        <v>7</v>
      </c>
      <c r="AO13" s="36">
        <v>0</v>
      </c>
      <c r="AP13" s="37">
        <v>2</v>
      </c>
      <c r="AQ13" s="35">
        <v>6</v>
      </c>
      <c r="AR13" s="36">
        <v>0</v>
      </c>
      <c r="AS13" s="37">
        <v>4</v>
      </c>
    </row>
    <row r="14" spans="1:45">
      <c r="A14" s="50"/>
      <c r="B14" s="51" t="s">
        <v>45</v>
      </c>
      <c r="C14" s="52" t="s">
        <v>46</v>
      </c>
      <c r="D14" s="35" t="s">
        <v>91</v>
      </c>
      <c r="E14" s="36">
        <v>1.57</v>
      </c>
      <c r="F14" s="37" t="s">
        <v>91</v>
      </c>
      <c r="G14" s="35" t="s">
        <v>91</v>
      </c>
      <c r="H14" s="36">
        <v>0</v>
      </c>
      <c r="I14" s="37" t="s">
        <v>91</v>
      </c>
      <c r="J14" s="35" t="s">
        <v>91</v>
      </c>
      <c r="K14" s="36">
        <v>0</v>
      </c>
      <c r="L14" s="37" t="s">
        <v>91</v>
      </c>
      <c r="M14" s="35" t="s">
        <v>91</v>
      </c>
      <c r="N14" s="36">
        <v>0</v>
      </c>
      <c r="O14" s="37" t="s">
        <v>91</v>
      </c>
      <c r="P14" s="35" t="s">
        <v>91</v>
      </c>
      <c r="Q14" s="36">
        <v>0</v>
      </c>
      <c r="R14" s="37" t="s">
        <v>91</v>
      </c>
      <c r="S14" s="35" t="s">
        <v>91</v>
      </c>
      <c r="T14" s="36">
        <v>0</v>
      </c>
      <c r="U14" s="37" t="s">
        <v>91</v>
      </c>
      <c r="V14" s="35" t="s">
        <v>91</v>
      </c>
      <c r="W14" s="36">
        <v>0</v>
      </c>
      <c r="X14" s="37" t="s">
        <v>91</v>
      </c>
      <c r="Y14" s="35" t="s">
        <v>91</v>
      </c>
      <c r="Z14" s="36">
        <v>0</v>
      </c>
      <c r="AA14" s="37" t="s">
        <v>91</v>
      </c>
      <c r="AB14" s="35" t="s">
        <v>91</v>
      </c>
      <c r="AC14" s="36">
        <v>1.33</v>
      </c>
      <c r="AD14" s="37" t="s">
        <v>91</v>
      </c>
      <c r="AE14" s="35" t="s">
        <v>91</v>
      </c>
      <c r="AF14" s="36">
        <v>1</v>
      </c>
      <c r="AG14" s="37" t="s">
        <v>91</v>
      </c>
      <c r="AH14" s="35" t="s">
        <v>91</v>
      </c>
      <c r="AI14" s="36">
        <v>1</v>
      </c>
      <c r="AJ14" s="37" t="s">
        <v>91</v>
      </c>
      <c r="AK14" s="35" t="s">
        <v>91</v>
      </c>
      <c r="AL14" s="36">
        <v>0</v>
      </c>
      <c r="AM14" s="37" t="s">
        <v>91</v>
      </c>
      <c r="AN14" s="35" t="s">
        <v>91</v>
      </c>
      <c r="AO14" s="36">
        <v>0</v>
      </c>
      <c r="AP14" s="37" t="s">
        <v>91</v>
      </c>
      <c r="AQ14" s="35" t="s">
        <v>91</v>
      </c>
      <c r="AR14" s="36">
        <v>0</v>
      </c>
      <c r="AS14" s="37" t="s">
        <v>91</v>
      </c>
    </row>
    <row r="15" spans="1:45" s="21" customFormat="1">
      <c r="A15" s="47"/>
      <c r="B15" s="48" t="s">
        <v>47</v>
      </c>
      <c r="C15" s="49" t="s">
        <v>48</v>
      </c>
      <c r="D15" s="26" t="s">
        <v>173</v>
      </c>
      <c r="E15" s="29" t="s">
        <v>173</v>
      </c>
      <c r="F15" s="29" t="s">
        <v>173</v>
      </c>
      <c r="G15" s="26" t="s">
        <v>173</v>
      </c>
      <c r="H15" s="29" t="s">
        <v>173</v>
      </c>
      <c r="I15" s="29" t="s">
        <v>173</v>
      </c>
      <c r="J15" s="26" t="s">
        <v>173</v>
      </c>
      <c r="K15" s="29" t="s">
        <v>173</v>
      </c>
      <c r="L15" s="29" t="s">
        <v>173</v>
      </c>
      <c r="M15" s="26" t="s">
        <v>173</v>
      </c>
      <c r="N15" s="29" t="s">
        <v>173</v>
      </c>
      <c r="O15" s="29" t="s">
        <v>173</v>
      </c>
      <c r="P15" s="26" t="s">
        <v>173</v>
      </c>
      <c r="Q15" s="29" t="s">
        <v>173</v>
      </c>
      <c r="R15" s="29" t="s">
        <v>173</v>
      </c>
      <c r="S15" s="26" t="s">
        <v>173</v>
      </c>
      <c r="T15" s="29" t="s">
        <v>173</v>
      </c>
      <c r="U15" s="29" t="s">
        <v>173</v>
      </c>
      <c r="V15" s="26" t="s">
        <v>173</v>
      </c>
      <c r="W15" s="29" t="s">
        <v>173</v>
      </c>
      <c r="X15" s="29" t="s">
        <v>173</v>
      </c>
      <c r="Y15" s="26" t="s">
        <v>173</v>
      </c>
      <c r="Z15" s="29" t="s">
        <v>173</v>
      </c>
      <c r="AA15" s="29" t="s">
        <v>173</v>
      </c>
      <c r="AB15" s="26" t="s">
        <v>173</v>
      </c>
      <c r="AC15" s="29" t="s">
        <v>173</v>
      </c>
      <c r="AD15" s="29" t="s">
        <v>173</v>
      </c>
      <c r="AE15" s="26" t="s">
        <v>173</v>
      </c>
      <c r="AF15" s="29" t="s">
        <v>173</v>
      </c>
      <c r="AG15" s="29" t="s">
        <v>173</v>
      </c>
      <c r="AH15" s="26" t="s">
        <v>173</v>
      </c>
      <c r="AI15" s="29" t="s">
        <v>173</v>
      </c>
      <c r="AJ15" s="29" t="s">
        <v>173</v>
      </c>
      <c r="AK15" s="26" t="s">
        <v>173</v>
      </c>
      <c r="AL15" s="29" t="s">
        <v>173</v>
      </c>
      <c r="AM15" s="29" t="s">
        <v>173</v>
      </c>
      <c r="AN15" s="26" t="s">
        <v>173</v>
      </c>
      <c r="AO15" s="29" t="s">
        <v>173</v>
      </c>
      <c r="AP15" s="29" t="s">
        <v>173</v>
      </c>
      <c r="AQ15" s="26" t="s">
        <v>173</v>
      </c>
      <c r="AR15" s="29" t="s">
        <v>173</v>
      </c>
      <c r="AS15" s="28" t="s">
        <v>173</v>
      </c>
    </row>
    <row r="16" spans="1:45">
      <c r="A16" s="50" t="s">
        <v>49</v>
      </c>
      <c r="B16" s="51" t="s">
        <v>50</v>
      </c>
      <c r="C16" s="52" t="s">
        <v>56</v>
      </c>
      <c r="D16" s="35">
        <v>1.08</v>
      </c>
      <c r="E16" s="36">
        <v>0.64</v>
      </c>
      <c r="F16" s="37">
        <v>2.5</v>
      </c>
      <c r="G16" s="35">
        <v>0.5</v>
      </c>
      <c r="H16" s="36">
        <v>1</v>
      </c>
      <c r="I16" s="37">
        <v>2</v>
      </c>
      <c r="J16" s="35">
        <v>0.75</v>
      </c>
      <c r="K16" s="36">
        <v>1</v>
      </c>
      <c r="L16" s="37">
        <v>2</v>
      </c>
      <c r="M16" s="35">
        <v>0.71</v>
      </c>
      <c r="N16" s="36">
        <v>1</v>
      </c>
      <c r="O16" s="37">
        <v>2</v>
      </c>
      <c r="P16" s="35">
        <v>1</v>
      </c>
      <c r="Q16" s="36">
        <v>1.4</v>
      </c>
      <c r="R16" s="37">
        <v>2.2200000000000002</v>
      </c>
      <c r="S16" s="35">
        <v>0.78</v>
      </c>
      <c r="T16" s="36">
        <v>1</v>
      </c>
      <c r="U16" s="37">
        <v>2</v>
      </c>
      <c r="V16" s="35">
        <v>1.2</v>
      </c>
      <c r="W16" s="36">
        <v>1.8</v>
      </c>
      <c r="X16" s="37">
        <v>2.08</v>
      </c>
      <c r="Y16" s="35">
        <v>0.75</v>
      </c>
      <c r="Z16" s="36">
        <v>1</v>
      </c>
      <c r="AA16" s="37">
        <v>2</v>
      </c>
      <c r="AB16" s="35">
        <v>0.78</v>
      </c>
      <c r="AC16" s="36">
        <v>0.67</v>
      </c>
      <c r="AD16" s="37">
        <v>2</v>
      </c>
      <c r="AE16" s="35">
        <v>1.31</v>
      </c>
      <c r="AF16" s="36">
        <v>0.89</v>
      </c>
      <c r="AG16" s="37">
        <v>1.69</v>
      </c>
      <c r="AH16" s="35">
        <v>0.78</v>
      </c>
      <c r="AI16" s="36">
        <v>0.25</v>
      </c>
      <c r="AJ16" s="37">
        <v>2</v>
      </c>
      <c r="AK16" s="35">
        <v>1</v>
      </c>
      <c r="AL16" s="36">
        <v>1.4</v>
      </c>
      <c r="AM16" s="37">
        <v>1.9</v>
      </c>
      <c r="AN16" s="35">
        <v>0.56999999999999995</v>
      </c>
      <c r="AO16" s="36">
        <v>1.5</v>
      </c>
      <c r="AP16" s="37">
        <v>1.92</v>
      </c>
      <c r="AQ16" s="35">
        <v>0.56999999999999995</v>
      </c>
      <c r="AR16" s="36">
        <v>1</v>
      </c>
      <c r="AS16" s="37">
        <v>2</v>
      </c>
    </row>
    <row r="17" spans="1:45">
      <c r="A17" s="50"/>
      <c r="B17" s="51" t="s">
        <v>51</v>
      </c>
      <c r="C17" s="52" t="s">
        <v>57</v>
      </c>
      <c r="D17" s="35">
        <v>1.07</v>
      </c>
      <c r="E17" s="36">
        <v>2.2000000000000002</v>
      </c>
      <c r="F17" s="37">
        <v>0.75</v>
      </c>
      <c r="G17" s="35">
        <v>0.86</v>
      </c>
      <c r="H17" s="36">
        <v>0</v>
      </c>
      <c r="I17" s="37">
        <v>0.45</v>
      </c>
      <c r="J17" s="35">
        <v>0.89</v>
      </c>
      <c r="K17" s="36">
        <v>0.5</v>
      </c>
      <c r="L17" s="37">
        <v>0.45</v>
      </c>
      <c r="M17" s="35">
        <v>0.88</v>
      </c>
      <c r="N17" s="36">
        <v>0</v>
      </c>
      <c r="O17" s="37">
        <v>0.55000000000000004</v>
      </c>
      <c r="P17" s="35">
        <v>0.91</v>
      </c>
      <c r="Q17" s="36">
        <v>0.75</v>
      </c>
      <c r="R17" s="37">
        <v>0.44</v>
      </c>
      <c r="S17" s="35">
        <v>0.9</v>
      </c>
      <c r="T17" s="36">
        <v>0.67</v>
      </c>
      <c r="U17" s="37">
        <v>0.45</v>
      </c>
      <c r="V17" s="35">
        <v>0.91</v>
      </c>
      <c r="W17" s="36">
        <v>0.75</v>
      </c>
      <c r="X17" s="37">
        <v>0.62</v>
      </c>
      <c r="Y17" s="35">
        <v>0.89</v>
      </c>
      <c r="Z17" s="36">
        <v>0.5</v>
      </c>
      <c r="AA17" s="37">
        <v>0.42</v>
      </c>
      <c r="AB17" s="35">
        <v>0.9</v>
      </c>
      <c r="AC17" s="36">
        <v>1.6</v>
      </c>
      <c r="AD17" s="37">
        <v>0.62</v>
      </c>
      <c r="AE17" s="35">
        <v>1.43</v>
      </c>
      <c r="AF17" s="36">
        <v>1.5</v>
      </c>
      <c r="AG17" s="37">
        <v>1.31</v>
      </c>
      <c r="AH17" s="35">
        <v>1</v>
      </c>
      <c r="AI17" s="36">
        <v>1.43</v>
      </c>
      <c r="AJ17" s="37">
        <v>0.45</v>
      </c>
      <c r="AK17" s="35">
        <v>0.91</v>
      </c>
      <c r="AL17" s="36">
        <v>0.75</v>
      </c>
      <c r="AM17" s="37">
        <v>1</v>
      </c>
      <c r="AN17" s="35">
        <v>0.88</v>
      </c>
      <c r="AO17" s="36">
        <v>0</v>
      </c>
      <c r="AP17" s="37">
        <v>0.85</v>
      </c>
      <c r="AQ17" s="35">
        <v>0.88</v>
      </c>
      <c r="AR17" s="36">
        <v>0</v>
      </c>
      <c r="AS17" s="37">
        <v>0.54</v>
      </c>
    </row>
    <row r="18" spans="1:45">
      <c r="A18" s="50"/>
      <c r="B18" s="51" t="s">
        <v>52</v>
      </c>
      <c r="C18" s="52" t="s">
        <v>58</v>
      </c>
      <c r="D18" s="35">
        <v>3</v>
      </c>
      <c r="E18" s="36">
        <v>3.67</v>
      </c>
      <c r="F18" s="37">
        <v>2</v>
      </c>
      <c r="G18" s="35">
        <v>1.75</v>
      </c>
      <c r="H18" s="36">
        <v>0</v>
      </c>
      <c r="I18" s="37">
        <v>1</v>
      </c>
      <c r="J18" s="35">
        <v>1.83</v>
      </c>
      <c r="K18" s="36">
        <v>1</v>
      </c>
      <c r="L18" s="37">
        <v>1</v>
      </c>
      <c r="M18" s="35">
        <v>1.8</v>
      </c>
      <c r="N18" s="36">
        <v>0</v>
      </c>
      <c r="O18" s="37">
        <v>1</v>
      </c>
      <c r="P18" s="35">
        <v>1.88</v>
      </c>
      <c r="Q18" s="36">
        <v>1</v>
      </c>
      <c r="R18" s="37">
        <v>1</v>
      </c>
      <c r="S18" s="35">
        <v>2</v>
      </c>
      <c r="T18" s="36">
        <v>2</v>
      </c>
      <c r="U18" s="37">
        <v>1</v>
      </c>
      <c r="V18" s="35">
        <v>2.14</v>
      </c>
      <c r="W18" s="36">
        <v>2</v>
      </c>
      <c r="X18" s="37">
        <v>1</v>
      </c>
      <c r="Y18" s="35">
        <v>1.83</v>
      </c>
      <c r="Z18" s="36">
        <v>1</v>
      </c>
      <c r="AA18" s="37">
        <v>1</v>
      </c>
      <c r="AB18" s="35">
        <v>2.4</v>
      </c>
      <c r="AC18" s="36">
        <v>2.5</v>
      </c>
      <c r="AD18" s="37">
        <v>0.82</v>
      </c>
      <c r="AE18" s="35">
        <v>3</v>
      </c>
      <c r="AF18" s="36">
        <v>3</v>
      </c>
      <c r="AG18" s="37">
        <v>1</v>
      </c>
      <c r="AH18" s="35">
        <v>2.25</v>
      </c>
      <c r="AI18" s="36">
        <v>3</v>
      </c>
      <c r="AJ18" s="37">
        <v>1</v>
      </c>
      <c r="AK18" s="35">
        <v>1.88</v>
      </c>
      <c r="AL18" s="36">
        <v>1</v>
      </c>
      <c r="AM18" s="37">
        <v>1</v>
      </c>
      <c r="AN18" s="35">
        <v>1.8</v>
      </c>
      <c r="AO18" s="36">
        <v>0</v>
      </c>
      <c r="AP18" s="37">
        <v>1</v>
      </c>
      <c r="AQ18" s="35">
        <v>1.8</v>
      </c>
      <c r="AR18" s="36">
        <v>0</v>
      </c>
      <c r="AS18" s="37">
        <v>1</v>
      </c>
    </row>
    <row r="19" spans="1:45" ht="30">
      <c r="A19" s="50"/>
      <c r="B19" s="51" t="s">
        <v>53</v>
      </c>
      <c r="C19" s="52" t="s">
        <v>59</v>
      </c>
      <c r="D19" s="35">
        <v>1.07</v>
      </c>
      <c r="E19" s="36">
        <v>2.2000000000000002</v>
      </c>
      <c r="F19" s="37">
        <v>1.5</v>
      </c>
      <c r="G19" s="35">
        <v>0.86</v>
      </c>
      <c r="H19" s="36">
        <v>0</v>
      </c>
      <c r="I19" s="37">
        <v>0.64</v>
      </c>
      <c r="J19" s="35">
        <v>0.89</v>
      </c>
      <c r="K19" s="36">
        <v>0.5</v>
      </c>
      <c r="L19" s="37">
        <v>0.64</v>
      </c>
      <c r="M19" s="35">
        <v>0.88</v>
      </c>
      <c r="N19" s="36">
        <v>0</v>
      </c>
      <c r="O19" s="37">
        <v>0.73</v>
      </c>
      <c r="P19" s="35">
        <v>0.91</v>
      </c>
      <c r="Q19" s="36">
        <v>0.75</v>
      </c>
      <c r="R19" s="37">
        <v>0.67</v>
      </c>
      <c r="S19" s="35">
        <v>0.9</v>
      </c>
      <c r="T19" s="36">
        <v>0.67</v>
      </c>
      <c r="U19" s="37">
        <v>0.64</v>
      </c>
      <c r="V19" s="35">
        <v>0.91</v>
      </c>
      <c r="W19" s="36">
        <v>0.75</v>
      </c>
      <c r="X19" s="37">
        <v>0.77</v>
      </c>
      <c r="Y19" s="35">
        <v>0.89</v>
      </c>
      <c r="Z19" s="36">
        <v>0.5</v>
      </c>
      <c r="AA19" s="37">
        <v>0.57999999999999996</v>
      </c>
      <c r="AB19" s="35">
        <v>1</v>
      </c>
      <c r="AC19" s="36">
        <v>1.6</v>
      </c>
      <c r="AD19" s="37">
        <v>0.69</v>
      </c>
      <c r="AE19" s="35">
        <v>1.43</v>
      </c>
      <c r="AF19" s="36">
        <v>1.5</v>
      </c>
      <c r="AG19" s="37">
        <v>1.31</v>
      </c>
      <c r="AH19" s="35">
        <v>1.2</v>
      </c>
      <c r="AI19" s="36">
        <v>1.43</v>
      </c>
      <c r="AJ19" s="37">
        <v>0.64</v>
      </c>
      <c r="AK19" s="35">
        <v>0.91</v>
      </c>
      <c r="AL19" s="36">
        <v>0.75</v>
      </c>
      <c r="AM19" s="37">
        <v>1.1000000000000001</v>
      </c>
      <c r="AN19" s="35">
        <v>1.1299999999999999</v>
      </c>
      <c r="AO19" s="36">
        <v>0</v>
      </c>
      <c r="AP19" s="37">
        <v>1.08</v>
      </c>
      <c r="AQ19" s="35">
        <v>0.88</v>
      </c>
      <c r="AR19" s="36">
        <v>0</v>
      </c>
      <c r="AS19" s="37">
        <v>0.69</v>
      </c>
    </row>
    <row r="20" spans="1:45" ht="30">
      <c r="A20" s="50"/>
      <c r="B20" s="51" t="s">
        <v>54</v>
      </c>
      <c r="C20" s="52" t="s">
        <v>60</v>
      </c>
      <c r="D20" s="35">
        <f>'Questionnaire Quality'!C3</f>
        <v>3.6666666666666665</v>
      </c>
      <c r="E20" s="36">
        <f>'Questionnaire Quality'!D3</f>
        <v>5</v>
      </c>
      <c r="F20" s="36">
        <f>'Questionnaire Quality'!E3</f>
        <v>5</v>
      </c>
      <c r="G20" s="35">
        <f>'Questionnaire Quality'!F3</f>
        <v>4.7777777777777777</v>
      </c>
      <c r="H20" s="36">
        <f>'Questionnaire Quality'!G3</f>
        <v>3.6666666666666665</v>
      </c>
      <c r="I20" s="36">
        <f>'Questionnaire Quality'!H3</f>
        <v>6.1111111111111107</v>
      </c>
      <c r="J20" s="35">
        <f>'Questionnaire Quality'!I3</f>
        <v>3.5</v>
      </c>
      <c r="K20" s="36">
        <f>'Questionnaire Quality'!J3</f>
        <v>5</v>
      </c>
      <c r="L20" s="36">
        <f>'Questionnaire Quality'!K3</f>
        <v>6.5</v>
      </c>
      <c r="M20" s="35">
        <f>'Questionnaire Quality'!L3</f>
        <v>3.5</v>
      </c>
      <c r="N20" s="36">
        <f>'Questionnaire Quality'!M3</f>
        <v>3.5</v>
      </c>
      <c r="O20" s="36">
        <f>'Questionnaire Quality'!N3</f>
        <v>6.5</v>
      </c>
      <c r="P20" s="35">
        <f>'Questionnaire Quality'!O3</f>
        <v>4.5</v>
      </c>
      <c r="Q20" s="36">
        <f>'Questionnaire Quality'!P3</f>
        <v>5.5</v>
      </c>
      <c r="R20" s="36">
        <f>'Questionnaire Quality'!Q3</f>
        <v>5</v>
      </c>
      <c r="S20" s="35">
        <f>'Questionnaire Quality'!R3</f>
        <v>4.666666666666667</v>
      </c>
      <c r="T20" s="36">
        <f>'Questionnaire Quality'!S3</f>
        <v>5.333333333333333</v>
      </c>
      <c r="U20" s="36">
        <f>'Questionnaire Quality'!T3</f>
        <v>6.666666666666667</v>
      </c>
      <c r="V20" s="35">
        <f>'Questionnaire Quality'!U3</f>
        <v>6</v>
      </c>
      <c r="W20" s="36">
        <f>'Questionnaire Quality'!V3</f>
        <v>5.333333333333333</v>
      </c>
      <c r="X20" s="36">
        <f>'Questionnaire Quality'!W3</f>
        <v>5.333333333333333</v>
      </c>
      <c r="Y20" s="35">
        <f>'Questionnaire Quality'!X3</f>
        <v>5.333333333333333</v>
      </c>
      <c r="Z20" s="36">
        <f>'Questionnaire Quality'!Y3</f>
        <v>5</v>
      </c>
      <c r="AA20" s="36">
        <f>'Questionnaire Quality'!Z3</f>
        <v>6.333333333333333</v>
      </c>
      <c r="AB20" s="35">
        <f>'Questionnaire Quality'!AA3</f>
        <v>5.333333333333333</v>
      </c>
      <c r="AC20" s="36">
        <f>'Questionnaire Quality'!AB3</f>
        <v>4</v>
      </c>
      <c r="AD20" s="36">
        <f>'Questionnaire Quality'!AC3</f>
        <v>6.333333333333333</v>
      </c>
      <c r="AE20" s="35">
        <f>'Questionnaire Quality'!AD3</f>
        <v>4</v>
      </c>
      <c r="AF20" s="36">
        <f>'Questionnaire Quality'!AE3</f>
        <v>4.666666666666667</v>
      </c>
      <c r="AG20" s="36">
        <f>'Questionnaire Quality'!AF3</f>
        <v>5.333333333333333</v>
      </c>
      <c r="AH20" s="35">
        <f>'Questionnaire Quality'!AG3</f>
        <v>4.75</v>
      </c>
      <c r="AI20" s="36">
        <f>'Questionnaire Quality'!AH3</f>
        <v>5.75</v>
      </c>
      <c r="AJ20" s="36">
        <f>'Questionnaire Quality'!AI3</f>
        <v>5.75</v>
      </c>
      <c r="AK20" s="35">
        <f>'Questionnaire Quality'!AJ3</f>
        <v>4</v>
      </c>
      <c r="AL20" s="36">
        <f>'Questionnaire Quality'!AK3</f>
        <v>4</v>
      </c>
      <c r="AM20" s="36">
        <f>'Questionnaire Quality'!AL3</f>
        <v>5.333333333333333</v>
      </c>
      <c r="AN20" s="35">
        <f>'Questionnaire Quality'!AM3</f>
        <v>3.3333333333333335</v>
      </c>
      <c r="AO20" s="36">
        <f>'Questionnaire Quality'!AN3</f>
        <v>2.3333333333333335</v>
      </c>
      <c r="AP20" s="36">
        <f>'Questionnaire Quality'!AO3</f>
        <v>5.666666666666667</v>
      </c>
      <c r="AQ20" s="35">
        <f>'Questionnaire Quality'!AP3</f>
        <v>3</v>
      </c>
      <c r="AR20" s="36">
        <f>'Questionnaire Quality'!AQ3</f>
        <v>2.3333333333333335</v>
      </c>
      <c r="AS20" s="37">
        <f>'Questionnaire Quality'!AR3</f>
        <v>5.666666666666667</v>
      </c>
    </row>
    <row r="21" spans="1:45" ht="60">
      <c r="A21" s="50"/>
      <c r="B21" s="51" t="s">
        <v>55</v>
      </c>
      <c r="C21" s="52" t="s">
        <v>156</v>
      </c>
      <c r="D21" s="35">
        <f>'Questionnaire Quality'!C4</f>
        <v>4</v>
      </c>
      <c r="E21" s="36">
        <f>'Questionnaire Quality'!D4</f>
        <v>4.666666666666667</v>
      </c>
      <c r="F21" s="36">
        <f>'Questionnaire Quality'!E4</f>
        <v>5</v>
      </c>
      <c r="G21" s="35">
        <f>'Questionnaire Quality'!F4</f>
        <v>3.7777777777777777</v>
      </c>
      <c r="H21" s="36">
        <f>'Questionnaire Quality'!G4</f>
        <v>3.6666666666666665</v>
      </c>
      <c r="I21" s="36">
        <f>'Questionnaire Quality'!H4</f>
        <v>5.5555555555555554</v>
      </c>
      <c r="J21" s="35">
        <f>'Questionnaire Quality'!I4</f>
        <v>3.5</v>
      </c>
      <c r="K21" s="36">
        <f>'Questionnaire Quality'!J4</f>
        <v>4</v>
      </c>
      <c r="L21" s="36">
        <f>'Questionnaire Quality'!K4</f>
        <v>6.5</v>
      </c>
      <c r="M21" s="35">
        <f>'Questionnaire Quality'!L4</f>
        <v>4.5</v>
      </c>
      <c r="N21" s="36">
        <f>'Questionnaire Quality'!M4</f>
        <v>4.5</v>
      </c>
      <c r="O21" s="36">
        <f>'Questionnaire Quality'!N4</f>
        <v>6.5</v>
      </c>
      <c r="P21" s="35">
        <f>'Questionnaire Quality'!O4</f>
        <v>3.5</v>
      </c>
      <c r="Q21" s="36">
        <f>'Questionnaire Quality'!P4</f>
        <v>4.5</v>
      </c>
      <c r="R21" s="36">
        <f>'Questionnaire Quality'!Q4</f>
        <v>5.5</v>
      </c>
      <c r="S21" s="35">
        <f>'Questionnaire Quality'!R4</f>
        <v>6.333333333333333</v>
      </c>
      <c r="T21" s="36">
        <f>'Questionnaire Quality'!S4</f>
        <v>6</v>
      </c>
      <c r="U21" s="36">
        <f>'Questionnaire Quality'!T4</f>
        <v>5.666666666666667</v>
      </c>
      <c r="V21" s="35">
        <f>'Questionnaire Quality'!U4</f>
        <v>6</v>
      </c>
      <c r="W21" s="36">
        <f>'Questionnaire Quality'!V4</f>
        <v>5.666666666666667</v>
      </c>
      <c r="X21" s="36">
        <f>'Questionnaire Quality'!W4</f>
        <v>5.333333333333333</v>
      </c>
      <c r="Y21" s="35">
        <f>'Questionnaire Quality'!X4</f>
        <v>5.666666666666667</v>
      </c>
      <c r="Z21" s="36">
        <f>'Questionnaire Quality'!Y4</f>
        <v>4.666666666666667</v>
      </c>
      <c r="AA21" s="36">
        <f>'Questionnaire Quality'!Z4</f>
        <v>6.333333333333333</v>
      </c>
      <c r="AB21" s="35">
        <f>'Questionnaire Quality'!AA4</f>
        <v>5.333333333333333</v>
      </c>
      <c r="AC21" s="36">
        <f>'Questionnaire Quality'!AB4</f>
        <v>4.333333333333333</v>
      </c>
      <c r="AD21" s="36">
        <f>'Questionnaire Quality'!AC4</f>
        <v>6.333333333333333</v>
      </c>
      <c r="AE21" s="35">
        <f>'Questionnaire Quality'!AD4</f>
        <v>3.6666666666666665</v>
      </c>
      <c r="AF21" s="36">
        <f>'Questionnaire Quality'!AE4</f>
        <v>4.666666666666667</v>
      </c>
      <c r="AG21" s="36">
        <f>'Questionnaire Quality'!AF4</f>
        <v>5</v>
      </c>
      <c r="AH21" s="35">
        <f>'Questionnaire Quality'!AG4</f>
        <v>4.5</v>
      </c>
      <c r="AI21" s="36">
        <f>'Questionnaire Quality'!AH4</f>
        <v>5.5</v>
      </c>
      <c r="AJ21" s="36">
        <f>'Questionnaire Quality'!AI4</f>
        <v>4.75</v>
      </c>
      <c r="AK21" s="35">
        <f>'Questionnaire Quality'!AJ4</f>
        <v>4.666666666666667</v>
      </c>
      <c r="AL21" s="36">
        <f>'Questionnaire Quality'!AK4</f>
        <v>4.666666666666667</v>
      </c>
      <c r="AM21" s="36">
        <f>'Questionnaire Quality'!AL4</f>
        <v>4.666666666666667</v>
      </c>
      <c r="AN21" s="35">
        <f>'Questionnaire Quality'!AM4</f>
        <v>3</v>
      </c>
      <c r="AO21" s="36">
        <f>'Questionnaire Quality'!AN4</f>
        <v>2</v>
      </c>
      <c r="AP21" s="36">
        <f>'Questionnaire Quality'!AO4</f>
        <v>4.666666666666667</v>
      </c>
      <c r="AQ21" s="35">
        <f>'Questionnaire Quality'!AP4</f>
        <v>3.3333333333333335</v>
      </c>
      <c r="AR21" s="36">
        <f>'Questionnaire Quality'!AQ4</f>
        <v>2.6666666666666665</v>
      </c>
      <c r="AS21" s="37">
        <f>'Questionnaire Quality'!AR4</f>
        <v>5</v>
      </c>
    </row>
    <row r="22" spans="1:45">
      <c r="A22" s="50"/>
      <c r="B22" s="51" t="s">
        <v>296</v>
      </c>
      <c r="C22" s="52" t="s">
        <v>297</v>
      </c>
      <c r="D22" s="35">
        <f>'Questionnaire Quality'!C5</f>
        <v>3.8333333333333335</v>
      </c>
      <c r="E22" s="36">
        <f>'Questionnaire Quality'!D5</f>
        <v>4.833333333333333</v>
      </c>
      <c r="F22" s="36">
        <f>'Questionnaire Quality'!E5</f>
        <v>5</v>
      </c>
      <c r="G22" s="35">
        <f>'Questionnaire Quality'!F5</f>
        <v>4.2777777777777777</v>
      </c>
      <c r="H22" s="36">
        <f>'Questionnaire Quality'!G5</f>
        <v>3.6666666666666665</v>
      </c>
      <c r="I22" s="36">
        <f>'Questionnaire Quality'!H5</f>
        <v>5.833333333333333</v>
      </c>
      <c r="J22" s="35">
        <f>'Questionnaire Quality'!I5</f>
        <v>3.5</v>
      </c>
      <c r="K22" s="36">
        <f>'Questionnaire Quality'!J5</f>
        <v>4.5</v>
      </c>
      <c r="L22" s="36">
        <f>'Questionnaire Quality'!K5</f>
        <v>6.5</v>
      </c>
      <c r="M22" s="35">
        <f>'Questionnaire Quality'!L5</f>
        <v>4</v>
      </c>
      <c r="N22" s="36">
        <f>'Questionnaire Quality'!M5</f>
        <v>4</v>
      </c>
      <c r="O22" s="36">
        <f>'Questionnaire Quality'!N5</f>
        <v>6.5</v>
      </c>
      <c r="P22" s="35">
        <f>'Questionnaire Quality'!O5</f>
        <v>4</v>
      </c>
      <c r="Q22" s="36">
        <f>'Questionnaire Quality'!P5</f>
        <v>5</v>
      </c>
      <c r="R22" s="36">
        <f>'Questionnaire Quality'!Q5</f>
        <v>5.25</v>
      </c>
      <c r="S22" s="35">
        <f>'Questionnaire Quality'!R5</f>
        <v>5.5</v>
      </c>
      <c r="T22" s="36">
        <f>'Questionnaire Quality'!S5</f>
        <v>5.666666666666667</v>
      </c>
      <c r="U22" s="36">
        <f>'Questionnaire Quality'!T5</f>
        <v>6.166666666666667</v>
      </c>
      <c r="V22" s="35">
        <f>'Questionnaire Quality'!U5</f>
        <v>6</v>
      </c>
      <c r="W22" s="36">
        <f>'Questionnaire Quality'!V5</f>
        <v>5.5</v>
      </c>
      <c r="X22" s="36">
        <f>'Questionnaire Quality'!W5</f>
        <v>5.333333333333333</v>
      </c>
      <c r="Y22" s="35">
        <f>'Questionnaire Quality'!X5</f>
        <v>5.5</v>
      </c>
      <c r="Z22" s="36">
        <f>'Questionnaire Quality'!Y5</f>
        <v>4.833333333333333</v>
      </c>
      <c r="AA22" s="36">
        <f>'Questionnaire Quality'!Z5</f>
        <v>6.333333333333333</v>
      </c>
      <c r="AB22" s="35">
        <f>'Questionnaire Quality'!AA5</f>
        <v>5.333333333333333</v>
      </c>
      <c r="AC22" s="36">
        <f>'Questionnaire Quality'!AB5</f>
        <v>4.166666666666667</v>
      </c>
      <c r="AD22" s="36">
        <f>'Questionnaire Quality'!AC5</f>
        <v>6.333333333333333</v>
      </c>
      <c r="AE22" s="35">
        <f>'Questionnaire Quality'!AD5</f>
        <v>3.8333333333333335</v>
      </c>
      <c r="AF22" s="36">
        <f>'Questionnaire Quality'!AE5</f>
        <v>4.666666666666667</v>
      </c>
      <c r="AG22" s="36">
        <f>'Questionnaire Quality'!AF5</f>
        <v>5.166666666666667</v>
      </c>
      <c r="AH22" s="35">
        <f>'Questionnaire Quality'!AG5</f>
        <v>4.625</v>
      </c>
      <c r="AI22" s="36">
        <f>'Questionnaire Quality'!AH5</f>
        <v>5.625</v>
      </c>
      <c r="AJ22" s="36">
        <f>'Questionnaire Quality'!AI5</f>
        <v>5.25</v>
      </c>
      <c r="AK22" s="35">
        <f>'Questionnaire Quality'!AJ5</f>
        <v>4.333333333333333</v>
      </c>
      <c r="AL22" s="36">
        <f>'Questionnaire Quality'!AK5</f>
        <v>4.333333333333333</v>
      </c>
      <c r="AM22" s="36">
        <f>'Questionnaire Quality'!AL5</f>
        <v>5</v>
      </c>
      <c r="AN22" s="35">
        <f>'Questionnaire Quality'!AM5</f>
        <v>3.1666666666666665</v>
      </c>
      <c r="AO22" s="36">
        <f>'Questionnaire Quality'!AN5</f>
        <v>2.1666666666666665</v>
      </c>
      <c r="AP22" s="36">
        <f>'Questionnaire Quality'!AO5</f>
        <v>5.166666666666667</v>
      </c>
      <c r="AQ22" s="35">
        <f>'Questionnaire Quality'!AP5</f>
        <v>3.1666666666666665</v>
      </c>
      <c r="AR22" s="36">
        <f>'Questionnaire Quality'!AQ5</f>
        <v>2.5</v>
      </c>
      <c r="AS22" s="37">
        <f>'Questionnaire Quality'!AR5</f>
        <v>5.333333333333333</v>
      </c>
    </row>
    <row r="23" spans="1:45">
      <c r="A23" s="50"/>
      <c r="B23" s="51" t="s">
        <v>298</v>
      </c>
      <c r="C23" s="52" t="s">
        <v>299</v>
      </c>
      <c r="D23" s="35">
        <f>'Questionnaire Quality'!C6</f>
        <v>0.7637626158259726</v>
      </c>
      <c r="E23" s="36">
        <f>'Questionnaire Quality'!D6</f>
        <v>1.6072751268321599</v>
      </c>
      <c r="F23" s="36">
        <f>'Questionnaire Quality'!E6</f>
        <v>1</v>
      </c>
      <c r="G23" s="35">
        <f>'Questionnaire Quality'!F6</f>
        <v>2.1081851067789192</v>
      </c>
      <c r="H23" s="36">
        <f>'Questionnaire Quality'!G6</f>
        <v>3.1622776601683795</v>
      </c>
      <c r="I23" s="36">
        <f>'Questionnaire Quality'!H6</f>
        <v>1.0897247358851685</v>
      </c>
      <c r="J23" s="35">
        <f>'Questionnaire Quality'!I6</f>
        <v>0.70710678118654757</v>
      </c>
      <c r="K23" s="36">
        <f>'Questionnaire Quality'!J6</f>
        <v>1.4142135623730951</v>
      </c>
      <c r="L23" s="36">
        <f>'Questionnaire Quality'!K6</f>
        <v>0.70710678118654757</v>
      </c>
      <c r="M23" s="35">
        <f>'Questionnaire Quality'!L6</f>
        <v>0</v>
      </c>
      <c r="N23" s="36">
        <f>'Questionnaire Quality'!M6</f>
        <v>2.1213203435596424</v>
      </c>
      <c r="O23" s="36">
        <f>'Questionnaire Quality'!N6</f>
        <v>0.70710678118654757</v>
      </c>
      <c r="P23" s="35">
        <f>'Questionnaire Quality'!O6</f>
        <v>0</v>
      </c>
      <c r="Q23" s="36">
        <f>'Questionnaire Quality'!P6</f>
        <v>1.4142135623730951</v>
      </c>
      <c r="R23" s="36">
        <f>'Questionnaire Quality'!Q6</f>
        <v>2.4748737341529163</v>
      </c>
      <c r="S23" s="35">
        <f>'Questionnaire Quality'!R6</f>
        <v>1.8027756377319946</v>
      </c>
      <c r="T23" s="36">
        <f>'Questionnaire Quality'!S6</f>
        <v>1.1547005383792526</v>
      </c>
      <c r="U23" s="36">
        <f>'Questionnaire Quality'!T6</f>
        <v>0.28867513459481287</v>
      </c>
      <c r="V23" s="35">
        <f>'Questionnaire Quality'!U6</f>
        <v>1</v>
      </c>
      <c r="W23" s="36">
        <f>'Questionnaire Quality'!V6</f>
        <v>1.3228756555322954</v>
      </c>
      <c r="X23" s="36">
        <f>'Questionnaire Quality'!W6</f>
        <v>1.1547005383792526</v>
      </c>
      <c r="Y23" s="35">
        <f>'Questionnaire Quality'!X6</f>
        <v>1.8027756377319946</v>
      </c>
      <c r="Z23" s="36">
        <f>'Questionnaire Quality'!Y6</f>
        <v>2.0207259421636907</v>
      </c>
      <c r="AA23" s="36">
        <f>'Questionnaire Quality'!Z6</f>
        <v>0.57735026918962584</v>
      </c>
      <c r="AB23" s="35">
        <f>'Questionnaire Quality'!AA6</f>
        <v>1.5275252316519474</v>
      </c>
      <c r="AC23" s="36">
        <f>'Questionnaire Quality'!AB6</f>
        <v>0.7637626158259726</v>
      </c>
      <c r="AD23" s="36">
        <f>'Questionnaire Quality'!AC6</f>
        <v>0.57735026918962584</v>
      </c>
      <c r="AE23" s="35">
        <f>'Questionnaire Quality'!AD6</f>
        <v>2.0816659994661326</v>
      </c>
      <c r="AF23" s="36">
        <f>'Questionnaire Quality'!AE6</f>
        <v>1.1547005383792526</v>
      </c>
      <c r="AG23" s="36">
        <f>'Questionnaire Quality'!AF6</f>
        <v>1.0408329997330674</v>
      </c>
      <c r="AH23" s="35">
        <f>'Questionnaire Quality'!AG6</f>
        <v>1.25</v>
      </c>
      <c r="AI23" s="36">
        <f>'Questionnaire Quality'!AH6</f>
        <v>0.47871355387816905</v>
      </c>
      <c r="AJ23" s="36">
        <f>'Questionnaire Quality'!AI6</f>
        <v>0.6454972243679028</v>
      </c>
      <c r="AK23" s="35">
        <f>'Questionnaire Quality'!AJ6</f>
        <v>1.2583057392117911</v>
      </c>
      <c r="AL23" s="36">
        <f>'Questionnaire Quality'!AK6</f>
        <v>1.0408329997330659</v>
      </c>
      <c r="AM23" s="36">
        <f>'Questionnaire Quality'!AL6</f>
        <v>0.8660254037844386</v>
      </c>
      <c r="AN23" s="35">
        <f>'Questionnaire Quality'!AM6</f>
        <v>0.57735026918962629</v>
      </c>
      <c r="AO23" s="36">
        <f>'Questionnaire Quality'!AN6</f>
        <v>1.2583057392117916</v>
      </c>
      <c r="AP23" s="36">
        <f>'Questionnaire Quality'!AO6</f>
        <v>0.57735026918962584</v>
      </c>
      <c r="AQ23" s="35">
        <f>'Questionnaire Quality'!AP6</f>
        <v>1.1547005383792517</v>
      </c>
      <c r="AR23" s="36">
        <f>'Questionnaire Quality'!AQ6</f>
        <v>1.8027756377319946</v>
      </c>
      <c r="AS23" s="37">
        <f>'Questionnaire Quality'!AR6</f>
        <v>0.76376261582597493</v>
      </c>
    </row>
    <row r="24" spans="1:45" ht="30">
      <c r="A24" s="50"/>
      <c r="B24" s="51" t="s">
        <v>61</v>
      </c>
      <c r="C24" s="52" t="s">
        <v>177</v>
      </c>
      <c r="D24" s="55" t="s">
        <v>175</v>
      </c>
      <c r="E24" s="56" t="s">
        <v>175</v>
      </c>
      <c r="F24" s="56" t="s">
        <v>175</v>
      </c>
      <c r="G24" s="55" t="s">
        <v>175</v>
      </c>
      <c r="H24" s="56" t="s">
        <v>175</v>
      </c>
      <c r="I24" s="56" t="s">
        <v>175</v>
      </c>
      <c r="J24" s="35">
        <v>3</v>
      </c>
      <c r="K24" s="36">
        <v>1</v>
      </c>
      <c r="L24" s="37">
        <v>1</v>
      </c>
      <c r="M24" s="35">
        <v>3</v>
      </c>
      <c r="N24" s="36">
        <v>1</v>
      </c>
      <c r="O24" s="37">
        <v>2</v>
      </c>
      <c r="P24" s="35">
        <v>3</v>
      </c>
      <c r="Q24" s="36">
        <v>1</v>
      </c>
      <c r="R24" s="37">
        <v>5</v>
      </c>
      <c r="S24" s="35">
        <v>3</v>
      </c>
      <c r="T24" s="36">
        <v>1</v>
      </c>
      <c r="U24" s="37">
        <v>1</v>
      </c>
      <c r="V24" s="35">
        <v>3</v>
      </c>
      <c r="W24" s="36">
        <v>1</v>
      </c>
      <c r="X24" s="37">
        <v>2</v>
      </c>
      <c r="Y24" s="35">
        <v>3</v>
      </c>
      <c r="Z24" s="36">
        <v>1</v>
      </c>
      <c r="AA24" s="37">
        <v>2</v>
      </c>
      <c r="AB24" s="35">
        <v>4</v>
      </c>
      <c r="AC24" s="36">
        <v>1</v>
      </c>
      <c r="AD24" s="37">
        <v>1</v>
      </c>
      <c r="AE24" s="35">
        <v>4</v>
      </c>
      <c r="AF24" s="36">
        <v>1</v>
      </c>
      <c r="AG24" s="37">
        <v>11</v>
      </c>
      <c r="AH24" s="35">
        <v>4</v>
      </c>
      <c r="AI24" s="36">
        <v>1</v>
      </c>
      <c r="AJ24" s="37">
        <v>1</v>
      </c>
      <c r="AK24" s="35">
        <v>3</v>
      </c>
      <c r="AL24" s="36">
        <v>1</v>
      </c>
      <c r="AM24" s="37">
        <v>6</v>
      </c>
      <c r="AN24" s="35">
        <v>4</v>
      </c>
      <c r="AO24" s="36">
        <v>1</v>
      </c>
      <c r="AP24" s="37">
        <v>6</v>
      </c>
      <c r="AQ24" s="35">
        <v>3</v>
      </c>
      <c r="AR24" s="36">
        <v>1</v>
      </c>
      <c r="AS24" s="37">
        <v>1</v>
      </c>
    </row>
    <row r="25" spans="1:45" ht="30">
      <c r="A25" s="50"/>
      <c r="B25" s="51" t="s">
        <v>62</v>
      </c>
      <c r="C25" s="52" t="s">
        <v>63</v>
      </c>
      <c r="D25" s="55" t="s">
        <v>175</v>
      </c>
      <c r="E25" s="56" t="s">
        <v>175</v>
      </c>
      <c r="F25" s="56" t="s">
        <v>175</v>
      </c>
      <c r="G25" s="55" t="s">
        <v>175</v>
      </c>
      <c r="H25" s="56" t="s">
        <v>175</v>
      </c>
      <c r="I25" s="56" t="s">
        <v>175</v>
      </c>
      <c r="J25" s="35">
        <v>2</v>
      </c>
      <c r="K25" s="36">
        <v>1</v>
      </c>
      <c r="L25" s="37">
        <v>0</v>
      </c>
      <c r="M25" s="35">
        <v>1</v>
      </c>
      <c r="N25" s="36">
        <v>0</v>
      </c>
      <c r="O25" s="37">
        <v>1</v>
      </c>
      <c r="P25" s="35">
        <v>4</v>
      </c>
      <c r="Q25" s="36">
        <v>3</v>
      </c>
      <c r="R25" s="37">
        <v>0</v>
      </c>
      <c r="S25" s="35">
        <v>3</v>
      </c>
      <c r="T25" s="36">
        <v>2</v>
      </c>
      <c r="U25" s="37">
        <v>0</v>
      </c>
      <c r="V25" s="35">
        <v>4</v>
      </c>
      <c r="W25" s="36">
        <v>3</v>
      </c>
      <c r="X25" s="37">
        <v>3</v>
      </c>
      <c r="Y25" s="35">
        <v>2</v>
      </c>
      <c r="Z25" s="36">
        <v>1</v>
      </c>
      <c r="AA25" s="37">
        <v>1</v>
      </c>
      <c r="AB25" s="35">
        <v>4</v>
      </c>
      <c r="AC25" s="36">
        <v>4</v>
      </c>
      <c r="AD25" s="37">
        <v>2</v>
      </c>
      <c r="AE25" s="35">
        <v>8</v>
      </c>
      <c r="AF25" s="36">
        <v>7</v>
      </c>
      <c r="AG25" s="37">
        <v>15</v>
      </c>
      <c r="AH25" s="35">
        <v>4</v>
      </c>
      <c r="AI25" s="36">
        <v>6</v>
      </c>
      <c r="AJ25" s="37">
        <v>1</v>
      </c>
      <c r="AK25" s="35">
        <v>4</v>
      </c>
      <c r="AL25" s="36">
        <v>3</v>
      </c>
      <c r="AM25" s="37">
        <v>3</v>
      </c>
      <c r="AN25" s="35">
        <v>1</v>
      </c>
      <c r="AO25" s="36">
        <v>0</v>
      </c>
      <c r="AP25" s="37">
        <v>2</v>
      </c>
      <c r="AQ25" s="35">
        <v>1</v>
      </c>
      <c r="AR25" s="36">
        <v>0</v>
      </c>
      <c r="AS25" s="37">
        <v>2</v>
      </c>
    </row>
    <row r="26" spans="1:45">
      <c r="A26" s="50"/>
      <c r="B26" s="51" t="s">
        <v>64</v>
      </c>
      <c r="C26" s="52" t="s">
        <v>326</v>
      </c>
      <c r="D26" s="30" t="s">
        <v>91</v>
      </c>
      <c r="E26" s="27" t="s">
        <v>91</v>
      </c>
      <c r="F26" s="31" t="s">
        <v>91</v>
      </c>
      <c r="G26" s="30" t="s">
        <v>91</v>
      </c>
      <c r="H26" s="27" t="s">
        <v>91</v>
      </c>
      <c r="I26" s="31" t="s">
        <v>91</v>
      </c>
      <c r="J26" s="30" t="s">
        <v>91</v>
      </c>
      <c r="K26" s="27" t="s">
        <v>91</v>
      </c>
      <c r="L26" s="31" t="s">
        <v>91</v>
      </c>
      <c r="M26" s="30" t="s">
        <v>91</v>
      </c>
      <c r="N26" s="27" t="s">
        <v>91</v>
      </c>
      <c r="O26" s="31" t="s">
        <v>91</v>
      </c>
      <c r="P26" s="30" t="s">
        <v>91</v>
      </c>
      <c r="Q26" s="27" t="s">
        <v>91</v>
      </c>
      <c r="R26" s="31" t="s">
        <v>91</v>
      </c>
      <c r="S26" s="30" t="s">
        <v>91</v>
      </c>
      <c r="T26" s="27" t="s">
        <v>91</v>
      </c>
      <c r="U26" s="31" t="s">
        <v>91</v>
      </c>
      <c r="V26" s="30" t="s">
        <v>91</v>
      </c>
      <c r="W26" s="27" t="s">
        <v>91</v>
      </c>
      <c r="X26" s="31" t="s">
        <v>91</v>
      </c>
      <c r="Y26" s="30" t="s">
        <v>91</v>
      </c>
      <c r="Z26" s="27" t="s">
        <v>91</v>
      </c>
      <c r="AA26" s="31" t="s">
        <v>91</v>
      </c>
      <c r="AB26" s="30" t="s">
        <v>91</v>
      </c>
      <c r="AC26" s="27" t="s">
        <v>91</v>
      </c>
      <c r="AD26" s="31" t="s">
        <v>91</v>
      </c>
      <c r="AE26" s="30" t="s">
        <v>91</v>
      </c>
      <c r="AF26" s="27" t="s">
        <v>91</v>
      </c>
      <c r="AG26" s="31" t="s">
        <v>91</v>
      </c>
      <c r="AH26" s="30" t="s">
        <v>91</v>
      </c>
      <c r="AI26" s="27" t="s">
        <v>91</v>
      </c>
      <c r="AJ26" s="31" t="s">
        <v>91</v>
      </c>
      <c r="AK26" s="30" t="s">
        <v>91</v>
      </c>
      <c r="AL26" s="27" t="s">
        <v>91</v>
      </c>
      <c r="AM26" s="31" t="s">
        <v>91</v>
      </c>
      <c r="AN26" s="30" t="s">
        <v>91</v>
      </c>
      <c r="AO26" s="27" t="s">
        <v>91</v>
      </c>
      <c r="AP26" s="31" t="s">
        <v>91</v>
      </c>
      <c r="AQ26" s="30" t="s">
        <v>91</v>
      </c>
      <c r="AR26" s="27" t="s">
        <v>91</v>
      </c>
      <c r="AS26" s="31" t="s">
        <v>91</v>
      </c>
    </row>
    <row r="27" spans="1:45" s="21" customFormat="1">
      <c r="A27" s="47"/>
      <c r="B27" s="48" t="s">
        <v>65</v>
      </c>
      <c r="C27" s="49" t="s">
        <v>66</v>
      </c>
      <c r="D27" s="26" t="s">
        <v>91</v>
      </c>
      <c r="E27" s="29" t="s">
        <v>91</v>
      </c>
      <c r="F27" s="28" t="s">
        <v>91</v>
      </c>
      <c r="G27" s="26" t="s">
        <v>91</v>
      </c>
      <c r="H27" s="29" t="s">
        <v>91</v>
      </c>
      <c r="I27" s="28" t="s">
        <v>91</v>
      </c>
      <c r="J27" s="26" t="s">
        <v>91</v>
      </c>
      <c r="K27" s="29" t="s">
        <v>91</v>
      </c>
      <c r="L27" s="28" t="s">
        <v>91</v>
      </c>
      <c r="M27" s="26" t="s">
        <v>91</v>
      </c>
      <c r="N27" s="29" t="s">
        <v>91</v>
      </c>
      <c r="O27" s="28" t="s">
        <v>91</v>
      </c>
      <c r="P27" s="26" t="s">
        <v>91</v>
      </c>
      <c r="Q27" s="29" t="s">
        <v>91</v>
      </c>
      <c r="R27" s="28" t="s">
        <v>91</v>
      </c>
      <c r="S27" s="26" t="s">
        <v>91</v>
      </c>
      <c r="T27" s="29" t="s">
        <v>91</v>
      </c>
      <c r="U27" s="28" t="s">
        <v>91</v>
      </c>
      <c r="V27" s="26" t="s">
        <v>91</v>
      </c>
      <c r="W27" s="29" t="s">
        <v>91</v>
      </c>
      <c r="X27" s="28" t="s">
        <v>91</v>
      </c>
      <c r="Y27" s="26" t="s">
        <v>91</v>
      </c>
      <c r="Z27" s="29" t="s">
        <v>91</v>
      </c>
      <c r="AA27" s="28" t="s">
        <v>91</v>
      </c>
      <c r="AB27" s="26" t="s">
        <v>91</v>
      </c>
      <c r="AC27" s="29" t="s">
        <v>91</v>
      </c>
      <c r="AD27" s="28" t="s">
        <v>91</v>
      </c>
      <c r="AE27" s="26" t="s">
        <v>91</v>
      </c>
      <c r="AF27" s="29" t="s">
        <v>91</v>
      </c>
      <c r="AG27" s="28" t="s">
        <v>91</v>
      </c>
      <c r="AH27" s="26" t="s">
        <v>91</v>
      </c>
      <c r="AI27" s="29" t="s">
        <v>91</v>
      </c>
      <c r="AJ27" s="28" t="s">
        <v>91</v>
      </c>
      <c r="AK27" s="26" t="s">
        <v>91</v>
      </c>
      <c r="AL27" s="29" t="s">
        <v>91</v>
      </c>
      <c r="AM27" s="28" t="s">
        <v>91</v>
      </c>
      <c r="AN27" s="26" t="s">
        <v>91</v>
      </c>
      <c r="AO27" s="29" t="s">
        <v>91</v>
      </c>
      <c r="AP27" s="28" t="s">
        <v>91</v>
      </c>
      <c r="AQ27" s="26" t="s">
        <v>91</v>
      </c>
      <c r="AR27" s="29" t="s">
        <v>91</v>
      </c>
      <c r="AS27" s="28" t="s">
        <v>91</v>
      </c>
    </row>
    <row r="28" spans="1:45">
      <c r="A28" s="50" t="s">
        <v>67</v>
      </c>
      <c r="B28" s="51" t="s">
        <v>68</v>
      </c>
      <c r="C28" s="52" t="s">
        <v>56</v>
      </c>
      <c r="D28" s="35">
        <f t="shared" ref="D28:AS28" si="0">D16</f>
        <v>1.08</v>
      </c>
      <c r="E28" s="36">
        <f t="shared" si="0"/>
        <v>0.64</v>
      </c>
      <c r="F28" s="37">
        <f t="shared" si="0"/>
        <v>2.5</v>
      </c>
      <c r="G28" s="35">
        <f t="shared" si="0"/>
        <v>0.5</v>
      </c>
      <c r="H28" s="36">
        <f t="shared" si="0"/>
        <v>1</v>
      </c>
      <c r="I28" s="37">
        <f t="shared" si="0"/>
        <v>2</v>
      </c>
      <c r="J28" s="35">
        <f t="shared" si="0"/>
        <v>0.75</v>
      </c>
      <c r="K28" s="36">
        <f t="shared" si="0"/>
        <v>1</v>
      </c>
      <c r="L28" s="37">
        <f t="shared" si="0"/>
        <v>2</v>
      </c>
      <c r="M28" s="35">
        <f t="shared" si="0"/>
        <v>0.71</v>
      </c>
      <c r="N28" s="36">
        <f t="shared" si="0"/>
        <v>1</v>
      </c>
      <c r="O28" s="37">
        <f t="shared" si="0"/>
        <v>2</v>
      </c>
      <c r="P28" s="35">
        <f t="shared" si="0"/>
        <v>1</v>
      </c>
      <c r="Q28" s="36">
        <f t="shared" si="0"/>
        <v>1.4</v>
      </c>
      <c r="R28" s="37">
        <f t="shared" si="0"/>
        <v>2.2200000000000002</v>
      </c>
      <c r="S28" s="35">
        <f t="shared" si="0"/>
        <v>0.78</v>
      </c>
      <c r="T28" s="36">
        <f t="shared" si="0"/>
        <v>1</v>
      </c>
      <c r="U28" s="37">
        <f t="shared" si="0"/>
        <v>2</v>
      </c>
      <c r="V28" s="35">
        <f t="shared" si="0"/>
        <v>1.2</v>
      </c>
      <c r="W28" s="36">
        <f t="shared" si="0"/>
        <v>1.8</v>
      </c>
      <c r="X28" s="37">
        <f t="shared" si="0"/>
        <v>2.08</v>
      </c>
      <c r="Y28" s="35">
        <f t="shared" si="0"/>
        <v>0.75</v>
      </c>
      <c r="Z28" s="36">
        <f t="shared" si="0"/>
        <v>1</v>
      </c>
      <c r="AA28" s="37">
        <f t="shared" si="0"/>
        <v>2</v>
      </c>
      <c r="AB28" s="35">
        <f t="shared" si="0"/>
        <v>0.78</v>
      </c>
      <c r="AC28" s="36">
        <f t="shared" si="0"/>
        <v>0.67</v>
      </c>
      <c r="AD28" s="37">
        <f t="shared" si="0"/>
        <v>2</v>
      </c>
      <c r="AE28" s="35">
        <f t="shared" si="0"/>
        <v>1.31</v>
      </c>
      <c r="AF28" s="36">
        <f t="shared" si="0"/>
        <v>0.89</v>
      </c>
      <c r="AG28" s="37">
        <f t="shared" si="0"/>
        <v>1.69</v>
      </c>
      <c r="AH28" s="35">
        <f t="shared" si="0"/>
        <v>0.78</v>
      </c>
      <c r="AI28" s="36">
        <f t="shared" si="0"/>
        <v>0.25</v>
      </c>
      <c r="AJ28" s="37">
        <f t="shared" si="0"/>
        <v>2</v>
      </c>
      <c r="AK28" s="35">
        <f t="shared" si="0"/>
        <v>1</v>
      </c>
      <c r="AL28" s="36">
        <f t="shared" si="0"/>
        <v>1.4</v>
      </c>
      <c r="AM28" s="37">
        <f t="shared" si="0"/>
        <v>1.9</v>
      </c>
      <c r="AN28" s="35">
        <f t="shared" si="0"/>
        <v>0.56999999999999995</v>
      </c>
      <c r="AO28" s="36">
        <f t="shared" si="0"/>
        <v>1.5</v>
      </c>
      <c r="AP28" s="37">
        <f t="shared" si="0"/>
        <v>1.92</v>
      </c>
      <c r="AQ28" s="35">
        <f t="shared" si="0"/>
        <v>0.56999999999999995</v>
      </c>
      <c r="AR28" s="36">
        <f t="shared" si="0"/>
        <v>1</v>
      </c>
      <c r="AS28" s="37">
        <f t="shared" si="0"/>
        <v>2</v>
      </c>
    </row>
    <row r="29" spans="1:45">
      <c r="A29" s="50"/>
      <c r="B29" s="51" t="s">
        <v>69</v>
      </c>
      <c r="C29" s="52" t="s">
        <v>57</v>
      </c>
      <c r="D29" s="35">
        <f t="shared" ref="D29:AS29" si="1">D17</f>
        <v>1.07</v>
      </c>
      <c r="E29" s="36">
        <f t="shared" si="1"/>
        <v>2.2000000000000002</v>
      </c>
      <c r="F29" s="37">
        <f t="shared" si="1"/>
        <v>0.75</v>
      </c>
      <c r="G29" s="35">
        <f t="shared" si="1"/>
        <v>0.86</v>
      </c>
      <c r="H29" s="36">
        <f t="shared" si="1"/>
        <v>0</v>
      </c>
      <c r="I29" s="37">
        <f t="shared" si="1"/>
        <v>0.45</v>
      </c>
      <c r="J29" s="35">
        <f t="shared" si="1"/>
        <v>0.89</v>
      </c>
      <c r="K29" s="36">
        <f t="shared" si="1"/>
        <v>0.5</v>
      </c>
      <c r="L29" s="37">
        <f t="shared" si="1"/>
        <v>0.45</v>
      </c>
      <c r="M29" s="35">
        <f t="shared" si="1"/>
        <v>0.88</v>
      </c>
      <c r="N29" s="36">
        <f t="shared" si="1"/>
        <v>0</v>
      </c>
      <c r="O29" s="37">
        <f t="shared" si="1"/>
        <v>0.55000000000000004</v>
      </c>
      <c r="P29" s="35">
        <f t="shared" si="1"/>
        <v>0.91</v>
      </c>
      <c r="Q29" s="36">
        <f t="shared" si="1"/>
        <v>0.75</v>
      </c>
      <c r="R29" s="37">
        <f t="shared" si="1"/>
        <v>0.44</v>
      </c>
      <c r="S29" s="35">
        <f t="shared" si="1"/>
        <v>0.9</v>
      </c>
      <c r="T29" s="36">
        <f t="shared" si="1"/>
        <v>0.67</v>
      </c>
      <c r="U29" s="37">
        <f t="shared" si="1"/>
        <v>0.45</v>
      </c>
      <c r="V29" s="35">
        <f t="shared" si="1"/>
        <v>0.91</v>
      </c>
      <c r="W29" s="36">
        <f t="shared" si="1"/>
        <v>0.75</v>
      </c>
      <c r="X29" s="37">
        <f t="shared" si="1"/>
        <v>0.62</v>
      </c>
      <c r="Y29" s="35">
        <f t="shared" si="1"/>
        <v>0.89</v>
      </c>
      <c r="Z29" s="36">
        <f t="shared" si="1"/>
        <v>0.5</v>
      </c>
      <c r="AA29" s="37">
        <f t="shared" si="1"/>
        <v>0.42</v>
      </c>
      <c r="AB29" s="35">
        <f t="shared" si="1"/>
        <v>0.9</v>
      </c>
      <c r="AC29" s="36">
        <f t="shared" si="1"/>
        <v>1.6</v>
      </c>
      <c r="AD29" s="37">
        <f t="shared" si="1"/>
        <v>0.62</v>
      </c>
      <c r="AE29" s="35">
        <f t="shared" si="1"/>
        <v>1.43</v>
      </c>
      <c r="AF29" s="36">
        <f t="shared" si="1"/>
        <v>1.5</v>
      </c>
      <c r="AG29" s="37">
        <f t="shared" si="1"/>
        <v>1.31</v>
      </c>
      <c r="AH29" s="35">
        <f t="shared" si="1"/>
        <v>1</v>
      </c>
      <c r="AI29" s="36">
        <f t="shared" si="1"/>
        <v>1.43</v>
      </c>
      <c r="AJ29" s="37">
        <f t="shared" si="1"/>
        <v>0.45</v>
      </c>
      <c r="AK29" s="35">
        <f t="shared" si="1"/>
        <v>0.91</v>
      </c>
      <c r="AL29" s="36">
        <f t="shared" si="1"/>
        <v>0.75</v>
      </c>
      <c r="AM29" s="37">
        <f t="shared" si="1"/>
        <v>1</v>
      </c>
      <c r="AN29" s="35">
        <f t="shared" si="1"/>
        <v>0.88</v>
      </c>
      <c r="AO29" s="36">
        <f t="shared" si="1"/>
        <v>0</v>
      </c>
      <c r="AP29" s="37">
        <f t="shared" si="1"/>
        <v>0.85</v>
      </c>
      <c r="AQ29" s="35">
        <f t="shared" si="1"/>
        <v>0.88</v>
      </c>
      <c r="AR29" s="36">
        <f t="shared" si="1"/>
        <v>0</v>
      </c>
      <c r="AS29" s="37">
        <f t="shared" si="1"/>
        <v>0.54</v>
      </c>
    </row>
    <row r="30" spans="1:45">
      <c r="A30" s="50"/>
      <c r="B30" s="51" t="s">
        <v>70</v>
      </c>
      <c r="C30" s="52" t="s">
        <v>58</v>
      </c>
      <c r="D30" s="35">
        <f t="shared" ref="D30:AS30" si="2">D18</f>
        <v>3</v>
      </c>
      <c r="E30" s="36">
        <f t="shared" si="2"/>
        <v>3.67</v>
      </c>
      <c r="F30" s="37">
        <f t="shared" si="2"/>
        <v>2</v>
      </c>
      <c r="G30" s="35">
        <f t="shared" si="2"/>
        <v>1.75</v>
      </c>
      <c r="H30" s="36">
        <f t="shared" si="2"/>
        <v>0</v>
      </c>
      <c r="I30" s="37">
        <f t="shared" si="2"/>
        <v>1</v>
      </c>
      <c r="J30" s="35">
        <f t="shared" si="2"/>
        <v>1.83</v>
      </c>
      <c r="K30" s="36">
        <f t="shared" si="2"/>
        <v>1</v>
      </c>
      <c r="L30" s="37">
        <f t="shared" si="2"/>
        <v>1</v>
      </c>
      <c r="M30" s="35">
        <f t="shared" si="2"/>
        <v>1.8</v>
      </c>
      <c r="N30" s="36">
        <f t="shared" si="2"/>
        <v>0</v>
      </c>
      <c r="O30" s="37">
        <f t="shared" si="2"/>
        <v>1</v>
      </c>
      <c r="P30" s="35">
        <f t="shared" si="2"/>
        <v>1.88</v>
      </c>
      <c r="Q30" s="36">
        <f t="shared" si="2"/>
        <v>1</v>
      </c>
      <c r="R30" s="37">
        <f t="shared" si="2"/>
        <v>1</v>
      </c>
      <c r="S30" s="35">
        <f t="shared" si="2"/>
        <v>2</v>
      </c>
      <c r="T30" s="36">
        <f t="shared" si="2"/>
        <v>2</v>
      </c>
      <c r="U30" s="37">
        <f t="shared" si="2"/>
        <v>1</v>
      </c>
      <c r="V30" s="35">
        <f t="shared" si="2"/>
        <v>2.14</v>
      </c>
      <c r="W30" s="36">
        <f t="shared" si="2"/>
        <v>2</v>
      </c>
      <c r="X30" s="37">
        <f t="shared" si="2"/>
        <v>1</v>
      </c>
      <c r="Y30" s="35">
        <f t="shared" si="2"/>
        <v>1.83</v>
      </c>
      <c r="Z30" s="36">
        <f t="shared" si="2"/>
        <v>1</v>
      </c>
      <c r="AA30" s="37">
        <f t="shared" si="2"/>
        <v>1</v>
      </c>
      <c r="AB30" s="35">
        <f t="shared" si="2"/>
        <v>2.4</v>
      </c>
      <c r="AC30" s="36">
        <f t="shared" si="2"/>
        <v>2.5</v>
      </c>
      <c r="AD30" s="37">
        <f t="shared" si="2"/>
        <v>0.82</v>
      </c>
      <c r="AE30" s="35">
        <f t="shared" si="2"/>
        <v>3</v>
      </c>
      <c r="AF30" s="36">
        <f t="shared" si="2"/>
        <v>3</v>
      </c>
      <c r="AG30" s="37">
        <f t="shared" si="2"/>
        <v>1</v>
      </c>
      <c r="AH30" s="35">
        <f t="shared" si="2"/>
        <v>2.25</v>
      </c>
      <c r="AI30" s="36">
        <f t="shared" si="2"/>
        <v>3</v>
      </c>
      <c r="AJ30" s="37">
        <f t="shared" si="2"/>
        <v>1</v>
      </c>
      <c r="AK30" s="35">
        <f t="shared" si="2"/>
        <v>1.88</v>
      </c>
      <c r="AL30" s="36">
        <f t="shared" si="2"/>
        <v>1</v>
      </c>
      <c r="AM30" s="37">
        <f t="shared" si="2"/>
        <v>1</v>
      </c>
      <c r="AN30" s="35">
        <f t="shared" si="2"/>
        <v>1.8</v>
      </c>
      <c r="AO30" s="36">
        <f t="shared" si="2"/>
        <v>0</v>
      </c>
      <c r="AP30" s="37">
        <f t="shared" si="2"/>
        <v>1</v>
      </c>
      <c r="AQ30" s="35">
        <f t="shared" si="2"/>
        <v>1.8</v>
      </c>
      <c r="AR30" s="36">
        <f t="shared" si="2"/>
        <v>0</v>
      </c>
      <c r="AS30" s="37">
        <f t="shared" si="2"/>
        <v>1</v>
      </c>
    </row>
    <row r="31" spans="1:45" ht="30">
      <c r="A31" s="50"/>
      <c r="B31" s="51" t="s">
        <v>71</v>
      </c>
      <c r="C31" s="52" t="s">
        <v>59</v>
      </c>
      <c r="D31" s="35">
        <f t="shared" ref="D31:AS31" si="3">D19</f>
        <v>1.07</v>
      </c>
      <c r="E31" s="36">
        <f t="shared" si="3"/>
        <v>2.2000000000000002</v>
      </c>
      <c r="F31" s="37">
        <f t="shared" si="3"/>
        <v>1.5</v>
      </c>
      <c r="G31" s="35">
        <f t="shared" si="3"/>
        <v>0.86</v>
      </c>
      <c r="H31" s="36">
        <f t="shared" si="3"/>
        <v>0</v>
      </c>
      <c r="I31" s="37">
        <f t="shared" si="3"/>
        <v>0.64</v>
      </c>
      <c r="J31" s="35">
        <f t="shared" si="3"/>
        <v>0.89</v>
      </c>
      <c r="K31" s="36">
        <f t="shared" si="3"/>
        <v>0.5</v>
      </c>
      <c r="L31" s="37">
        <f t="shared" si="3"/>
        <v>0.64</v>
      </c>
      <c r="M31" s="35">
        <f t="shared" si="3"/>
        <v>0.88</v>
      </c>
      <c r="N31" s="36">
        <f t="shared" si="3"/>
        <v>0</v>
      </c>
      <c r="O31" s="37">
        <f t="shared" si="3"/>
        <v>0.73</v>
      </c>
      <c r="P31" s="35">
        <f t="shared" si="3"/>
        <v>0.91</v>
      </c>
      <c r="Q31" s="36">
        <f t="shared" si="3"/>
        <v>0.75</v>
      </c>
      <c r="R31" s="37">
        <f t="shared" si="3"/>
        <v>0.67</v>
      </c>
      <c r="S31" s="35">
        <f t="shared" si="3"/>
        <v>0.9</v>
      </c>
      <c r="T31" s="36">
        <f t="shared" si="3"/>
        <v>0.67</v>
      </c>
      <c r="U31" s="37">
        <f t="shared" si="3"/>
        <v>0.64</v>
      </c>
      <c r="V31" s="35">
        <f t="shared" si="3"/>
        <v>0.91</v>
      </c>
      <c r="W31" s="36">
        <f t="shared" si="3"/>
        <v>0.75</v>
      </c>
      <c r="X31" s="37">
        <f t="shared" si="3"/>
        <v>0.77</v>
      </c>
      <c r="Y31" s="35">
        <f t="shared" si="3"/>
        <v>0.89</v>
      </c>
      <c r="Z31" s="36">
        <f t="shared" si="3"/>
        <v>0.5</v>
      </c>
      <c r="AA31" s="37">
        <f t="shared" si="3"/>
        <v>0.57999999999999996</v>
      </c>
      <c r="AB31" s="35">
        <f t="shared" si="3"/>
        <v>1</v>
      </c>
      <c r="AC31" s="36">
        <f t="shared" si="3"/>
        <v>1.6</v>
      </c>
      <c r="AD31" s="37">
        <f t="shared" si="3"/>
        <v>0.69</v>
      </c>
      <c r="AE31" s="35">
        <f t="shared" si="3"/>
        <v>1.43</v>
      </c>
      <c r="AF31" s="36">
        <f t="shared" si="3"/>
        <v>1.5</v>
      </c>
      <c r="AG31" s="37">
        <f t="shared" si="3"/>
        <v>1.31</v>
      </c>
      <c r="AH31" s="35">
        <f t="shared" si="3"/>
        <v>1.2</v>
      </c>
      <c r="AI31" s="36">
        <f t="shared" si="3"/>
        <v>1.43</v>
      </c>
      <c r="AJ31" s="37">
        <f t="shared" si="3"/>
        <v>0.64</v>
      </c>
      <c r="AK31" s="35">
        <f t="shared" si="3"/>
        <v>0.91</v>
      </c>
      <c r="AL31" s="36">
        <f t="shared" si="3"/>
        <v>0.75</v>
      </c>
      <c r="AM31" s="37">
        <f t="shared" si="3"/>
        <v>1.1000000000000001</v>
      </c>
      <c r="AN31" s="35">
        <f t="shared" si="3"/>
        <v>1.1299999999999999</v>
      </c>
      <c r="AO31" s="36">
        <f t="shared" si="3"/>
        <v>0</v>
      </c>
      <c r="AP31" s="37">
        <f t="shared" si="3"/>
        <v>1.08</v>
      </c>
      <c r="AQ31" s="35">
        <f t="shared" si="3"/>
        <v>0.88</v>
      </c>
      <c r="AR31" s="36">
        <f t="shared" si="3"/>
        <v>0</v>
      </c>
      <c r="AS31" s="37">
        <f t="shared" si="3"/>
        <v>0.69</v>
      </c>
    </row>
    <row r="32" spans="1:45" ht="30">
      <c r="A32" s="50"/>
      <c r="B32" s="51" t="s">
        <v>72</v>
      </c>
      <c r="C32" s="52" t="s">
        <v>157</v>
      </c>
      <c r="D32" s="35">
        <f>'Questionnaire Quality'!C7</f>
        <v>3.6666666666666665</v>
      </c>
      <c r="E32" s="36">
        <f>'Questionnaire Quality'!D7</f>
        <v>4.333333333333333</v>
      </c>
      <c r="F32" s="36">
        <f>'Questionnaire Quality'!E7</f>
        <v>4.666666666666667</v>
      </c>
      <c r="G32" s="35">
        <f>'Questionnaire Quality'!F7</f>
        <v>4.4444444444444446</v>
      </c>
      <c r="H32" s="36">
        <f>'Questionnaire Quality'!G7</f>
        <v>5.2222222222222223</v>
      </c>
      <c r="I32" s="36">
        <f>'Questionnaire Quality'!H7</f>
        <v>4.2222222222222223</v>
      </c>
      <c r="J32" s="35">
        <f>'Questionnaire Quality'!I7</f>
        <v>4.5</v>
      </c>
      <c r="K32" s="36">
        <f>'Questionnaire Quality'!J7</f>
        <v>5</v>
      </c>
      <c r="L32" s="36">
        <f>'Questionnaire Quality'!K7</f>
        <v>4.5</v>
      </c>
      <c r="M32" s="35">
        <f>'Questionnaire Quality'!L7</f>
        <v>4</v>
      </c>
      <c r="N32" s="36">
        <f>'Questionnaire Quality'!M7</f>
        <v>5.5</v>
      </c>
      <c r="O32" s="36">
        <f>'Questionnaire Quality'!N7</f>
        <v>4.5</v>
      </c>
      <c r="P32" s="35">
        <f>'Questionnaire Quality'!O7</f>
        <v>4.5</v>
      </c>
      <c r="Q32" s="36">
        <f>'Questionnaire Quality'!P7</f>
        <v>6</v>
      </c>
      <c r="R32" s="36">
        <f>'Questionnaire Quality'!Q7</f>
        <v>4</v>
      </c>
      <c r="S32" s="35">
        <f>'Questionnaire Quality'!R7</f>
        <v>6</v>
      </c>
      <c r="T32" s="36">
        <f>'Questionnaire Quality'!S7</f>
        <v>4.333333333333333</v>
      </c>
      <c r="U32" s="36">
        <f>'Questionnaire Quality'!T7</f>
        <v>5.666666666666667</v>
      </c>
      <c r="V32" s="35">
        <f>'Questionnaire Quality'!U7</f>
        <v>5.666666666666667</v>
      </c>
      <c r="W32" s="36">
        <f>'Questionnaire Quality'!V7</f>
        <v>5</v>
      </c>
      <c r="X32" s="36">
        <f>'Questionnaire Quality'!W7</f>
        <v>6</v>
      </c>
      <c r="Y32" s="35">
        <f>'Questionnaire Quality'!X7</f>
        <v>5.333333333333333</v>
      </c>
      <c r="Z32" s="36">
        <f>'Questionnaire Quality'!Y7</f>
        <v>3.3333333333333335</v>
      </c>
      <c r="AA32" s="36">
        <f>'Questionnaire Quality'!Z7</f>
        <v>6.666666666666667</v>
      </c>
      <c r="AB32" s="35">
        <f>'Questionnaire Quality'!AA7</f>
        <v>3.3333333333333335</v>
      </c>
      <c r="AC32" s="36">
        <f>'Questionnaire Quality'!AB7</f>
        <v>3.6666666666666665</v>
      </c>
      <c r="AD32" s="36">
        <f>'Questionnaire Quality'!AC7</f>
        <v>5.333333333333333</v>
      </c>
      <c r="AE32" s="35">
        <f>'Questionnaire Quality'!AD7</f>
        <v>2.6666666666666665</v>
      </c>
      <c r="AF32" s="36">
        <f>'Questionnaire Quality'!AE7</f>
        <v>2.6666666666666665</v>
      </c>
      <c r="AG32" s="36">
        <f>'Questionnaire Quality'!AF7</f>
        <v>2.6666666666666665</v>
      </c>
      <c r="AH32" s="35">
        <f>'Questionnaire Quality'!AG7</f>
        <v>3.25</v>
      </c>
      <c r="AI32" s="36">
        <f>'Questionnaire Quality'!AH7</f>
        <v>4</v>
      </c>
      <c r="AJ32" s="36">
        <f>'Questionnaire Quality'!AI7</f>
        <v>4</v>
      </c>
      <c r="AK32" s="35">
        <f>'Questionnaire Quality'!AJ7</f>
        <v>2.6666666666666665</v>
      </c>
      <c r="AL32" s="36">
        <f>'Questionnaire Quality'!AK7</f>
        <v>3.6666666666666665</v>
      </c>
      <c r="AM32" s="36">
        <f>'Questionnaire Quality'!AL7</f>
        <v>4.333333333333333</v>
      </c>
      <c r="AN32" s="35">
        <f>'Questionnaire Quality'!AM7</f>
        <v>3</v>
      </c>
      <c r="AO32" s="36">
        <f>'Questionnaire Quality'!AN7</f>
        <v>2</v>
      </c>
      <c r="AP32" s="36">
        <f>'Questionnaire Quality'!AO7</f>
        <v>4</v>
      </c>
      <c r="AQ32" s="35">
        <f>'Questionnaire Quality'!AP7</f>
        <v>1.6666666666666667</v>
      </c>
      <c r="AR32" s="36">
        <f>'Questionnaire Quality'!AQ7</f>
        <v>1.6666666666666667</v>
      </c>
      <c r="AS32" s="37">
        <f>'Questionnaire Quality'!AR7</f>
        <v>3</v>
      </c>
    </row>
    <row r="33" spans="1:45" ht="45">
      <c r="A33" s="50"/>
      <c r="B33" s="51" t="s">
        <v>73</v>
      </c>
      <c r="C33" s="52" t="s">
        <v>158</v>
      </c>
      <c r="D33" s="35">
        <f>'Questionnaire Quality'!C8</f>
        <v>2.6666666666666665</v>
      </c>
      <c r="E33" s="36">
        <f>'Questionnaire Quality'!D8</f>
        <v>3.6666666666666665</v>
      </c>
      <c r="F33" s="36">
        <f>'Questionnaire Quality'!E8</f>
        <v>3.6666666666666665</v>
      </c>
      <c r="G33" s="35">
        <f>'Questionnaire Quality'!F8</f>
        <v>4.333333333333333</v>
      </c>
      <c r="H33" s="36">
        <f>'Questionnaire Quality'!G8</f>
        <v>4.8888888888888893</v>
      </c>
      <c r="I33" s="36">
        <f>'Questionnaire Quality'!H8</f>
        <v>3.8888888888888888</v>
      </c>
      <c r="J33" s="35">
        <f>'Questionnaire Quality'!I8</f>
        <v>3.5</v>
      </c>
      <c r="K33" s="36">
        <f>'Questionnaire Quality'!J8</f>
        <v>5</v>
      </c>
      <c r="L33" s="36">
        <f>'Questionnaire Quality'!K8</f>
        <v>4.5</v>
      </c>
      <c r="M33" s="35">
        <f>'Questionnaire Quality'!L8</f>
        <v>4.5</v>
      </c>
      <c r="N33" s="36">
        <f>'Questionnaire Quality'!M8</f>
        <v>6</v>
      </c>
      <c r="O33" s="36">
        <f>'Questionnaire Quality'!N8</f>
        <v>4.5</v>
      </c>
      <c r="P33" s="35">
        <f>'Questionnaire Quality'!O8</f>
        <v>4</v>
      </c>
      <c r="Q33" s="36">
        <f>'Questionnaire Quality'!P8</f>
        <v>4.5</v>
      </c>
      <c r="R33" s="36">
        <f>'Questionnaire Quality'!Q8</f>
        <v>5</v>
      </c>
      <c r="S33" s="35">
        <f>'Questionnaire Quality'!R8</f>
        <v>6</v>
      </c>
      <c r="T33" s="36">
        <f>'Questionnaire Quality'!S8</f>
        <v>5.333333333333333</v>
      </c>
      <c r="U33" s="36">
        <f>'Questionnaire Quality'!T8</f>
        <v>6</v>
      </c>
      <c r="V33" s="35">
        <f>'Questionnaire Quality'!U8</f>
        <v>5.666666666666667</v>
      </c>
      <c r="W33" s="36">
        <f>'Questionnaire Quality'!V8</f>
        <v>5</v>
      </c>
      <c r="X33" s="36">
        <f>'Questionnaire Quality'!W8</f>
        <v>4.666666666666667</v>
      </c>
      <c r="Y33" s="35">
        <f>'Questionnaire Quality'!X8</f>
        <v>5</v>
      </c>
      <c r="Z33" s="36">
        <f>'Questionnaire Quality'!Y8</f>
        <v>3.6666666666666665</v>
      </c>
      <c r="AA33" s="36">
        <f>'Questionnaire Quality'!Z8</f>
        <v>6</v>
      </c>
      <c r="AB33" s="35">
        <f>'Questionnaire Quality'!AA8</f>
        <v>3.6666666666666665</v>
      </c>
      <c r="AC33" s="36">
        <f>'Questionnaire Quality'!AB8</f>
        <v>3.3333333333333335</v>
      </c>
      <c r="AD33" s="36">
        <f>'Questionnaire Quality'!AC8</f>
        <v>5</v>
      </c>
      <c r="AE33" s="35">
        <f>'Questionnaire Quality'!AD8</f>
        <v>2.3333333333333335</v>
      </c>
      <c r="AF33" s="36">
        <f>'Questionnaire Quality'!AE8</f>
        <v>2</v>
      </c>
      <c r="AG33" s="36">
        <f>'Questionnaire Quality'!AF8</f>
        <v>2.3333333333333335</v>
      </c>
      <c r="AH33" s="35">
        <f>'Questionnaire Quality'!AG8</f>
        <v>3.75</v>
      </c>
      <c r="AI33" s="36">
        <f>'Questionnaire Quality'!AH8</f>
        <v>5</v>
      </c>
      <c r="AJ33" s="36">
        <f>'Questionnaire Quality'!AI8</f>
        <v>4.75</v>
      </c>
      <c r="AK33" s="35">
        <f>'Questionnaire Quality'!AJ8</f>
        <v>4.333333333333333</v>
      </c>
      <c r="AL33" s="36">
        <f>'Questionnaire Quality'!AK8</f>
        <v>4.333333333333333</v>
      </c>
      <c r="AM33" s="36">
        <f>'Questionnaire Quality'!AL8</f>
        <v>4</v>
      </c>
      <c r="AN33" s="35">
        <f>'Questionnaire Quality'!AM8</f>
        <v>2.6666666666666665</v>
      </c>
      <c r="AO33" s="36">
        <f>'Questionnaire Quality'!AN8</f>
        <v>2.6666666666666665</v>
      </c>
      <c r="AP33" s="36">
        <f>'Questionnaire Quality'!AO8</f>
        <v>4.666666666666667</v>
      </c>
      <c r="AQ33" s="35">
        <f>'Questionnaire Quality'!AP8</f>
        <v>2.6666666666666665</v>
      </c>
      <c r="AR33" s="36">
        <f>'Questionnaire Quality'!AQ8</f>
        <v>2.3333333333333335</v>
      </c>
      <c r="AS33" s="37">
        <f>'Questionnaire Quality'!AR8</f>
        <v>3.6666666666666665</v>
      </c>
    </row>
    <row r="34" spans="1:45">
      <c r="A34" s="50"/>
      <c r="B34" s="51" t="s">
        <v>300</v>
      </c>
      <c r="C34" s="52" t="s">
        <v>312</v>
      </c>
      <c r="D34" s="35">
        <f>'Questionnaire Quality'!C9</f>
        <v>3.1666666666666665</v>
      </c>
      <c r="E34" s="36">
        <f>'Questionnaire Quality'!D9</f>
        <v>4</v>
      </c>
      <c r="F34" s="36">
        <f>'Questionnaire Quality'!E9</f>
        <v>4.166666666666667</v>
      </c>
      <c r="G34" s="35">
        <f>'Questionnaire Quality'!F9</f>
        <v>4.3888888888888893</v>
      </c>
      <c r="H34" s="36">
        <f>'Questionnaire Quality'!G9</f>
        <v>5.0555555555555554</v>
      </c>
      <c r="I34" s="36">
        <f>'Questionnaire Quality'!H9</f>
        <v>4.0555555555555554</v>
      </c>
      <c r="J34" s="35">
        <f>'Questionnaire Quality'!I9</f>
        <v>4</v>
      </c>
      <c r="K34" s="36">
        <f>'Questionnaire Quality'!J9</f>
        <v>5</v>
      </c>
      <c r="L34" s="36">
        <f>'Questionnaire Quality'!K9</f>
        <v>4.5</v>
      </c>
      <c r="M34" s="35">
        <f>'Questionnaire Quality'!L9</f>
        <v>4.25</v>
      </c>
      <c r="N34" s="36">
        <f>'Questionnaire Quality'!M9</f>
        <v>5.75</v>
      </c>
      <c r="O34" s="36">
        <f>'Questionnaire Quality'!N9</f>
        <v>4.5</v>
      </c>
      <c r="P34" s="35">
        <f>'Questionnaire Quality'!O9</f>
        <v>4.25</v>
      </c>
      <c r="Q34" s="36">
        <f>'Questionnaire Quality'!P9</f>
        <v>5.25</v>
      </c>
      <c r="R34" s="36">
        <f>'Questionnaire Quality'!Q9</f>
        <v>4.5</v>
      </c>
      <c r="S34" s="35">
        <f>'Questionnaire Quality'!R9</f>
        <v>6</v>
      </c>
      <c r="T34" s="36">
        <f>'Questionnaire Quality'!S9</f>
        <v>4.833333333333333</v>
      </c>
      <c r="U34" s="36">
        <f>'Questionnaire Quality'!T9</f>
        <v>5.833333333333333</v>
      </c>
      <c r="V34" s="35">
        <f>'Questionnaire Quality'!U9</f>
        <v>5.666666666666667</v>
      </c>
      <c r="W34" s="36">
        <f>'Questionnaire Quality'!V9</f>
        <v>5</v>
      </c>
      <c r="X34" s="36">
        <f>'Questionnaire Quality'!W9</f>
        <v>5.333333333333333</v>
      </c>
      <c r="Y34" s="35">
        <f>'Questionnaire Quality'!X9</f>
        <v>5.166666666666667</v>
      </c>
      <c r="Z34" s="36">
        <f>'Questionnaire Quality'!Y9</f>
        <v>3.5</v>
      </c>
      <c r="AA34" s="36">
        <f>'Questionnaire Quality'!Z9</f>
        <v>6.333333333333333</v>
      </c>
      <c r="AB34" s="35">
        <f>'Questionnaire Quality'!AA9</f>
        <v>3.5</v>
      </c>
      <c r="AC34" s="36">
        <f>'Questionnaire Quality'!AB9</f>
        <v>3.5</v>
      </c>
      <c r="AD34" s="36">
        <f>'Questionnaire Quality'!AC9</f>
        <v>5.166666666666667</v>
      </c>
      <c r="AE34" s="35">
        <f>'Questionnaire Quality'!AD9</f>
        <v>2.5</v>
      </c>
      <c r="AF34" s="36">
        <f>'Questionnaire Quality'!AE9</f>
        <v>2.3333333333333335</v>
      </c>
      <c r="AG34" s="36">
        <f>'Questionnaire Quality'!AF9</f>
        <v>2.5</v>
      </c>
      <c r="AH34" s="35">
        <f>'Questionnaire Quality'!AG9</f>
        <v>3.5</v>
      </c>
      <c r="AI34" s="36">
        <f>'Questionnaire Quality'!AH9</f>
        <v>4.5</v>
      </c>
      <c r="AJ34" s="36">
        <f>'Questionnaire Quality'!AI9</f>
        <v>4.375</v>
      </c>
      <c r="AK34" s="35">
        <f>'Questionnaire Quality'!AJ9</f>
        <v>3.5</v>
      </c>
      <c r="AL34" s="36">
        <f>'Questionnaire Quality'!AK9</f>
        <v>4</v>
      </c>
      <c r="AM34" s="36">
        <f>'Questionnaire Quality'!AL9</f>
        <v>4.166666666666667</v>
      </c>
      <c r="AN34" s="35">
        <f>'Questionnaire Quality'!AM9</f>
        <v>2.8333333333333335</v>
      </c>
      <c r="AO34" s="36">
        <f>'Questionnaire Quality'!AN9</f>
        <v>2.3333333333333335</v>
      </c>
      <c r="AP34" s="36">
        <f>'Questionnaire Quality'!AO9</f>
        <v>4.333333333333333</v>
      </c>
      <c r="AQ34" s="35">
        <f>'Questionnaire Quality'!AP9</f>
        <v>2.1666666666666665</v>
      </c>
      <c r="AR34" s="36">
        <f>'Questionnaire Quality'!AQ9</f>
        <v>2</v>
      </c>
      <c r="AS34" s="37">
        <f>'Questionnaire Quality'!AR9</f>
        <v>3.3333333333333335</v>
      </c>
    </row>
    <row r="35" spans="1:45">
      <c r="A35" s="50"/>
      <c r="B35" s="51" t="s">
        <v>301</v>
      </c>
      <c r="C35" s="52" t="s">
        <v>313</v>
      </c>
      <c r="D35" s="35">
        <f>'Questionnaire Quality'!C10</f>
        <v>1.0408329997330668</v>
      </c>
      <c r="E35" s="36">
        <f>'Questionnaire Quality'!D10</f>
        <v>1</v>
      </c>
      <c r="F35" s="36">
        <f>'Questionnaire Quality'!E10</f>
        <v>1.154700538379251</v>
      </c>
      <c r="G35" s="35">
        <f>'Questionnaire Quality'!F10</f>
        <v>1.3642254619787415</v>
      </c>
      <c r="H35" s="36">
        <f>'Questionnaire Quality'!G10</f>
        <v>2.0378365434395809</v>
      </c>
      <c r="I35" s="36">
        <f>'Questionnaire Quality'!H10</f>
        <v>2.1570298509241308</v>
      </c>
      <c r="J35" s="35">
        <f>'Questionnaire Quality'!I10</f>
        <v>0.70710678118654757</v>
      </c>
      <c r="K35" s="36">
        <f>'Questionnaire Quality'!J10</f>
        <v>0.70710678118654757</v>
      </c>
      <c r="L35" s="36">
        <f>'Questionnaire Quality'!K10</f>
        <v>3.5355339059327378</v>
      </c>
      <c r="M35" s="35">
        <f>'Questionnaire Quality'!L10</f>
        <v>0.35355339059327379</v>
      </c>
      <c r="N35" s="36">
        <f>'Questionnaire Quality'!M10</f>
        <v>0.35355339059327379</v>
      </c>
      <c r="O35" s="36">
        <f>'Questionnaire Quality'!N10</f>
        <v>3.5355339059327378</v>
      </c>
      <c r="P35" s="35">
        <f>'Questionnaire Quality'!O10</f>
        <v>0.35355339059327379</v>
      </c>
      <c r="Q35" s="36">
        <f>'Questionnaire Quality'!P10</f>
        <v>0.35355339059327379</v>
      </c>
      <c r="R35" s="36">
        <f>'Questionnaire Quality'!Q10</f>
        <v>2.8284271247461903</v>
      </c>
      <c r="S35" s="35">
        <f>'Questionnaire Quality'!R10</f>
        <v>0.5</v>
      </c>
      <c r="T35" s="36">
        <f>'Questionnaire Quality'!S10</f>
        <v>1.5275252316519474</v>
      </c>
      <c r="U35" s="36">
        <f>'Questionnaire Quality'!T10</f>
        <v>0.76376261582597493</v>
      </c>
      <c r="V35" s="35">
        <f>'Questionnaire Quality'!U10</f>
        <v>0.57735026918962584</v>
      </c>
      <c r="W35" s="36">
        <f>'Questionnaire Quality'!V10</f>
        <v>1</v>
      </c>
      <c r="X35" s="36">
        <f>'Questionnaire Quality'!W10</f>
        <v>0.76376261582597493</v>
      </c>
      <c r="Y35" s="35">
        <f>'Questionnaire Quality'!X10</f>
        <v>1.0408329997330674</v>
      </c>
      <c r="Z35" s="36">
        <f>'Questionnaire Quality'!Y10</f>
        <v>0.8660254037844386</v>
      </c>
      <c r="AA35" s="36">
        <f>'Questionnaire Quality'!Z10</f>
        <v>0.57735026918962584</v>
      </c>
      <c r="AB35" s="35">
        <f>'Questionnaire Quality'!AA10</f>
        <v>1.3228756555322954</v>
      </c>
      <c r="AC35" s="36">
        <f>'Questionnaire Quality'!AB10</f>
        <v>1.5</v>
      </c>
      <c r="AD35" s="36">
        <f>'Questionnaire Quality'!AC10</f>
        <v>1.0408329997330674</v>
      </c>
      <c r="AE35" s="35">
        <f>'Questionnaire Quality'!AD10</f>
        <v>1.3228756555322954</v>
      </c>
      <c r="AF35" s="36">
        <f>'Questionnaire Quality'!AE10</f>
        <v>1.5275252316519468</v>
      </c>
      <c r="AG35" s="36">
        <f>'Questionnaire Quality'!AF10</f>
        <v>1.8027756377319946</v>
      </c>
      <c r="AH35" s="35">
        <f>'Questionnaire Quality'!AG10</f>
        <v>1.2247448713915889</v>
      </c>
      <c r="AI35" s="36">
        <f>'Questionnaire Quality'!AH10</f>
        <v>1.0801234497346435</v>
      </c>
      <c r="AJ35" s="36">
        <f>'Questionnaire Quality'!AI10</f>
        <v>1.1086778913041726</v>
      </c>
      <c r="AK35" s="35">
        <f>'Questionnaire Quality'!AJ10</f>
        <v>1.3228756555322954</v>
      </c>
      <c r="AL35" s="36">
        <f>'Questionnaire Quality'!AK10</f>
        <v>1.5</v>
      </c>
      <c r="AM35" s="36">
        <f>'Questionnaire Quality'!AL10</f>
        <v>1.4433756729740641</v>
      </c>
      <c r="AN35" s="35">
        <f>'Questionnaire Quality'!AM10</f>
        <v>1.5275252316519468</v>
      </c>
      <c r="AO35" s="36">
        <f>'Questionnaire Quality'!AN10</f>
        <v>1.5275252316519468</v>
      </c>
      <c r="AP35" s="36">
        <f>'Questionnaire Quality'!AO10</f>
        <v>1.6072751268321588</v>
      </c>
      <c r="AQ35" s="35">
        <f>'Questionnaire Quality'!AP10</f>
        <v>0.28867513459481237</v>
      </c>
      <c r="AR35" s="36">
        <f>'Questionnaire Quality'!AQ10</f>
        <v>0.5</v>
      </c>
      <c r="AS35" s="37">
        <f>'Questionnaire Quality'!AR10</f>
        <v>2.0207259421636898</v>
      </c>
    </row>
    <row r="36" spans="1:45" ht="30">
      <c r="A36" s="50"/>
      <c r="B36" s="51" t="s">
        <v>74</v>
      </c>
      <c r="C36" s="52" t="s">
        <v>76</v>
      </c>
      <c r="D36" s="32" t="s">
        <v>175</v>
      </c>
      <c r="E36" s="33" t="s">
        <v>175</v>
      </c>
      <c r="F36" s="33" t="s">
        <v>175</v>
      </c>
      <c r="G36" s="32" t="s">
        <v>175</v>
      </c>
      <c r="H36" s="33" t="s">
        <v>175</v>
      </c>
      <c r="I36" s="33" t="s">
        <v>175</v>
      </c>
      <c r="J36" s="35">
        <f>J19-$G$19</f>
        <v>3.0000000000000027E-2</v>
      </c>
      <c r="K36" s="36">
        <f>K19-$H$19</f>
        <v>0.5</v>
      </c>
      <c r="L36" s="36">
        <f>L19-$I$19</f>
        <v>0</v>
      </c>
      <c r="M36" s="35">
        <f>M19-$G$19</f>
        <v>2.0000000000000018E-2</v>
      </c>
      <c r="N36" s="36">
        <f>N19-$H$19</f>
        <v>0</v>
      </c>
      <c r="O36" s="36">
        <f>O19-$I$19</f>
        <v>8.9999999999999969E-2</v>
      </c>
      <c r="P36" s="35">
        <f>P19-$G$19</f>
        <v>5.0000000000000044E-2</v>
      </c>
      <c r="Q36" s="36">
        <f>Q19-$H$19</f>
        <v>0.75</v>
      </c>
      <c r="R36" s="36">
        <f>R19-$I$19</f>
        <v>3.0000000000000027E-2</v>
      </c>
      <c r="S36" s="35">
        <f>S19-$G$19</f>
        <v>4.0000000000000036E-2</v>
      </c>
      <c r="T36" s="36">
        <f>T19-$H$19</f>
        <v>0.67</v>
      </c>
      <c r="U36" s="36">
        <f>U19-$I$19</f>
        <v>0</v>
      </c>
      <c r="V36" s="35">
        <f>V19-$G$19</f>
        <v>5.0000000000000044E-2</v>
      </c>
      <c r="W36" s="36">
        <f>W19-$H$19</f>
        <v>0.75</v>
      </c>
      <c r="X36" s="36">
        <f>X19-$I$19</f>
        <v>0.13</v>
      </c>
      <c r="Y36" s="35">
        <f>Y19-$G$19</f>
        <v>3.0000000000000027E-2</v>
      </c>
      <c r="Z36" s="36">
        <f>Z19-$H$19</f>
        <v>0.5</v>
      </c>
      <c r="AA36" s="36">
        <f>AA19-$I$19</f>
        <v>-6.0000000000000053E-2</v>
      </c>
      <c r="AB36" s="35">
        <f>AB19-$G$19</f>
        <v>0.14000000000000001</v>
      </c>
      <c r="AC36" s="36">
        <f>AC19-$H$19</f>
        <v>1.6</v>
      </c>
      <c r="AD36" s="36">
        <f>AD19-$I$19</f>
        <v>4.9999999999999933E-2</v>
      </c>
      <c r="AE36" s="35">
        <f>AE19-$G$19</f>
        <v>0.56999999999999995</v>
      </c>
      <c r="AF36" s="36">
        <f>AF19-$H$19</f>
        <v>1.5</v>
      </c>
      <c r="AG36" s="36">
        <f>AG19-$I$19</f>
        <v>0.67</v>
      </c>
      <c r="AH36" s="35">
        <f>AH19-$G$19</f>
        <v>0.33999999999999997</v>
      </c>
      <c r="AI36" s="36">
        <f>AI19-$H$19</f>
        <v>1.43</v>
      </c>
      <c r="AJ36" s="36">
        <f>AJ19-$I$19</f>
        <v>0</v>
      </c>
      <c r="AK36" s="35">
        <f>AK19-$G$19</f>
        <v>5.0000000000000044E-2</v>
      </c>
      <c r="AL36" s="36">
        <f>AL19-$H$19</f>
        <v>0.75</v>
      </c>
      <c r="AM36" s="36">
        <f>AM19-$I$19</f>
        <v>0.46000000000000008</v>
      </c>
      <c r="AN36" s="35">
        <f>AN19-$G$19</f>
        <v>0.26999999999999991</v>
      </c>
      <c r="AO36" s="36">
        <f>AO19-$H$19</f>
        <v>0</v>
      </c>
      <c r="AP36" s="36">
        <f>AP19-$I$19</f>
        <v>0.44000000000000006</v>
      </c>
      <c r="AQ36" s="35">
        <f>AQ19-$G$19</f>
        <v>2.0000000000000018E-2</v>
      </c>
      <c r="AR36" s="36">
        <f>AR19-$H$19</f>
        <v>0</v>
      </c>
      <c r="AS36" s="37">
        <f>AS19-$I$19</f>
        <v>4.9999999999999933E-2</v>
      </c>
    </row>
    <row r="37" spans="1:45" s="21" customFormat="1" ht="30">
      <c r="A37" s="47"/>
      <c r="B37" s="48" t="s">
        <v>75</v>
      </c>
      <c r="C37" s="49" t="s">
        <v>77</v>
      </c>
      <c r="D37" s="26" t="s">
        <v>91</v>
      </c>
      <c r="E37" s="29" t="s">
        <v>91</v>
      </c>
      <c r="F37" s="28" t="s">
        <v>91</v>
      </c>
      <c r="G37" s="26" t="s">
        <v>91</v>
      </c>
      <c r="H37" s="29" t="s">
        <v>91</v>
      </c>
      <c r="I37" s="28" t="s">
        <v>91</v>
      </c>
      <c r="J37" s="26" t="s">
        <v>91</v>
      </c>
      <c r="K37" s="29" t="s">
        <v>91</v>
      </c>
      <c r="L37" s="28" t="s">
        <v>91</v>
      </c>
      <c r="M37" s="26" t="s">
        <v>91</v>
      </c>
      <c r="N37" s="29" t="s">
        <v>91</v>
      </c>
      <c r="O37" s="28" t="s">
        <v>91</v>
      </c>
      <c r="P37" s="26" t="s">
        <v>91</v>
      </c>
      <c r="Q37" s="29" t="s">
        <v>91</v>
      </c>
      <c r="R37" s="28" t="s">
        <v>91</v>
      </c>
      <c r="S37" s="26" t="s">
        <v>91</v>
      </c>
      <c r="T37" s="29" t="s">
        <v>91</v>
      </c>
      <c r="U37" s="28" t="s">
        <v>91</v>
      </c>
      <c r="V37" s="26" t="s">
        <v>91</v>
      </c>
      <c r="W37" s="29" t="s">
        <v>91</v>
      </c>
      <c r="X37" s="28" t="s">
        <v>91</v>
      </c>
      <c r="Y37" s="26" t="s">
        <v>91</v>
      </c>
      <c r="Z37" s="29" t="s">
        <v>91</v>
      </c>
      <c r="AA37" s="28" t="s">
        <v>91</v>
      </c>
      <c r="AB37" s="26" t="s">
        <v>91</v>
      </c>
      <c r="AC37" s="29" t="s">
        <v>91</v>
      </c>
      <c r="AD37" s="28" t="s">
        <v>91</v>
      </c>
      <c r="AE37" s="26" t="s">
        <v>91</v>
      </c>
      <c r="AF37" s="29" t="s">
        <v>91</v>
      </c>
      <c r="AG37" s="28" t="s">
        <v>91</v>
      </c>
      <c r="AH37" s="26" t="s">
        <v>91</v>
      </c>
      <c r="AI37" s="29" t="s">
        <v>91</v>
      </c>
      <c r="AJ37" s="28" t="s">
        <v>91</v>
      </c>
      <c r="AK37" s="26" t="s">
        <v>91</v>
      </c>
      <c r="AL37" s="29" t="s">
        <v>91</v>
      </c>
      <c r="AM37" s="28" t="s">
        <v>91</v>
      </c>
      <c r="AN37" s="26" t="s">
        <v>91</v>
      </c>
      <c r="AO37" s="29" t="s">
        <v>91</v>
      </c>
      <c r="AP37" s="28" t="s">
        <v>91</v>
      </c>
      <c r="AQ37" s="26" t="s">
        <v>91</v>
      </c>
      <c r="AR37" s="29" t="s">
        <v>91</v>
      </c>
      <c r="AS37" s="28" t="s">
        <v>91</v>
      </c>
    </row>
    <row r="38" spans="1:45">
      <c r="A38" s="50" t="s">
        <v>101</v>
      </c>
      <c r="B38" s="51" t="s">
        <v>78</v>
      </c>
      <c r="C38" s="52" t="s">
        <v>79</v>
      </c>
      <c r="D38" s="35">
        <f t="shared" ref="D38:I38" si="4">D75</f>
        <v>256</v>
      </c>
      <c r="E38" s="36">
        <f t="shared" si="4"/>
        <v>97</v>
      </c>
      <c r="F38" s="37">
        <f t="shared" si="4"/>
        <v>178</v>
      </c>
      <c r="G38" s="35">
        <f t="shared" si="4"/>
        <v>96</v>
      </c>
      <c r="H38" s="36">
        <f t="shared" si="4"/>
        <v>6</v>
      </c>
      <c r="I38" s="37">
        <f t="shared" si="4"/>
        <v>104</v>
      </c>
      <c r="J38" s="35">
        <f t="shared" ref="J38:AS38" si="5">J75</f>
        <v>129</v>
      </c>
      <c r="K38" s="36">
        <f t="shared" si="5"/>
        <v>18</v>
      </c>
      <c r="L38" s="37">
        <f t="shared" si="5"/>
        <v>104</v>
      </c>
      <c r="M38" s="35">
        <f t="shared" si="5"/>
        <v>123</v>
      </c>
      <c r="N38" s="36">
        <f t="shared" si="5"/>
        <v>20</v>
      </c>
      <c r="O38" s="37">
        <f t="shared" si="5"/>
        <v>112</v>
      </c>
      <c r="P38" s="35">
        <f t="shared" si="5"/>
        <v>147</v>
      </c>
      <c r="Q38" s="36">
        <f t="shared" si="5"/>
        <v>30</v>
      </c>
      <c r="R38" s="37">
        <f t="shared" si="5"/>
        <v>111</v>
      </c>
      <c r="S38" s="35">
        <f t="shared" si="5"/>
        <v>137</v>
      </c>
      <c r="T38" s="36">
        <f t="shared" si="5"/>
        <v>23</v>
      </c>
      <c r="U38" s="37">
        <f t="shared" si="5"/>
        <v>107</v>
      </c>
      <c r="V38" s="35">
        <f t="shared" si="5"/>
        <v>161</v>
      </c>
      <c r="W38" s="36">
        <f t="shared" si="5"/>
        <v>56</v>
      </c>
      <c r="X38" s="37">
        <f t="shared" si="5"/>
        <v>141</v>
      </c>
      <c r="Y38" s="35">
        <f t="shared" si="5"/>
        <v>135</v>
      </c>
      <c r="Z38" s="36">
        <f t="shared" si="5"/>
        <v>19</v>
      </c>
      <c r="AA38" s="37">
        <f t="shared" si="5"/>
        <v>114</v>
      </c>
      <c r="AB38" s="35">
        <f t="shared" si="5"/>
        <v>162</v>
      </c>
      <c r="AC38" s="36">
        <f t="shared" si="5"/>
        <v>49</v>
      </c>
      <c r="AD38" s="37">
        <f t="shared" si="5"/>
        <v>153</v>
      </c>
      <c r="AE38" s="35">
        <f t="shared" si="5"/>
        <v>184</v>
      </c>
      <c r="AF38" s="36">
        <f t="shared" si="5"/>
        <v>46</v>
      </c>
      <c r="AG38" s="37">
        <f t="shared" si="5"/>
        <v>157</v>
      </c>
      <c r="AH38" s="35">
        <f t="shared" si="5"/>
        <v>152</v>
      </c>
      <c r="AI38" s="36">
        <f t="shared" si="5"/>
        <v>35</v>
      </c>
      <c r="AJ38" s="37">
        <f t="shared" si="5"/>
        <v>117</v>
      </c>
      <c r="AK38" s="35">
        <f t="shared" si="5"/>
        <v>147</v>
      </c>
      <c r="AL38" s="36">
        <f t="shared" si="5"/>
        <v>33</v>
      </c>
      <c r="AM38" s="37">
        <f t="shared" si="5"/>
        <v>113</v>
      </c>
      <c r="AN38" s="35">
        <f t="shared" si="5"/>
        <v>131</v>
      </c>
      <c r="AO38" s="36">
        <f t="shared" si="5"/>
        <v>19</v>
      </c>
      <c r="AP38" s="37">
        <f t="shared" si="5"/>
        <v>135</v>
      </c>
      <c r="AQ38" s="35">
        <f t="shared" si="5"/>
        <v>125</v>
      </c>
      <c r="AR38" s="36">
        <f t="shared" si="5"/>
        <v>23</v>
      </c>
      <c r="AS38" s="37">
        <f t="shared" si="5"/>
        <v>131</v>
      </c>
    </row>
    <row r="39" spans="1:45">
      <c r="A39" s="50"/>
      <c r="B39" s="51" t="s">
        <v>80</v>
      </c>
      <c r="C39" s="52" t="s">
        <v>81</v>
      </c>
      <c r="D39" s="35">
        <f t="shared" ref="D39:F39" si="6">D76</f>
        <v>1</v>
      </c>
      <c r="E39" s="36">
        <f t="shared" si="6"/>
        <v>1</v>
      </c>
      <c r="F39" s="37">
        <f t="shared" si="6"/>
        <v>1</v>
      </c>
      <c r="G39" s="35">
        <f t="shared" ref="G39:I39" si="7">G76</f>
        <v>1</v>
      </c>
      <c r="H39" s="36">
        <f t="shared" si="7"/>
        <v>1</v>
      </c>
      <c r="I39" s="37">
        <f t="shared" si="7"/>
        <v>5</v>
      </c>
      <c r="J39" s="35">
        <f t="shared" ref="J39:AS39" si="8">J76</f>
        <v>1</v>
      </c>
      <c r="K39" s="36">
        <f t="shared" si="8"/>
        <v>1</v>
      </c>
      <c r="L39" s="37">
        <f t="shared" si="8"/>
        <v>5</v>
      </c>
      <c r="M39" s="35">
        <f t="shared" si="8"/>
        <v>1</v>
      </c>
      <c r="N39" s="36">
        <f t="shared" si="8"/>
        <v>1</v>
      </c>
      <c r="O39" s="37">
        <f t="shared" si="8"/>
        <v>5</v>
      </c>
      <c r="P39" s="35">
        <f t="shared" si="8"/>
        <v>1</v>
      </c>
      <c r="Q39" s="36">
        <f t="shared" si="8"/>
        <v>1</v>
      </c>
      <c r="R39" s="37">
        <f t="shared" si="8"/>
        <v>3</v>
      </c>
      <c r="S39" s="35">
        <f t="shared" si="8"/>
        <v>1</v>
      </c>
      <c r="T39" s="36">
        <f t="shared" si="8"/>
        <v>1</v>
      </c>
      <c r="U39" s="37">
        <f t="shared" si="8"/>
        <v>5</v>
      </c>
      <c r="V39" s="35">
        <f t="shared" si="8"/>
        <v>1</v>
      </c>
      <c r="W39" s="36">
        <f t="shared" si="8"/>
        <v>1</v>
      </c>
      <c r="X39" s="37">
        <f t="shared" si="8"/>
        <v>4</v>
      </c>
      <c r="Y39" s="35">
        <f t="shared" si="8"/>
        <v>1</v>
      </c>
      <c r="Z39" s="36">
        <f t="shared" si="8"/>
        <v>1</v>
      </c>
      <c r="AA39" s="37">
        <f t="shared" si="8"/>
        <v>5</v>
      </c>
      <c r="AB39" s="35">
        <f t="shared" si="8"/>
        <v>1</v>
      </c>
      <c r="AC39" s="36">
        <f t="shared" si="8"/>
        <v>1</v>
      </c>
      <c r="AD39" s="37">
        <f t="shared" si="8"/>
        <v>4</v>
      </c>
      <c r="AE39" s="35">
        <f t="shared" si="8"/>
        <v>1</v>
      </c>
      <c r="AF39" s="36">
        <f t="shared" si="8"/>
        <v>1</v>
      </c>
      <c r="AG39" s="37">
        <f t="shared" si="8"/>
        <v>0</v>
      </c>
      <c r="AH39" s="35">
        <f t="shared" si="8"/>
        <v>1</v>
      </c>
      <c r="AI39" s="36">
        <f t="shared" si="8"/>
        <v>1</v>
      </c>
      <c r="AJ39" s="37">
        <f t="shared" si="8"/>
        <v>5</v>
      </c>
      <c r="AK39" s="35">
        <f t="shared" si="8"/>
        <v>1</v>
      </c>
      <c r="AL39" s="36">
        <f t="shared" si="8"/>
        <v>1</v>
      </c>
      <c r="AM39" s="37">
        <f t="shared" si="8"/>
        <v>1</v>
      </c>
      <c r="AN39" s="35">
        <f t="shared" si="8"/>
        <v>1</v>
      </c>
      <c r="AO39" s="36">
        <f t="shared" si="8"/>
        <v>1</v>
      </c>
      <c r="AP39" s="37">
        <f t="shared" si="8"/>
        <v>1</v>
      </c>
      <c r="AQ39" s="35">
        <f t="shared" si="8"/>
        <v>1</v>
      </c>
      <c r="AR39" s="36">
        <f t="shared" si="8"/>
        <v>1</v>
      </c>
      <c r="AS39" s="37">
        <f t="shared" si="8"/>
        <v>5</v>
      </c>
    </row>
    <row r="40" spans="1:45">
      <c r="A40" s="50"/>
      <c r="B40" s="51" t="s">
        <v>82</v>
      </c>
      <c r="C40" s="52" t="s">
        <v>83</v>
      </c>
      <c r="D40" s="35">
        <f t="shared" ref="D40:F40" si="9">D77</f>
        <v>13</v>
      </c>
      <c r="E40" s="36">
        <f t="shared" si="9"/>
        <v>10</v>
      </c>
      <c r="F40" s="37">
        <f t="shared" si="9"/>
        <v>8</v>
      </c>
      <c r="G40" s="35">
        <f t="shared" ref="G40:I40" si="10">G77</f>
        <v>6</v>
      </c>
      <c r="H40" s="36">
        <f t="shared" si="10"/>
        <v>1</v>
      </c>
      <c r="I40" s="37">
        <f t="shared" si="10"/>
        <v>11</v>
      </c>
      <c r="J40" s="35">
        <f t="shared" ref="J40:AS40" si="11">J77</f>
        <v>8</v>
      </c>
      <c r="K40" s="36">
        <f t="shared" si="11"/>
        <v>2</v>
      </c>
      <c r="L40" s="37">
        <f t="shared" si="11"/>
        <v>11</v>
      </c>
      <c r="M40" s="35">
        <f t="shared" si="11"/>
        <v>7</v>
      </c>
      <c r="N40" s="36">
        <f t="shared" si="11"/>
        <v>1</v>
      </c>
      <c r="O40" s="37">
        <f t="shared" si="11"/>
        <v>11</v>
      </c>
      <c r="P40" s="35">
        <f t="shared" si="11"/>
        <v>10</v>
      </c>
      <c r="Q40" s="36">
        <f t="shared" si="11"/>
        <v>4</v>
      </c>
      <c r="R40" s="37">
        <f t="shared" si="11"/>
        <v>9</v>
      </c>
      <c r="S40" s="35">
        <f t="shared" si="11"/>
        <v>9</v>
      </c>
      <c r="T40" s="36">
        <f t="shared" si="11"/>
        <v>3</v>
      </c>
      <c r="U40" s="37">
        <f t="shared" si="11"/>
        <v>11</v>
      </c>
      <c r="V40" s="35">
        <f t="shared" si="11"/>
        <v>10</v>
      </c>
      <c r="W40" s="36">
        <f t="shared" si="11"/>
        <v>4</v>
      </c>
      <c r="X40" s="37">
        <f t="shared" si="11"/>
        <v>13</v>
      </c>
      <c r="Y40" s="35">
        <f t="shared" si="11"/>
        <v>8</v>
      </c>
      <c r="Z40" s="36">
        <f t="shared" si="11"/>
        <v>2</v>
      </c>
      <c r="AA40" s="37">
        <f t="shared" si="11"/>
        <v>12</v>
      </c>
      <c r="AB40" s="35">
        <f t="shared" si="11"/>
        <v>9</v>
      </c>
      <c r="AC40" s="36">
        <f t="shared" si="11"/>
        <v>5</v>
      </c>
      <c r="AD40" s="37">
        <f t="shared" si="11"/>
        <v>13</v>
      </c>
      <c r="AE40" s="35">
        <f t="shared" si="11"/>
        <v>13</v>
      </c>
      <c r="AF40" s="36">
        <f t="shared" si="11"/>
        <v>8</v>
      </c>
      <c r="AG40" s="37">
        <f t="shared" si="11"/>
        <v>13</v>
      </c>
      <c r="AH40" s="35">
        <f t="shared" si="11"/>
        <v>9</v>
      </c>
      <c r="AI40" s="36">
        <f t="shared" si="11"/>
        <v>7</v>
      </c>
      <c r="AJ40" s="37">
        <f t="shared" si="11"/>
        <v>11</v>
      </c>
      <c r="AK40" s="35">
        <f t="shared" si="11"/>
        <v>10</v>
      </c>
      <c r="AL40" s="36">
        <f t="shared" si="11"/>
        <v>4</v>
      </c>
      <c r="AM40" s="37">
        <f t="shared" si="11"/>
        <v>10</v>
      </c>
      <c r="AN40" s="35">
        <f t="shared" si="11"/>
        <v>7</v>
      </c>
      <c r="AO40" s="36">
        <f t="shared" si="11"/>
        <v>1</v>
      </c>
      <c r="AP40" s="37">
        <f t="shared" si="11"/>
        <v>13</v>
      </c>
      <c r="AQ40" s="35">
        <f t="shared" si="11"/>
        <v>7</v>
      </c>
      <c r="AR40" s="36">
        <f t="shared" si="11"/>
        <v>1</v>
      </c>
      <c r="AS40" s="37">
        <f t="shared" si="11"/>
        <v>13</v>
      </c>
    </row>
    <row r="41" spans="1:45">
      <c r="A41" s="50"/>
      <c r="B41" s="51" t="s">
        <v>102</v>
      </c>
      <c r="C41" s="52" t="s">
        <v>93</v>
      </c>
      <c r="D41" s="35">
        <f t="shared" ref="D41:F41" si="12">D78</f>
        <v>1</v>
      </c>
      <c r="E41" s="36">
        <f t="shared" si="12"/>
        <v>1</v>
      </c>
      <c r="F41" s="37">
        <f t="shared" si="12"/>
        <v>3</v>
      </c>
      <c r="G41" s="35">
        <f t="shared" ref="G41:I43" si="13">G78</f>
        <v>1</v>
      </c>
      <c r="H41" s="36">
        <f t="shared" si="13"/>
        <v>1</v>
      </c>
      <c r="I41" s="37">
        <f t="shared" si="13"/>
        <v>11</v>
      </c>
      <c r="J41" s="35">
        <f t="shared" ref="J41:AS41" si="14">J78</f>
        <v>1</v>
      </c>
      <c r="K41" s="36">
        <f t="shared" si="14"/>
        <v>1</v>
      </c>
      <c r="L41" s="37">
        <f t="shared" si="14"/>
        <v>11</v>
      </c>
      <c r="M41" s="35">
        <f t="shared" si="14"/>
        <v>1</v>
      </c>
      <c r="N41" s="36">
        <f t="shared" si="14"/>
        <v>1</v>
      </c>
      <c r="O41" s="37">
        <f t="shared" si="14"/>
        <v>11</v>
      </c>
      <c r="P41" s="35">
        <f t="shared" si="14"/>
        <v>1</v>
      </c>
      <c r="Q41" s="36">
        <f t="shared" si="14"/>
        <v>1</v>
      </c>
      <c r="R41" s="37">
        <f t="shared" si="14"/>
        <v>9</v>
      </c>
      <c r="S41" s="35">
        <f t="shared" si="14"/>
        <v>1</v>
      </c>
      <c r="T41" s="36">
        <f t="shared" si="14"/>
        <v>1</v>
      </c>
      <c r="U41" s="37">
        <f t="shared" si="14"/>
        <v>11</v>
      </c>
      <c r="V41" s="35">
        <f t="shared" si="14"/>
        <v>1</v>
      </c>
      <c r="W41" s="36">
        <f t="shared" si="14"/>
        <v>1</v>
      </c>
      <c r="X41" s="37">
        <f t="shared" si="14"/>
        <v>13</v>
      </c>
      <c r="Y41" s="35">
        <f t="shared" si="14"/>
        <v>1</v>
      </c>
      <c r="Z41" s="36">
        <f t="shared" si="14"/>
        <v>1</v>
      </c>
      <c r="AA41" s="37">
        <f t="shared" si="14"/>
        <v>12</v>
      </c>
      <c r="AB41" s="35">
        <f t="shared" si="14"/>
        <v>1</v>
      </c>
      <c r="AC41" s="36">
        <f t="shared" si="14"/>
        <v>1</v>
      </c>
      <c r="AD41" s="37">
        <f t="shared" si="14"/>
        <v>11</v>
      </c>
      <c r="AE41" s="35">
        <f t="shared" si="14"/>
        <v>1</v>
      </c>
      <c r="AF41" s="36">
        <f t="shared" si="14"/>
        <v>1</v>
      </c>
      <c r="AG41" s="37">
        <f t="shared" si="14"/>
        <v>8</v>
      </c>
      <c r="AH41" s="35">
        <f t="shared" si="14"/>
        <v>1</v>
      </c>
      <c r="AI41" s="36">
        <f t="shared" si="14"/>
        <v>1</v>
      </c>
      <c r="AJ41" s="37">
        <f t="shared" si="14"/>
        <v>11</v>
      </c>
      <c r="AK41" s="35">
        <f t="shared" si="14"/>
        <v>1</v>
      </c>
      <c r="AL41" s="36">
        <f t="shared" si="14"/>
        <v>1</v>
      </c>
      <c r="AM41" s="37">
        <f t="shared" si="14"/>
        <v>6</v>
      </c>
      <c r="AN41" s="35">
        <f t="shared" si="14"/>
        <v>1</v>
      </c>
      <c r="AO41" s="36">
        <f t="shared" si="14"/>
        <v>1</v>
      </c>
      <c r="AP41" s="37">
        <f t="shared" si="14"/>
        <v>12</v>
      </c>
      <c r="AQ41" s="35">
        <f t="shared" si="14"/>
        <v>1</v>
      </c>
      <c r="AR41" s="36">
        <f t="shared" si="14"/>
        <v>1</v>
      </c>
      <c r="AS41" s="37">
        <f t="shared" si="14"/>
        <v>13</v>
      </c>
    </row>
    <row r="42" spans="1:45">
      <c r="A42" s="50"/>
      <c r="B42" s="51" t="s">
        <v>84</v>
      </c>
      <c r="C42" s="52" t="s">
        <v>94</v>
      </c>
      <c r="D42" s="35">
        <f t="shared" ref="D42:F42" si="15">D79</f>
        <v>13.08</v>
      </c>
      <c r="E42" s="36">
        <f t="shared" si="15"/>
        <v>4.5</v>
      </c>
      <c r="F42" s="37">
        <f t="shared" si="15"/>
        <v>2.9</v>
      </c>
      <c r="G42" s="35">
        <f t="shared" si="13"/>
        <v>9</v>
      </c>
      <c r="H42" s="36">
        <f t="shared" si="13"/>
        <v>2</v>
      </c>
      <c r="I42" s="37">
        <f t="shared" si="13"/>
        <v>1.36</v>
      </c>
      <c r="J42" s="35">
        <f t="shared" ref="J42:AS42" si="16">J79</f>
        <v>9.1300000000000008</v>
      </c>
      <c r="K42" s="36">
        <f t="shared" si="16"/>
        <v>3</v>
      </c>
      <c r="L42" s="37">
        <f t="shared" si="16"/>
        <v>1.36</v>
      </c>
      <c r="M42" s="35">
        <f t="shared" si="16"/>
        <v>9.86</v>
      </c>
      <c r="N42" s="36">
        <f t="shared" si="16"/>
        <v>2</v>
      </c>
      <c r="O42" s="37">
        <f t="shared" si="16"/>
        <v>1.36</v>
      </c>
      <c r="P42" s="35">
        <f t="shared" si="16"/>
        <v>8.6</v>
      </c>
      <c r="Q42" s="36">
        <f t="shared" si="16"/>
        <v>4</v>
      </c>
      <c r="R42" s="37">
        <f t="shared" si="16"/>
        <v>1.9</v>
      </c>
      <c r="S42" s="35">
        <f t="shared" si="16"/>
        <v>8.67</v>
      </c>
      <c r="T42" s="36">
        <f t="shared" si="16"/>
        <v>3.33</v>
      </c>
      <c r="U42" s="37">
        <f t="shared" si="16"/>
        <v>1.45</v>
      </c>
      <c r="V42" s="35">
        <f t="shared" si="16"/>
        <v>9.8000000000000007</v>
      </c>
      <c r="W42" s="36">
        <f t="shared" si="16"/>
        <v>4.25</v>
      </c>
      <c r="X42" s="37">
        <f t="shared" si="16"/>
        <v>1.59</v>
      </c>
      <c r="Y42" s="35">
        <f t="shared" si="16"/>
        <v>9.8800000000000008</v>
      </c>
      <c r="Z42" s="36">
        <f t="shared" si="16"/>
        <v>3</v>
      </c>
      <c r="AA42" s="37">
        <f t="shared" si="16"/>
        <v>1.33</v>
      </c>
      <c r="AB42" s="35">
        <f t="shared" si="16"/>
        <v>11.67</v>
      </c>
      <c r="AC42" s="36">
        <f t="shared" si="16"/>
        <v>3.8</v>
      </c>
      <c r="AD42" s="37">
        <f t="shared" si="16"/>
        <v>1.62</v>
      </c>
      <c r="AE42" s="35">
        <f t="shared" si="16"/>
        <v>9.4600000000000009</v>
      </c>
      <c r="AF42" s="36">
        <f t="shared" si="16"/>
        <v>5.13</v>
      </c>
      <c r="AG42" s="37">
        <f t="shared" si="16"/>
        <v>1.59</v>
      </c>
      <c r="AH42" s="35">
        <f t="shared" si="16"/>
        <v>9.7799999999999994</v>
      </c>
      <c r="AI42" s="36">
        <f t="shared" si="16"/>
        <v>3.86</v>
      </c>
      <c r="AJ42" s="37">
        <f t="shared" si="16"/>
        <v>1.36</v>
      </c>
      <c r="AK42" s="35">
        <f t="shared" si="16"/>
        <v>8.5</v>
      </c>
      <c r="AL42" s="36">
        <f t="shared" si="16"/>
        <v>4</v>
      </c>
      <c r="AM42" s="37">
        <f t="shared" si="16"/>
        <v>1.84</v>
      </c>
      <c r="AN42" s="35">
        <f t="shared" si="16"/>
        <v>10.86</v>
      </c>
      <c r="AO42" s="36">
        <f t="shared" si="16"/>
        <v>2</v>
      </c>
      <c r="AP42" s="37">
        <f t="shared" si="16"/>
        <v>1.4</v>
      </c>
      <c r="AQ42" s="35">
        <f t="shared" si="16"/>
        <v>11</v>
      </c>
      <c r="AR42" s="36">
        <f t="shared" si="16"/>
        <v>2</v>
      </c>
      <c r="AS42" s="37">
        <f t="shared" si="16"/>
        <v>1.46</v>
      </c>
    </row>
    <row r="43" spans="1:45" ht="30">
      <c r="A43" s="50"/>
      <c r="B43" s="51" t="s">
        <v>85</v>
      </c>
      <c r="C43" s="52" t="s">
        <v>59</v>
      </c>
      <c r="D43" s="35">
        <f t="shared" ref="D43:F43" si="17">D80</f>
        <v>1.07</v>
      </c>
      <c r="E43" s="36">
        <f t="shared" si="17"/>
        <v>2.2000000000000002</v>
      </c>
      <c r="F43" s="37">
        <f t="shared" si="17"/>
        <v>1.5</v>
      </c>
      <c r="G43" s="35">
        <f t="shared" si="13"/>
        <v>0.86</v>
      </c>
      <c r="H43" s="36">
        <f t="shared" si="13"/>
        <v>0</v>
      </c>
      <c r="I43" s="37">
        <f t="shared" si="13"/>
        <v>0.64</v>
      </c>
      <c r="J43" s="35">
        <f t="shared" ref="J43:AS43" si="18">J80</f>
        <v>0.89</v>
      </c>
      <c r="K43" s="36">
        <f t="shared" si="18"/>
        <v>0.5</v>
      </c>
      <c r="L43" s="37">
        <f t="shared" si="18"/>
        <v>0.64</v>
      </c>
      <c r="M43" s="35">
        <f t="shared" si="18"/>
        <v>0.88</v>
      </c>
      <c r="N43" s="36">
        <f t="shared" si="18"/>
        <v>0</v>
      </c>
      <c r="O43" s="37">
        <f t="shared" si="18"/>
        <v>0.73</v>
      </c>
      <c r="P43" s="35">
        <f t="shared" si="18"/>
        <v>0.91</v>
      </c>
      <c r="Q43" s="36">
        <f t="shared" si="18"/>
        <v>0.75</v>
      </c>
      <c r="R43" s="37">
        <f t="shared" si="18"/>
        <v>0.67</v>
      </c>
      <c r="S43" s="35">
        <f t="shared" si="18"/>
        <v>0.9</v>
      </c>
      <c r="T43" s="36">
        <f t="shared" si="18"/>
        <v>0.67</v>
      </c>
      <c r="U43" s="37">
        <f t="shared" si="18"/>
        <v>0.64</v>
      </c>
      <c r="V43" s="35">
        <f t="shared" si="18"/>
        <v>0.91</v>
      </c>
      <c r="W43" s="36">
        <f t="shared" si="18"/>
        <v>0.75</v>
      </c>
      <c r="X43" s="37">
        <f t="shared" si="18"/>
        <v>0.77</v>
      </c>
      <c r="Y43" s="35">
        <f t="shared" si="18"/>
        <v>0.89</v>
      </c>
      <c r="Z43" s="36">
        <f t="shared" si="18"/>
        <v>0.5</v>
      </c>
      <c r="AA43" s="37">
        <f t="shared" si="18"/>
        <v>0.57999999999999996</v>
      </c>
      <c r="AB43" s="35">
        <f t="shared" si="18"/>
        <v>1</v>
      </c>
      <c r="AC43" s="36">
        <f t="shared" si="18"/>
        <v>1.6</v>
      </c>
      <c r="AD43" s="37">
        <f t="shared" si="18"/>
        <v>0.69</v>
      </c>
      <c r="AE43" s="35">
        <f t="shared" si="18"/>
        <v>1.43</v>
      </c>
      <c r="AF43" s="36">
        <f t="shared" si="18"/>
        <v>1.5</v>
      </c>
      <c r="AG43" s="37">
        <f t="shared" si="18"/>
        <v>1.31</v>
      </c>
      <c r="AH43" s="35">
        <f t="shared" si="18"/>
        <v>1.2</v>
      </c>
      <c r="AI43" s="36">
        <f t="shared" si="18"/>
        <v>1.43</v>
      </c>
      <c r="AJ43" s="37">
        <f t="shared" si="18"/>
        <v>0.64</v>
      </c>
      <c r="AK43" s="35">
        <f t="shared" si="18"/>
        <v>0.91</v>
      </c>
      <c r="AL43" s="36">
        <f t="shared" si="18"/>
        <v>0.75</v>
      </c>
      <c r="AM43" s="37">
        <f t="shared" si="18"/>
        <v>1.1000000000000001</v>
      </c>
      <c r="AN43" s="35">
        <f t="shared" si="18"/>
        <v>1.1299999999999999</v>
      </c>
      <c r="AO43" s="36">
        <f t="shared" si="18"/>
        <v>0</v>
      </c>
      <c r="AP43" s="37">
        <f t="shared" si="18"/>
        <v>1.08</v>
      </c>
      <c r="AQ43" s="35">
        <f t="shared" si="18"/>
        <v>0.88</v>
      </c>
      <c r="AR43" s="36">
        <f t="shared" si="18"/>
        <v>0</v>
      </c>
      <c r="AS43" s="37">
        <f t="shared" si="18"/>
        <v>0.69</v>
      </c>
    </row>
    <row r="44" spans="1:45" ht="30">
      <c r="A44" s="50"/>
      <c r="B44" s="51" t="s">
        <v>86</v>
      </c>
      <c r="C44" s="52" t="s">
        <v>103</v>
      </c>
      <c r="D44" s="35">
        <f>'Questionnaire Quality'!C11</f>
        <v>3.3333333333333335</v>
      </c>
      <c r="E44" s="36">
        <f>'Questionnaire Quality'!D11</f>
        <v>4.666666666666667</v>
      </c>
      <c r="F44" s="36">
        <f>'Questionnaire Quality'!E11</f>
        <v>5.666666666666667</v>
      </c>
      <c r="G44" s="35">
        <f>'Questionnaire Quality'!F11</f>
        <v>3.6666666666666665</v>
      </c>
      <c r="H44" s="36">
        <f>'Questionnaire Quality'!G11</f>
        <v>5.1111111111111107</v>
      </c>
      <c r="I44" s="36">
        <f>'Questionnaire Quality'!H11</f>
        <v>4.2222222222222223</v>
      </c>
      <c r="J44" s="35">
        <f>'Questionnaire Quality'!I11</f>
        <v>4</v>
      </c>
      <c r="K44" s="36">
        <f>'Questionnaire Quality'!J11</f>
        <v>6.5</v>
      </c>
      <c r="L44" s="36">
        <f>'Questionnaire Quality'!K11</f>
        <v>5</v>
      </c>
      <c r="M44" s="35">
        <f>'Questionnaire Quality'!L11</f>
        <v>4.5</v>
      </c>
      <c r="N44" s="36">
        <f>'Questionnaire Quality'!M11</f>
        <v>6</v>
      </c>
      <c r="O44" s="36">
        <f>'Questionnaire Quality'!N11</f>
        <v>5</v>
      </c>
      <c r="P44" s="35">
        <f>'Questionnaire Quality'!O11</f>
        <v>4.5</v>
      </c>
      <c r="Q44" s="36">
        <f>'Questionnaire Quality'!P11</f>
        <v>6</v>
      </c>
      <c r="R44" s="36">
        <f>'Questionnaire Quality'!Q11</f>
        <v>5</v>
      </c>
      <c r="S44" s="35">
        <f>'Questionnaire Quality'!R11</f>
        <v>4.333333333333333</v>
      </c>
      <c r="T44" s="36">
        <f>'Questionnaire Quality'!S11</f>
        <v>5.666666666666667</v>
      </c>
      <c r="U44" s="36">
        <f>'Questionnaire Quality'!T11</f>
        <v>3.3333333333333335</v>
      </c>
      <c r="V44" s="35">
        <f>'Questionnaire Quality'!U11</f>
        <v>6</v>
      </c>
      <c r="W44" s="36">
        <f>'Questionnaire Quality'!V11</f>
        <v>5.333333333333333</v>
      </c>
      <c r="X44" s="36">
        <f>'Questionnaire Quality'!W11</f>
        <v>3</v>
      </c>
      <c r="Y44" s="35">
        <f>'Questionnaire Quality'!X11</f>
        <v>6</v>
      </c>
      <c r="Z44" s="36">
        <f>'Questionnaire Quality'!Y11</f>
        <v>6.333333333333333</v>
      </c>
      <c r="AA44" s="36">
        <f>'Questionnaire Quality'!Z11</f>
        <v>4.333333333333333</v>
      </c>
      <c r="AB44" s="35">
        <f>'Questionnaire Quality'!AA11</f>
        <v>3.3333333333333335</v>
      </c>
      <c r="AC44" s="36">
        <f>'Questionnaire Quality'!AB11</f>
        <v>4.666666666666667</v>
      </c>
      <c r="AD44" s="36">
        <f>'Questionnaire Quality'!AC11</f>
        <v>4</v>
      </c>
      <c r="AE44" s="35">
        <f>'Questionnaire Quality'!AD11</f>
        <v>3.3333333333333335</v>
      </c>
      <c r="AF44" s="36">
        <f>'Questionnaire Quality'!AE11</f>
        <v>4.666666666666667</v>
      </c>
      <c r="AG44" s="36">
        <f>'Questionnaire Quality'!AF11</f>
        <v>2</v>
      </c>
      <c r="AH44" s="35">
        <f>'Questionnaire Quality'!AG11</f>
        <v>5.5</v>
      </c>
      <c r="AI44" s="36">
        <f>'Questionnaire Quality'!AH11</f>
        <v>5.75</v>
      </c>
      <c r="AJ44" s="36">
        <f>'Questionnaire Quality'!AI11</f>
        <v>4.75</v>
      </c>
      <c r="AK44" s="35">
        <f>'Questionnaire Quality'!AJ11</f>
        <v>4</v>
      </c>
      <c r="AL44" s="36">
        <f>'Questionnaire Quality'!AK11</f>
        <v>2.3333333333333335</v>
      </c>
      <c r="AM44" s="36">
        <f>'Questionnaire Quality'!AL11</f>
        <v>3.3333333333333335</v>
      </c>
      <c r="AN44" s="35">
        <f>'Questionnaire Quality'!AM11</f>
        <v>5</v>
      </c>
      <c r="AO44" s="36">
        <f>'Questionnaire Quality'!AN11</f>
        <v>4.333333333333333</v>
      </c>
      <c r="AP44" s="36">
        <f>'Questionnaire Quality'!AO11</f>
        <v>3</v>
      </c>
      <c r="AQ44" s="35">
        <f>'Questionnaire Quality'!AP11</f>
        <v>5</v>
      </c>
      <c r="AR44" s="36">
        <f>'Questionnaire Quality'!AQ11</f>
        <v>4.666666666666667</v>
      </c>
      <c r="AS44" s="37">
        <f>'Questionnaire Quality'!AR11</f>
        <v>3.3333333333333335</v>
      </c>
    </row>
    <row r="45" spans="1:45" ht="30">
      <c r="A45" s="50"/>
      <c r="B45" s="51" t="s">
        <v>87</v>
      </c>
      <c r="C45" s="52" t="s">
        <v>159</v>
      </c>
      <c r="D45" s="35">
        <f>'Questionnaire Quality'!C12</f>
        <v>2.6666666666666665</v>
      </c>
      <c r="E45" s="36">
        <f>'Questionnaire Quality'!D12</f>
        <v>5</v>
      </c>
      <c r="F45" s="36">
        <f>'Questionnaire Quality'!E12</f>
        <v>4.666666666666667</v>
      </c>
      <c r="G45" s="35">
        <f>'Questionnaire Quality'!F12</f>
        <v>3.7777777777777777</v>
      </c>
      <c r="H45" s="36">
        <f>'Questionnaire Quality'!G12</f>
        <v>5.666666666666667</v>
      </c>
      <c r="I45" s="36">
        <f>'Questionnaire Quality'!H12</f>
        <v>4.5555555555555554</v>
      </c>
      <c r="J45" s="35">
        <f>'Questionnaire Quality'!I12</f>
        <v>4.5</v>
      </c>
      <c r="K45" s="36">
        <f>'Questionnaire Quality'!J12</f>
        <v>6.5</v>
      </c>
      <c r="L45" s="36">
        <f>'Questionnaire Quality'!K12</f>
        <v>5</v>
      </c>
      <c r="M45" s="35">
        <f>'Questionnaire Quality'!L12</f>
        <v>4</v>
      </c>
      <c r="N45" s="36">
        <f>'Questionnaire Quality'!M12</f>
        <v>6</v>
      </c>
      <c r="O45" s="36">
        <f>'Questionnaire Quality'!N12</f>
        <v>4.5</v>
      </c>
      <c r="P45" s="35">
        <f>'Questionnaire Quality'!O12</f>
        <v>4.5</v>
      </c>
      <c r="Q45" s="36">
        <f>'Questionnaire Quality'!P12</f>
        <v>6</v>
      </c>
      <c r="R45" s="36">
        <f>'Questionnaire Quality'!Q12</f>
        <v>4.5</v>
      </c>
      <c r="S45" s="35">
        <f>'Questionnaire Quality'!R12</f>
        <v>4.666666666666667</v>
      </c>
      <c r="T45" s="36">
        <f>'Questionnaire Quality'!S12</f>
        <v>5.666666666666667</v>
      </c>
      <c r="U45" s="36">
        <f>'Questionnaire Quality'!T12</f>
        <v>3.3333333333333335</v>
      </c>
      <c r="V45" s="35">
        <f>'Questionnaire Quality'!U12</f>
        <v>5.666666666666667</v>
      </c>
      <c r="W45" s="36">
        <f>'Questionnaire Quality'!V12</f>
        <v>5.666666666666667</v>
      </c>
      <c r="X45" s="36">
        <f>'Questionnaire Quality'!W12</f>
        <v>3</v>
      </c>
      <c r="Y45" s="35">
        <f>'Questionnaire Quality'!X12</f>
        <v>5.666666666666667</v>
      </c>
      <c r="Z45" s="36">
        <f>'Questionnaire Quality'!Y12</f>
        <v>6.333333333333333</v>
      </c>
      <c r="AA45" s="36">
        <f>'Questionnaire Quality'!Z12</f>
        <v>4.333333333333333</v>
      </c>
      <c r="AB45" s="35">
        <f>'Questionnaire Quality'!AA12</f>
        <v>4.666666666666667</v>
      </c>
      <c r="AC45" s="36">
        <f>'Questionnaire Quality'!AB12</f>
        <v>4.666666666666667</v>
      </c>
      <c r="AD45" s="36">
        <f>'Questionnaire Quality'!AC12</f>
        <v>3.6666666666666665</v>
      </c>
      <c r="AE45" s="35">
        <f>'Questionnaire Quality'!AD12</f>
        <v>3.3333333333333335</v>
      </c>
      <c r="AF45" s="36">
        <f>'Questionnaire Quality'!AE12</f>
        <v>4.333333333333333</v>
      </c>
      <c r="AG45" s="36">
        <f>'Questionnaire Quality'!AF12</f>
        <v>2.3333333333333335</v>
      </c>
      <c r="AH45" s="35">
        <f>'Questionnaire Quality'!AG12</f>
        <v>5.75</v>
      </c>
      <c r="AI45" s="36">
        <f>'Questionnaire Quality'!AH12</f>
        <v>6</v>
      </c>
      <c r="AJ45" s="36">
        <f>'Questionnaire Quality'!AI12</f>
        <v>5</v>
      </c>
      <c r="AK45" s="35">
        <f>'Questionnaire Quality'!AJ12</f>
        <v>5</v>
      </c>
      <c r="AL45" s="36">
        <f>'Questionnaire Quality'!AK12</f>
        <v>4.666666666666667</v>
      </c>
      <c r="AM45" s="36">
        <f>'Questionnaire Quality'!AL12</f>
        <v>2.6666666666666665</v>
      </c>
      <c r="AN45" s="35">
        <f>'Questionnaire Quality'!AM12</f>
        <v>5.333333333333333</v>
      </c>
      <c r="AO45" s="36">
        <f>'Questionnaire Quality'!AN12</f>
        <v>4.333333333333333</v>
      </c>
      <c r="AP45" s="36">
        <f>'Questionnaire Quality'!AO12</f>
        <v>3</v>
      </c>
      <c r="AQ45" s="35">
        <f>'Questionnaire Quality'!AP12</f>
        <v>4.333333333333333</v>
      </c>
      <c r="AR45" s="36">
        <f>'Questionnaire Quality'!AQ12</f>
        <v>4.333333333333333</v>
      </c>
      <c r="AS45" s="37">
        <f>'Questionnaire Quality'!AR12</f>
        <v>2.6666666666666665</v>
      </c>
    </row>
    <row r="46" spans="1:45">
      <c r="A46" s="50"/>
      <c r="B46" s="51" t="s">
        <v>302</v>
      </c>
      <c r="C46" s="84" t="s">
        <v>314</v>
      </c>
      <c r="D46" s="35">
        <f>'Questionnaire Quality'!C13</f>
        <v>3</v>
      </c>
      <c r="E46" s="36">
        <f>'Questionnaire Quality'!D13</f>
        <v>4.833333333333333</v>
      </c>
      <c r="F46" s="36">
        <f>'Questionnaire Quality'!E13</f>
        <v>5.166666666666667</v>
      </c>
      <c r="G46" s="35">
        <f>'Questionnaire Quality'!F13</f>
        <v>3.7222222222222223</v>
      </c>
      <c r="H46" s="36">
        <f>'Questionnaire Quality'!G13</f>
        <v>5.3888888888888893</v>
      </c>
      <c r="I46" s="36">
        <f>'Questionnaire Quality'!H13</f>
        <v>4.3888888888888893</v>
      </c>
      <c r="J46" s="35">
        <f>'Questionnaire Quality'!I13</f>
        <v>4.25</v>
      </c>
      <c r="K46" s="36">
        <f>'Questionnaire Quality'!J13</f>
        <v>6.5</v>
      </c>
      <c r="L46" s="36">
        <f>'Questionnaire Quality'!K13</f>
        <v>5</v>
      </c>
      <c r="M46" s="35">
        <f>'Questionnaire Quality'!L13</f>
        <v>4.25</v>
      </c>
      <c r="N46" s="36">
        <f>'Questionnaire Quality'!M13</f>
        <v>6</v>
      </c>
      <c r="O46" s="36">
        <f>'Questionnaire Quality'!N13</f>
        <v>4.75</v>
      </c>
      <c r="P46" s="35">
        <f>'Questionnaire Quality'!O13</f>
        <v>4.5</v>
      </c>
      <c r="Q46" s="36">
        <f>'Questionnaire Quality'!P13</f>
        <v>6</v>
      </c>
      <c r="R46" s="36">
        <f>'Questionnaire Quality'!Q13</f>
        <v>4.75</v>
      </c>
      <c r="S46" s="35">
        <f>'Questionnaire Quality'!R13</f>
        <v>4.5</v>
      </c>
      <c r="T46" s="36">
        <f>'Questionnaire Quality'!S13</f>
        <v>5.666666666666667</v>
      </c>
      <c r="U46" s="36">
        <f>'Questionnaire Quality'!T13</f>
        <v>3.3333333333333335</v>
      </c>
      <c r="V46" s="35">
        <f>'Questionnaire Quality'!U13</f>
        <v>5.833333333333333</v>
      </c>
      <c r="W46" s="36">
        <f>'Questionnaire Quality'!V13</f>
        <v>5.5</v>
      </c>
      <c r="X46" s="36">
        <f>'Questionnaire Quality'!W13</f>
        <v>3</v>
      </c>
      <c r="Y46" s="35">
        <f>'Questionnaire Quality'!X13</f>
        <v>5.833333333333333</v>
      </c>
      <c r="Z46" s="36">
        <f>'Questionnaire Quality'!Y13</f>
        <v>6.333333333333333</v>
      </c>
      <c r="AA46" s="36">
        <f>'Questionnaire Quality'!Z13</f>
        <v>4.333333333333333</v>
      </c>
      <c r="AB46" s="35">
        <f>'Questionnaire Quality'!AA13</f>
        <v>4</v>
      </c>
      <c r="AC46" s="36">
        <f>'Questionnaire Quality'!AB13</f>
        <v>4.666666666666667</v>
      </c>
      <c r="AD46" s="36">
        <f>'Questionnaire Quality'!AC13</f>
        <v>3.8333333333333335</v>
      </c>
      <c r="AE46" s="35">
        <f>'Questionnaire Quality'!AD13</f>
        <v>3.3333333333333335</v>
      </c>
      <c r="AF46" s="36">
        <f>'Questionnaire Quality'!AE13</f>
        <v>4.5</v>
      </c>
      <c r="AG46" s="36">
        <f>'Questionnaire Quality'!AF13</f>
        <v>2.1666666666666665</v>
      </c>
      <c r="AH46" s="35">
        <f>'Questionnaire Quality'!AG13</f>
        <v>5.625</v>
      </c>
      <c r="AI46" s="36">
        <f>'Questionnaire Quality'!AH13</f>
        <v>5.875</v>
      </c>
      <c r="AJ46" s="36">
        <f>'Questionnaire Quality'!AI13</f>
        <v>4.875</v>
      </c>
      <c r="AK46" s="35">
        <f>'Questionnaire Quality'!AJ13</f>
        <v>4.5</v>
      </c>
      <c r="AL46" s="36">
        <f>'Questionnaire Quality'!AK13</f>
        <v>3.5</v>
      </c>
      <c r="AM46" s="36">
        <f>'Questionnaire Quality'!AL13</f>
        <v>3</v>
      </c>
      <c r="AN46" s="35">
        <f>'Questionnaire Quality'!AM13</f>
        <v>5.166666666666667</v>
      </c>
      <c r="AO46" s="36">
        <f>'Questionnaire Quality'!AN13</f>
        <v>4.333333333333333</v>
      </c>
      <c r="AP46" s="36">
        <f>'Questionnaire Quality'!AO13</f>
        <v>3</v>
      </c>
      <c r="AQ46" s="35">
        <f>'Questionnaire Quality'!AP13</f>
        <v>4.666666666666667</v>
      </c>
      <c r="AR46" s="36">
        <f>'Questionnaire Quality'!AQ13</f>
        <v>4.5</v>
      </c>
      <c r="AS46" s="37">
        <f>'Questionnaire Quality'!AR13</f>
        <v>3</v>
      </c>
    </row>
    <row r="47" spans="1:45">
      <c r="A47" s="50"/>
      <c r="B47" s="51" t="s">
        <v>303</v>
      </c>
      <c r="C47" s="84" t="s">
        <v>315</v>
      </c>
      <c r="D47" s="35">
        <f>'Questionnaire Quality'!C14</f>
        <v>0.5</v>
      </c>
      <c r="E47" s="36">
        <f>'Questionnaire Quality'!D14</f>
        <v>1.1547005383792526</v>
      </c>
      <c r="F47" s="36">
        <f>'Questionnaire Quality'!E14</f>
        <v>0.28867513459481287</v>
      </c>
      <c r="G47" s="35">
        <f>'Questionnaire Quality'!F14</f>
        <v>1.9382838916021679</v>
      </c>
      <c r="H47" s="36">
        <f>'Questionnaire Quality'!G14</f>
        <v>2.6193722742502858</v>
      </c>
      <c r="I47" s="36">
        <f>'Questionnaire Quality'!H14</f>
        <v>1.9965247584518231</v>
      </c>
      <c r="J47" s="35">
        <f>'Questionnaire Quality'!I14</f>
        <v>1.0606601717798212</v>
      </c>
      <c r="K47" s="36">
        <f>'Questionnaire Quality'!J14</f>
        <v>0.70710678118654757</v>
      </c>
      <c r="L47" s="36">
        <f>'Questionnaire Quality'!K14</f>
        <v>1.4142135623730951</v>
      </c>
      <c r="M47" s="35">
        <f>'Questionnaire Quality'!L14</f>
        <v>0.35355339059327379</v>
      </c>
      <c r="N47" s="36">
        <f>'Questionnaire Quality'!M14</f>
        <v>0</v>
      </c>
      <c r="O47" s="36">
        <f>'Questionnaire Quality'!N14</f>
        <v>1.7677669529663689</v>
      </c>
      <c r="P47" s="35">
        <f>'Questionnaire Quality'!O14</f>
        <v>0.70710678118654757</v>
      </c>
      <c r="Q47" s="36">
        <f>'Questionnaire Quality'!P14</f>
        <v>0</v>
      </c>
      <c r="R47" s="36">
        <f>'Questionnaire Quality'!Q14</f>
        <v>1.7677669529663689</v>
      </c>
      <c r="S47" s="35">
        <f>'Questionnaire Quality'!R14</f>
        <v>2.179449471770337</v>
      </c>
      <c r="T47" s="36">
        <f>'Questionnaire Quality'!S14</f>
        <v>0.57735026918962584</v>
      </c>
      <c r="U47" s="36">
        <f>'Questionnaire Quality'!T14</f>
        <v>2.3094010767585029</v>
      </c>
      <c r="V47" s="35">
        <f>'Questionnaire Quality'!U14</f>
        <v>0.28867513459481287</v>
      </c>
      <c r="W47" s="36">
        <f>'Questionnaire Quality'!V14</f>
        <v>0.5</v>
      </c>
      <c r="X47" s="36">
        <f>'Questionnaire Quality'!W14</f>
        <v>2</v>
      </c>
      <c r="Y47" s="35">
        <f>'Questionnaire Quality'!X14</f>
        <v>0.28867513459481287</v>
      </c>
      <c r="Z47" s="36">
        <f>'Questionnaire Quality'!Y14</f>
        <v>0.57735026918962584</v>
      </c>
      <c r="AA47" s="36">
        <f>'Questionnaire Quality'!Z14</f>
        <v>1.7559422921421228</v>
      </c>
      <c r="AB47" s="35">
        <f>'Questionnaire Quality'!AA14</f>
        <v>1.5</v>
      </c>
      <c r="AC47" s="36">
        <f>'Questionnaire Quality'!AB14</f>
        <v>1.1547005383792526</v>
      </c>
      <c r="AD47" s="36">
        <f>'Questionnaire Quality'!AC14</f>
        <v>0.7637626158259726</v>
      </c>
      <c r="AE47" s="35">
        <f>'Questionnaire Quality'!AD14</f>
        <v>1.5275252316519463</v>
      </c>
      <c r="AF47" s="36">
        <f>'Questionnaire Quality'!AE14</f>
        <v>1.8027756377319946</v>
      </c>
      <c r="AG47" s="36">
        <f>'Questionnaire Quality'!AF14</f>
        <v>0.76376261582597316</v>
      </c>
      <c r="AH47" s="35">
        <f>'Questionnaire Quality'!AG14</f>
        <v>0.47871355387816905</v>
      </c>
      <c r="AI47" s="36">
        <f>'Questionnaire Quality'!AH14</f>
        <v>1.0307764064044151</v>
      </c>
      <c r="AJ47" s="36">
        <f>'Questionnaire Quality'!AI14</f>
        <v>0.25</v>
      </c>
      <c r="AK47" s="35">
        <f>'Questionnaire Quality'!AJ14</f>
        <v>1.7320508075688772</v>
      </c>
      <c r="AL47" s="36">
        <f>'Questionnaire Quality'!AK14</f>
        <v>1</v>
      </c>
      <c r="AM47" s="36">
        <f>'Questionnaire Quality'!AL14</f>
        <v>1.3228756555322954</v>
      </c>
      <c r="AN47" s="35">
        <f>'Questionnaire Quality'!AM14</f>
        <v>1.5275252316519474</v>
      </c>
      <c r="AO47" s="36">
        <f>'Questionnaire Quality'!AN14</f>
        <v>2.0816659994661326</v>
      </c>
      <c r="AP47" s="36">
        <f>'Questionnaire Quality'!AO14</f>
        <v>1</v>
      </c>
      <c r="AQ47" s="35">
        <f>'Questionnaire Quality'!AP14</f>
        <v>1.2583057392117925</v>
      </c>
      <c r="AR47" s="36">
        <f>'Questionnaire Quality'!AQ14</f>
        <v>2</v>
      </c>
      <c r="AS47" s="37">
        <f>'Questionnaire Quality'!AR14</f>
        <v>0.8660254037844386</v>
      </c>
    </row>
    <row r="48" spans="1:45" ht="30">
      <c r="A48" s="50"/>
      <c r="B48" s="51" t="s">
        <v>88</v>
      </c>
      <c r="C48" s="52" t="s">
        <v>177</v>
      </c>
      <c r="D48" s="55" t="s">
        <v>175</v>
      </c>
      <c r="E48" s="56" t="s">
        <v>175</v>
      </c>
      <c r="F48" s="56" t="s">
        <v>175</v>
      </c>
      <c r="G48" s="55" t="s">
        <v>175</v>
      </c>
      <c r="H48" s="56" t="s">
        <v>175</v>
      </c>
      <c r="I48" s="56" t="s">
        <v>175</v>
      </c>
      <c r="J48" s="35">
        <f t="shared" ref="J48:L49" si="19">J24</f>
        <v>3</v>
      </c>
      <c r="K48" s="36">
        <f t="shared" si="19"/>
        <v>1</v>
      </c>
      <c r="L48" s="37">
        <f t="shared" si="19"/>
        <v>1</v>
      </c>
      <c r="M48" s="35">
        <f t="shared" ref="M48:AS48" si="20">M24</f>
        <v>3</v>
      </c>
      <c r="N48" s="36">
        <f t="shared" si="20"/>
        <v>1</v>
      </c>
      <c r="O48" s="37">
        <f t="shared" si="20"/>
        <v>2</v>
      </c>
      <c r="P48" s="35">
        <f t="shared" si="20"/>
        <v>3</v>
      </c>
      <c r="Q48" s="36">
        <f t="shared" si="20"/>
        <v>1</v>
      </c>
      <c r="R48" s="37">
        <f t="shared" si="20"/>
        <v>5</v>
      </c>
      <c r="S48" s="35">
        <f t="shared" si="20"/>
        <v>3</v>
      </c>
      <c r="T48" s="36">
        <f t="shared" si="20"/>
        <v>1</v>
      </c>
      <c r="U48" s="37">
        <f t="shared" si="20"/>
        <v>1</v>
      </c>
      <c r="V48" s="35">
        <f t="shared" si="20"/>
        <v>3</v>
      </c>
      <c r="W48" s="36">
        <f t="shared" si="20"/>
        <v>1</v>
      </c>
      <c r="X48" s="37">
        <f t="shared" si="20"/>
        <v>2</v>
      </c>
      <c r="Y48" s="35">
        <f t="shared" si="20"/>
        <v>3</v>
      </c>
      <c r="Z48" s="36">
        <f t="shared" si="20"/>
        <v>1</v>
      </c>
      <c r="AA48" s="37">
        <f t="shared" si="20"/>
        <v>2</v>
      </c>
      <c r="AB48" s="35">
        <f t="shared" si="20"/>
        <v>4</v>
      </c>
      <c r="AC48" s="36">
        <f t="shared" si="20"/>
        <v>1</v>
      </c>
      <c r="AD48" s="37">
        <f t="shared" si="20"/>
        <v>1</v>
      </c>
      <c r="AE48" s="35">
        <f t="shared" si="20"/>
        <v>4</v>
      </c>
      <c r="AF48" s="36">
        <f t="shared" si="20"/>
        <v>1</v>
      </c>
      <c r="AG48" s="37">
        <f t="shared" si="20"/>
        <v>11</v>
      </c>
      <c r="AH48" s="35">
        <f t="shared" si="20"/>
        <v>4</v>
      </c>
      <c r="AI48" s="36">
        <f t="shared" si="20"/>
        <v>1</v>
      </c>
      <c r="AJ48" s="37">
        <f t="shared" si="20"/>
        <v>1</v>
      </c>
      <c r="AK48" s="35">
        <f t="shared" si="20"/>
        <v>3</v>
      </c>
      <c r="AL48" s="36">
        <f t="shared" si="20"/>
        <v>1</v>
      </c>
      <c r="AM48" s="37">
        <f t="shared" si="20"/>
        <v>6</v>
      </c>
      <c r="AN48" s="35">
        <f t="shared" si="20"/>
        <v>4</v>
      </c>
      <c r="AO48" s="36">
        <f t="shared" si="20"/>
        <v>1</v>
      </c>
      <c r="AP48" s="37">
        <f t="shared" si="20"/>
        <v>6</v>
      </c>
      <c r="AQ48" s="35">
        <f t="shared" si="20"/>
        <v>3</v>
      </c>
      <c r="AR48" s="36">
        <f t="shared" si="20"/>
        <v>1</v>
      </c>
      <c r="AS48" s="37">
        <f t="shared" si="20"/>
        <v>1</v>
      </c>
    </row>
    <row r="49" spans="1:45" ht="30">
      <c r="A49" s="50"/>
      <c r="B49" s="51" t="s">
        <v>89</v>
      </c>
      <c r="C49" s="52" t="s">
        <v>63</v>
      </c>
      <c r="D49" s="55" t="s">
        <v>175</v>
      </c>
      <c r="E49" s="56" t="s">
        <v>175</v>
      </c>
      <c r="F49" s="56" t="s">
        <v>175</v>
      </c>
      <c r="G49" s="55" t="s">
        <v>175</v>
      </c>
      <c r="H49" s="56" t="s">
        <v>175</v>
      </c>
      <c r="I49" s="56" t="s">
        <v>175</v>
      </c>
      <c r="J49" s="35">
        <f t="shared" si="19"/>
        <v>2</v>
      </c>
      <c r="K49" s="36">
        <f t="shared" si="19"/>
        <v>1</v>
      </c>
      <c r="L49" s="37">
        <f t="shared" si="19"/>
        <v>0</v>
      </c>
      <c r="M49" s="35">
        <f t="shared" ref="M49:AS49" si="21">M25</f>
        <v>1</v>
      </c>
      <c r="N49" s="36">
        <f t="shared" si="21"/>
        <v>0</v>
      </c>
      <c r="O49" s="37">
        <f t="shared" si="21"/>
        <v>1</v>
      </c>
      <c r="P49" s="35">
        <f t="shared" si="21"/>
        <v>4</v>
      </c>
      <c r="Q49" s="36">
        <f t="shared" si="21"/>
        <v>3</v>
      </c>
      <c r="R49" s="37">
        <f t="shared" si="21"/>
        <v>0</v>
      </c>
      <c r="S49" s="35">
        <f t="shared" si="21"/>
        <v>3</v>
      </c>
      <c r="T49" s="36">
        <f t="shared" si="21"/>
        <v>2</v>
      </c>
      <c r="U49" s="37">
        <f t="shared" si="21"/>
        <v>0</v>
      </c>
      <c r="V49" s="35">
        <v>4</v>
      </c>
      <c r="W49" s="36">
        <f t="shared" si="21"/>
        <v>3</v>
      </c>
      <c r="X49" s="37">
        <f t="shared" si="21"/>
        <v>3</v>
      </c>
      <c r="Y49" s="35">
        <f t="shared" si="21"/>
        <v>2</v>
      </c>
      <c r="Z49" s="36">
        <f t="shared" si="21"/>
        <v>1</v>
      </c>
      <c r="AA49" s="37">
        <f t="shared" si="21"/>
        <v>1</v>
      </c>
      <c r="AB49" s="35">
        <f t="shared" si="21"/>
        <v>4</v>
      </c>
      <c r="AC49" s="36">
        <f t="shared" si="21"/>
        <v>4</v>
      </c>
      <c r="AD49" s="37">
        <f t="shared" si="21"/>
        <v>2</v>
      </c>
      <c r="AE49" s="35">
        <f t="shared" si="21"/>
        <v>8</v>
      </c>
      <c r="AF49" s="36">
        <f t="shared" si="21"/>
        <v>7</v>
      </c>
      <c r="AG49" s="37">
        <f t="shared" si="21"/>
        <v>15</v>
      </c>
      <c r="AH49" s="35">
        <f t="shared" si="21"/>
        <v>4</v>
      </c>
      <c r="AI49" s="36">
        <f t="shared" si="21"/>
        <v>6</v>
      </c>
      <c r="AJ49" s="37">
        <f t="shared" si="21"/>
        <v>1</v>
      </c>
      <c r="AK49" s="35">
        <f t="shared" si="21"/>
        <v>4</v>
      </c>
      <c r="AL49" s="36">
        <f t="shared" si="21"/>
        <v>3</v>
      </c>
      <c r="AM49" s="37">
        <f t="shared" si="21"/>
        <v>3</v>
      </c>
      <c r="AN49" s="35">
        <f t="shared" si="21"/>
        <v>1</v>
      </c>
      <c r="AO49" s="36">
        <f t="shared" si="21"/>
        <v>0</v>
      </c>
      <c r="AP49" s="37">
        <f t="shared" si="21"/>
        <v>2</v>
      </c>
      <c r="AQ49" s="35">
        <f t="shared" si="21"/>
        <v>1</v>
      </c>
      <c r="AR49" s="36">
        <f t="shared" si="21"/>
        <v>0</v>
      </c>
      <c r="AS49" s="37">
        <f t="shared" si="21"/>
        <v>2</v>
      </c>
    </row>
    <row r="50" spans="1:45">
      <c r="A50" s="50"/>
      <c r="B50" s="51" t="s">
        <v>90</v>
      </c>
      <c r="C50" s="52" t="s">
        <v>326</v>
      </c>
      <c r="D50" s="30" t="s">
        <v>91</v>
      </c>
      <c r="E50" s="27" t="s">
        <v>91</v>
      </c>
      <c r="F50" s="31" t="s">
        <v>91</v>
      </c>
      <c r="G50" s="30" t="s">
        <v>91</v>
      </c>
      <c r="H50" s="27" t="s">
        <v>91</v>
      </c>
      <c r="I50" s="31" t="s">
        <v>91</v>
      </c>
      <c r="J50" s="30" t="s">
        <v>91</v>
      </c>
      <c r="K50" s="27" t="s">
        <v>91</v>
      </c>
      <c r="L50" s="31" t="s">
        <v>91</v>
      </c>
      <c r="M50" s="30" t="s">
        <v>91</v>
      </c>
      <c r="N50" s="27" t="s">
        <v>91</v>
      </c>
      <c r="O50" s="31" t="s">
        <v>91</v>
      </c>
      <c r="P50" s="30" t="s">
        <v>91</v>
      </c>
      <c r="Q50" s="27" t="s">
        <v>91</v>
      </c>
      <c r="R50" s="31" t="s">
        <v>91</v>
      </c>
      <c r="S50" s="30" t="s">
        <v>91</v>
      </c>
      <c r="T50" s="27" t="s">
        <v>91</v>
      </c>
      <c r="U50" s="31" t="s">
        <v>91</v>
      </c>
      <c r="V50" s="30" t="s">
        <v>91</v>
      </c>
      <c r="W50" s="27" t="s">
        <v>91</v>
      </c>
      <c r="X50" s="31" t="s">
        <v>91</v>
      </c>
      <c r="Y50" s="30" t="s">
        <v>91</v>
      </c>
      <c r="Z50" s="27" t="s">
        <v>91</v>
      </c>
      <c r="AA50" s="31" t="s">
        <v>91</v>
      </c>
      <c r="AB50" s="30" t="s">
        <v>91</v>
      </c>
      <c r="AC50" s="27" t="s">
        <v>91</v>
      </c>
      <c r="AD50" s="31" t="s">
        <v>91</v>
      </c>
      <c r="AE50" s="30" t="s">
        <v>91</v>
      </c>
      <c r="AF50" s="27" t="s">
        <v>91</v>
      </c>
      <c r="AG50" s="31" t="s">
        <v>91</v>
      </c>
      <c r="AH50" s="30" t="s">
        <v>91</v>
      </c>
      <c r="AI50" s="27" t="s">
        <v>91</v>
      </c>
      <c r="AJ50" s="31" t="s">
        <v>91</v>
      </c>
      <c r="AK50" s="30" t="s">
        <v>91</v>
      </c>
      <c r="AL50" s="27" t="s">
        <v>91</v>
      </c>
      <c r="AM50" s="31" t="s">
        <v>91</v>
      </c>
      <c r="AN50" s="30" t="s">
        <v>91</v>
      </c>
      <c r="AO50" s="27" t="s">
        <v>91</v>
      </c>
      <c r="AP50" s="31" t="s">
        <v>91</v>
      </c>
      <c r="AQ50" s="30" t="s">
        <v>91</v>
      </c>
      <c r="AR50" s="27" t="s">
        <v>91</v>
      </c>
      <c r="AS50" s="31" t="s">
        <v>91</v>
      </c>
    </row>
    <row r="51" spans="1:45" s="22" customFormat="1">
      <c r="A51" s="47"/>
      <c r="B51" s="53" t="s">
        <v>92</v>
      </c>
      <c r="C51" s="54" t="s">
        <v>66</v>
      </c>
      <c r="D51" s="38" t="s">
        <v>91</v>
      </c>
      <c r="E51" s="39" t="s">
        <v>91</v>
      </c>
      <c r="F51" s="40" t="s">
        <v>91</v>
      </c>
      <c r="G51" s="38" t="s">
        <v>91</v>
      </c>
      <c r="H51" s="39" t="s">
        <v>91</v>
      </c>
      <c r="I51" s="40" t="s">
        <v>91</v>
      </c>
      <c r="J51" s="38" t="s">
        <v>91</v>
      </c>
      <c r="K51" s="39" t="s">
        <v>91</v>
      </c>
      <c r="L51" s="40" t="s">
        <v>91</v>
      </c>
      <c r="M51" s="38" t="s">
        <v>91</v>
      </c>
      <c r="N51" s="39" t="s">
        <v>91</v>
      </c>
      <c r="O51" s="40" t="s">
        <v>91</v>
      </c>
      <c r="P51" s="38" t="s">
        <v>91</v>
      </c>
      <c r="Q51" s="39" t="s">
        <v>91</v>
      </c>
      <c r="R51" s="40" t="s">
        <v>91</v>
      </c>
      <c r="S51" s="38" t="s">
        <v>91</v>
      </c>
      <c r="T51" s="39" t="s">
        <v>91</v>
      </c>
      <c r="U51" s="40" t="s">
        <v>91</v>
      </c>
      <c r="V51" s="38" t="s">
        <v>91</v>
      </c>
      <c r="W51" s="39" t="s">
        <v>91</v>
      </c>
      <c r="X51" s="40" t="s">
        <v>91</v>
      </c>
      <c r="Y51" s="38" t="s">
        <v>91</v>
      </c>
      <c r="Z51" s="39" t="s">
        <v>91</v>
      </c>
      <c r="AA51" s="40" t="s">
        <v>91</v>
      </c>
      <c r="AB51" s="38" t="s">
        <v>91</v>
      </c>
      <c r="AC51" s="39" t="s">
        <v>91</v>
      </c>
      <c r="AD51" s="40" t="s">
        <v>91</v>
      </c>
      <c r="AE51" s="38" t="s">
        <v>91</v>
      </c>
      <c r="AF51" s="39" t="s">
        <v>91</v>
      </c>
      <c r="AG51" s="40" t="s">
        <v>91</v>
      </c>
      <c r="AH51" s="38" t="s">
        <v>91</v>
      </c>
      <c r="AI51" s="39" t="s">
        <v>91</v>
      </c>
      <c r="AJ51" s="40" t="s">
        <v>91</v>
      </c>
      <c r="AK51" s="38" t="s">
        <v>91</v>
      </c>
      <c r="AL51" s="39" t="s">
        <v>91</v>
      </c>
      <c r="AM51" s="40" t="s">
        <v>91</v>
      </c>
      <c r="AN51" s="38" t="s">
        <v>91</v>
      </c>
      <c r="AO51" s="39" t="s">
        <v>91</v>
      </c>
      <c r="AP51" s="40" t="s">
        <v>91</v>
      </c>
      <c r="AQ51" s="38" t="s">
        <v>91</v>
      </c>
      <c r="AR51" s="39" t="s">
        <v>91</v>
      </c>
      <c r="AS51" s="40" t="s">
        <v>91</v>
      </c>
    </row>
    <row r="52" spans="1:45">
      <c r="A52" s="50" t="s">
        <v>104</v>
      </c>
      <c r="B52" s="51" t="s">
        <v>95</v>
      </c>
      <c r="C52" s="52" t="s">
        <v>57</v>
      </c>
      <c r="D52" s="35">
        <f t="shared" ref="D52:AS52" si="22">D17</f>
        <v>1.07</v>
      </c>
      <c r="E52" s="36">
        <f t="shared" si="22"/>
        <v>2.2000000000000002</v>
      </c>
      <c r="F52" s="37">
        <f t="shared" si="22"/>
        <v>0.75</v>
      </c>
      <c r="G52" s="35">
        <f t="shared" si="22"/>
        <v>0.86</v>
      </c>
      <c r="H52" s="36">
        <f t="shared" si="22"/>
        <v>0</v>
      </c>
      <c r="I52" s="37">
        <f t="shared" si="22"/>
        <v>0.45</v>
      </c>
      <c r="J52" s="35">
        <f t="shared" si="22"/>
        <v>0.89</v>
      </c>
      <c r="K52" s="36">
        <f t="shared" si="22"/>
        <v>0.5</v>
      </c>
      <c r="L52" s="37">
        <f t="shared" si="22"/>
        <v>0.45</v>
      </c>
      <c r="M52" s="35">
        <f t="shared" si="22"/>
        <v>0.88</v>
      </c>
      <c r="N52" s="36">
        <f t="shared" si="22"/>
        <v>0</v>
      </c>
      <c r="O52" s="37">
        <f t="shared" si="22"/>
        <v>0.55000000000000004</v>
      </c>
      <c r="P52" s="35">
        <f t="shared" si="22"/>
        <v>0.91</v>
      </c>
      <c r="Q52" s="36">
        <f t="shared" si="22"/>
        <v>0.75</v>
      </c>
      <c r="R52" s="37">
        <f t="shared" si="22"/>
        <v>0.44</v>
      </c>
      <c r="S52" s="35">
        <f t="shared" si="22"/>
        <v>0.9</v>
      </c>
      <c r="T52" s="36">
        <f t="shared" si="22"/>
        <v>0.67</v>
      </c>
      <c r="U52" s="37">
        <f t="shared" si="22"/>
        <v>0.45</v>
      </c>
      <c r="V52" s="35">
        <f t="shared" si="22"/>
        <v>0.91</v>
      </c>
      <c r="W52" s="36">
        <f t="shared" si="22"/>
        <v>0.75</v>
      </c>
      <c r="X52" s="37">
        <f t="shared" si="22"/>
        <v>0.62</v>
      </c>
      <c r="Y52" s="35">
        <f t="shared" si="22"/>
        <v>0.89</v>
      </c>
      <c r="Z52" s="36">
        <f t="shared" si="22"/>
        <v>0.5</v>
      </c>
      <c r="AA52" s="37">
        <f t="shared" si="22"/>
        <v>0.42</v>
      </c>
      <c r="AB52" s="35">
        <f t="shared" si="22"/>
        <v>0.9</v>
      </c>
      <c r="AC52" s="36">
        <f t="shared" si="22"/>
        <v>1.6</v>
      </c>
      <c r="AD52" s="37">
        <f t="shared" si="22"/>
        <v>0.62</v>
      </c>
      <c r="AE52" s="35">
        <f t="shared" si="22"/>
        <v>1.43</v>
      </c>
      <c r="AF52" s="36">
        <f t="shared" si="22"/>
        <v>1.5</v>
      </c>
      <c r="AG52" s="37">
        <f t="shared" si="22"/>
        <v>1.31</v>
      </c>
      <c r="AH52" s="35">
        <f t="shared" si="22"/>
        <v>1</v>
      </c>
      <c r="AI52" s="36">
        <f t="shared" si="22"/>
        <v>1.43</v>
      </c>
      <c r="AJ52" s="37">
        <f t="shared" si="22"/>
        <v>0.45</v>
      </c>
      <c r="AK52" s="35">
        <f t="shared" si="22"/>
        <v>0.91</v>
      </c>
      <c r="AL52" s="36">
        <f t="shared" si="22"/>
        <v>0.75</v>
      </c>
      <c r="AM52" s="37">
        <f t="shared" si="22"/>
        <v>1</v>
      </c>
      <c r="AN52" s="35">
        <f t="shared" si="22"/>
        <v>0.88</v>
      </c>
      <c r="AO52" s="36">
        <f t="shared" si="22"/>
        <v>0</v>
      </c>
      <c r="AP52" s="37">
        <f t="shared" si="22"/>
        <v>0.85</v>
      </c>
      <c r="AQ52" s="35">
        <f t="shared" si="22"/>
        <v>0.88</v>
      </c>
      <c r="AR52" s="36">
        <f t="shared" si="22"/>
        <v>0</v>
      </c>
      <c r="AS52" s="37">
        <f t="shared" si="22"/>
        <v>0.54</v>
      </c>
    </row>
    <row r="53" spans="1:45">
      <c r="A53" s="50"/>
      <c r="B53" s="51" t="s">
        <v>96</v>
      </c>
      <c r="C53" s="52" t="s">
        <v>58</v>
      </c>
      <c r="D53" s="35">
        <f t="shared" ref="D53:AS53" si="23">D18</f>
        <v>3</v>
      </c>
      <c r="E53" s="36">
        <f t="shared" si="23"/>
        <v>3.67</v>
      </c>
      <c r="F53" s="37">
        <f t="shared" si="23"/>
        <v>2</v>
      </c>
      <c r="G53" s="35">
        <f t="shared" si="23"/>
        <v>1.75</v>
      </c>
      <c r="H53" s="36">
        <f t="shared" si="23"/>
        <v>0</v>
      </c>
      <c r="I53" s="37">
        <f t="shared" si="23"/>
        <v>1</v>
      </c>
      <c r="J53" s="35">
        <f t="shared" si="23"/>
        <v>1.83</v>
      </c>
      <c r="K53" s="36">
        <f t="shared" si="23"/>
        <v>1</v>
      </c>
      <c r="L53" s="37">
        <f t="shared" si="23"/>
        <v>1</v>
      </c>
      <c r="M53" s="35">
        <f t="shared" si="23"/>
        <v>1.8</v>
      </c>
      <c r="N53" s="36">
        <f t="shared" si="23"/>
        <v>0</v>
      </c>
      <c r="O53" s="37">
        <f t="shared" si="23"/>
        <v>1</v>
      </c>
      <c r="P53" s="35">
        <f t="shared" si="23"/>
        <v>1.88</v>
      </c>
      <c r="Q53" s="36">
        <f t="shared" si="23"/>
        <v>1</v>
      </c>
      <c r="R53" s="37">
        <f t="shared" si="23"/>
        <v>1</v>
      </c>
      <c r="S53" s="35">
        <f t="shared" si="23"/>
        <v>2</v>
      </c>
      <c r="T53" s="36">
        <f t="shared" si="23"/>
        <v>2</v>
      </c>
      <c r="U53" s="37">
        <f t="shared" si="23"/>
        <v>1</v>
      </c>
      <c r="V53" s="35">
        <f t="shared" si="23"/>
        <v>2.14</v>
      </c>
      <c r="W53" s="36">
        <f t="shared" si="23"/>
        <v>2</v>
      </c>
      <c r="X53" s="37">
        <f t="shared" si="23"/>
        <v>1</v>
      </c>
      <c r="Y53" s="35">
        <f t="shared" si="23"/>
        <v>1.83</v>
      </c>
      <c r="Z53" s="36">
        <f t="shared" si="23"/>
        <v>1</v>
      </c>
      <c r="AA53" s="37">
        <f t="shared" si="23"/>
        <v>1</v>
      </c>
      <c r="AB53" s="35">
        <f t="shared" si="23"/>
        <v>2.4</v>
      </c>
      <c r="AC53" s="36">
        <f t="shared" si="23"/>
        <v>2.5</v>
      </c>
      <c r="AD53" s="37">
        <f t="shared" si="23"/>
        <v>0.82</v>
      </c>
      <c r="AE53" s="35">
        <f t="shared" si="23"/>
        <v>3</v>
      </c>
      <c r="AF53" s="36">
        <f t="shared" si="23"/>
        <v>3</v>
      </c>
      <c r="AG53" s="37">
        <f t="shared" si="23"/>
        <v>1</v>
      </c>
      <c r="AH53" s="35">
        <f t="shared" si="23"/>
        <v>2.25</v>
      </c>
      <c r="AI53" s="36">
        <f t="shared" si="23"/>
        <v>3</v>
      </c>
      <c r="AJ53" s="37">
        <f t="shared" si="23"/>
        <v>1</v>
      </c>
      <c r="AK53" s="35">
        <f t="shared" si="23"/>
        <v>1.88</v>
      </c>
      <c r="AL53" s="36">
        <f t="shared" si="23"/>
        <v>1</v>
      </c>
      <c r="AM53" s="37">
        <f t="shared" si="23"/>
        <v>1</v>
      </c>
      <c r="AN53" s="35">
        <f t="shared" si="23"/>
        <v>1.8</v>
      </c>
      <c r="AO53" s="36">
        <f t="shared" si="23"/>
        <v>0</v>
      </c>
      <c r="AP53" s="37">
        <f t="shared" si="23"/>
        <v>1</v>
      </c>
      <c r="AQ53" s="35">
        <f t="shared" si="23"/>
        <v>1.8</v>
      </c>
      <c r="AR53" s="36">
        <f t="shared" si="23"/>
        <v>0</v>
      </c>
      <c r="AS53" s="37">
        <f t="shared" si="23"/>
        <v>1</v>
      </c>
    </row>
    <row r="54" spans="1:45" ht="30">
      <c r="A54" s="50"/>
      <c r="B54" s="51" t="s">
        <v>97</v>
      </c>
      <c r="C54" s="52" t="s">
        <v>59</v>
      </c>
      <c r="D54" s="35">
        <f t="shared" ref="D54:AS54" si="24">D19</f>
        <v>1.07</v>
      </c>
      <c r="E54" s="36">
        <f t="shared" si="24"/>
        <v>2.2000000000000002</v>
      </c>
      <c r="F54" s="37">
        <f t="shared" si="24"/>
        <v>1.5</v>
      </c>
      <c r="G54" s="35">
        <f t="shared" si="24"/>
        <v>0.86</v>
      </c>
      <c r="H54" s="36">
        <f t="shared" si="24"/>
        <v>0</v>
      </c>
      <c r="I54" s="37">
        <f t="shared" si="24"/>
        <v>0.64</v>
      </c>
      <c r="J54" s="35">
        <f t="shared" si="24"/>
        <v>0.89</v>
      </c>
      <c r="K54" s="36">
        <f t="shared" si="24"/>
        <v>0.5</v>
      </c>
      <c r="L54" s="37">
        <f t="shared" si="24"/>
        <v>0.64</v>
      </c>
      <c r="M54" s="35">
        <f t="shared" si="24"/>
        <v>0.88</v>
      </c>
      <c r="N54" s="36">
        <f t="shared" si="24"/>
        <v>0</v>
      </c>
      <c r="O54" s="37">
        <f t="shared" si="24"/>
        <v>0.73</v>
      </c>
      <c r="P54" s="35">
        <f t="shared" si="24"/>
        <v>0.91</v>
      </c>
      <c r="Q54" s="36">
        <f t="shared" si="24"/>
        <v>0.75</v>
      </c>
      <c r="R54" s="37">
        <f t="shared" si="24"/>
        <v>0.67</v>
      </c>
      <c r="S54" s="35">
        <f t="shared" si="24"/>
        <v>0.9</v>
      </c>
      <c r="T54" s="36">
        <f t="shared" si="24"/>
        <v>0.67</v>
      </c>
      <c r="U54" s="37">
        <f t="shared" si="24"/>
        <v>0.64</v>
      </c>
      <c r="V54" s="35">
        <f t="shared" si="24"/>
        <v>0.91</v>
      </c>
      <c r="W54" s="36">
        <f t="shared" si="24"/>
        <v>0.75</v>
      </c>
      <c r="X54" s="37">
        <f t="shared" si="24"/>
        <v>0.77</v>
      </c>
      <c r="Y54" s="35">
        <f t="shared" si="24"/>
        <v>0.89</v>
      </c>
      <c r="Z54" s="36">
        <f t="shared" si="24"/>
        <v>0.5</v>
      </c>
      <c r="AA54" s="37">
        <f t="shared" si="24"/>
        <v>0.57999999999999996</v>
      </c>
      <c r="AB54" s="35">
        <f t="shared" si="24"/>
        <v>1</v>
      </c>
      <c r="AC54" s="36">
        <f t="shared" si="24"/>
        <v>1.6</v>
      </c>
      <c r="AD54" s="37">
        <f t="shared" si="24"/>
        <v>0.69</v>
      </c>
      <c r="AE54" s="35">
        <f t="shared" si="24"/>
        <v>1.43</v>
      </c>
      <c r="AF54" s="36">
        <f t="shared" si="24"/>
        <v>1.5</v>
      </c>
      <c r="AG54" s="37">
        <f t="shared" si="24"/>
        <v>1.31</v>
      </c>
      <c r="AH54" s="35">
        <f t="shared" si="24"/>
        <v>1.2</v>
      </c>
      <c r="AI54" s="36">
        <f t="shared" si="24"/>
        <v>1.43</v>
      </c>
      <c r="AJ54" s="37">
        <f t="shared" si="24"/>
        <v>0.64</v>
      </c>
      <c r="AK54" s="35">
        <f t="shared" si="24"/>
        <v>0.91</v>
      </c>
      <c r="AL54" s="36">
        <f t="shared" si="24"/>
        <v>0.75</v>
      </c>
      <c r="AM54" s="37">
        <f t="shared" si="24"/>
        <v>1.1000000000000001</v>
      </c>
      <c r="AN54" s="35">
        <f t="shared" si="24"/>
        <v>1.1299999999999999</v>
      </c>
      <c r="AO54" s="36">
        <f t="shared" si="24"/>
        <v>0</v>
      </c>
      <c r="AP54" s="37">
        <f t="shared" si="24"/>
        <v>1.08</v>
      </c>
      <c r="AQ54" s="35">
        <f t="shared" si="24"/>
        <v>0.88</v>
      </c>
      <c r="AR54" s="36">
        <f t="shared" si="24"/>
        <v>0</v>
      </c>
      <c r="AS54" s="37">
        <f t="shared" si="24"/>
        <v>0.69</v>
      </c>
    </row>
    <row r="55" spans="1:45" ht="30">
      <c r="A55" s="50"/>
      <c r="B55" s="51" t="s">
        <v>98</v>
      </c>
      <c r="C55" s="52" t="s">
        <v>160</v>
      </c>
      <c r="D55" s="35">
        <f>'Questionnaire Quality'!C15</f>
        <v>4.333333333333333</v>
      </c>
      <c r="E55" s="36">
        <f>'Questionnaire Quality'!D15</f>
        <v>5</v>
      </c>
      <c r="F55" s="36">
        <f>'Questionnaire Quality'!E15</f>
        <v>5</v>
      </c>
      <c r="G55" s="35">
        <f>'Questionnaire Quality'!F15</f>
        <v>3.6666666666666665</v>
      </c>
      <c r="H55" s="36">
        <f>'Questionnaire Quality'!G15</f>
        <v>3</v>
      </c>
      <c r="I55" s="36">
        <f>'Questionnaire Quality'!H15</f>
        <v>5.666666666666667</v>
      </c>
      <c r="J55" s="35">
        <f>'Questionnaire Quality'!I15</f>
        <v>3</v>
      </c>
      <c r="K55" s="36">
        <f>'Questionnaire Quality'!J15</f>
        <v>4.5</v>
      </c>
      <c r="L55" s="36">
        <f>'Questionnaire Quality'!K15</f>
        <v>6.5</v>
      </c>
      <c r="M55" s="35">
        <f>'Questionnaire Quality'!L15</f>
        <v>3.5</v>
      </c>
      <c r="N55" s="36">
        <f>'Questionnaire Quality'!M15</f>
        <v>5</v>
      </c>
      <c r="O55" s="36">
        <f>'Questionnaire Quality'!N15</f>
        <v>6.5</v>
      </c>
      <c r="P55" s="35">
        <f>'Questionnaire Quality'!O15</f>
        <v>4.5</v>
      </c>
      <c r="Q55" s="36">
        <f>'Questionnaire Quality'!P15</f>
        <v>6</v>
      </c>
      <c r="R55" s="36">
        <f>'Questionnaire Quality'!Q15</f>
        <v>4.5</v>
      </c>
      <c r="S55" s="35">
        <f>'Questionnaire Quality'!R15</f>
        <v>6</v>
      </c>
      <c r="T55" s="36">
        <f>'Questionnaire Quality'!S15</f>
        <v>3.6666666666666665</v>
      </c>
      <c r="U55" s="36">
        <f>'Questionnaire Quality'!T15</f>
        <v>3.6666666666666665</v>
      </c>
      <c r="V55" s="35">
        <f>'Questionnaire Quality'!U15</f>
        <v>6</v>
      </c>
      <c r="W55" s="36">
        <f>'Questionnaire Quality'!V15</f>
        <v>4.666666666666667</v>
      </c>
      <c r="X55" s="36">
        <f>'Questionnaire Quality'!W15</f>
        <v>3.3333333333333335</v>
      </c>
      <c r="Y55" s="35">
        <f>'Questionnaire Quality'!X15</f>
        <v>6</v>
      </c>
      <c r="Z55" s="36">
        <f>'Questionnaire Quality'!Y15</f>
        <v>4.666666666666667</v>
      </c>
      <c r="AA55" s="36">
        <f>'Questionnaire Quality'!Z15</f>
        <v>3.6666666666666665</v>
      </c>
      <c r="AB55" s="35">
        <f>'Questionnaire Quality'!AA15</f>
        <v>5.333333333333333</v>
      </c>
      <c r="AC55" s="36">
        <f>'Questionnaire Quality'!AB15</f>
        <v>4</v>
      </c>
      <c r="AD55" s="36">
        <f>'Questionnaire Quality'!AC15</f>
        <v>4.333333333333333</v>
      </c>
      <c r="AE55" s="35">
        <f>'Questionnaire Quality'!AD15</f>
        <v>3.3333333333333335</v>
      </c>
      <c r="AF55" s="36">
        <f>'Questionnaire Quality'!AE15</f>
        <v>2.6666666666666665</v>
      </c>
      <c r="AG55" s="36">
        <f>'Questionnaire Quality'!AF15</f>
        <v>2.3333333333333335</v>
      </c>
      <c r="AH55" s="35">
        <f>'Questionnaire Quality'!AG15</f>
        <v>4.5</v>
      </c>
      <c r="AI55" s="36">
        <f>'Questionnaire Quality'!AH15</f>
        <v>5.75</v>
      </c>
      <c r="AJ55" s="36">
        <f>'Questionnaire Quality'!AI15</f>
        <v>4.75</v>
      </c>
      <c r="AK55" s="35">
        <f>'Questionnaire Quality'!AJ15</f>
        <v>4</v>
      </c>
      <c r="AL55" s="36">
        <f>'Questionnaire Quality'!AK15</f>
        <v>4.333333333333333</v>
      </c>
      <c r="AM55" s="36">
        <f>'Questionnaire Quality'!AL15</f>
        <v>3</v>
      </c>
      <c r="AN55" s="35">
        <f>'Questionnaire Quality'!AM15</f>
        <v>3.6666666666666665</v>
      </c>
      <c r="AO55" s="36">
        <f>'Questionnaire Quality'!AN15</f>
        <v>3.6666666666666665</v>
      </c>
      <c r="AP55" s="36">
        <f>'Questionnaire Quality'!AO15</f>
        <v>4.333333333333333</v>
      </c>
      <c r="AQ55" s="35">
        <f>'Questionnaire Quality'!AP15</f>
        <v>4.666666666666667</v>
      </c>
      <c r="AR55" s="36">
        <f>'Questionnaire Quality'!AQ15</f>
        <v>5</v>
      </c>
      <c r="AS55" s="37">
        <f>'Questionnaire Quality'!AR15</f>
        <v>3.3333333333333335</v>
      </c>
    </row>
    <row r="56" spans="1:45" ht="30">
      <c r="A56" s="50"/>
      <c r="B56" s="51" t="s">
        <v>99</v>
      </c>
      <c r="C56" s="52" t="s">
        <v>161</v>
      </c>
      <c r="D56" s="35">
        <f>'Questionnaire Quality'!C16</f>
        <v>4.666666666666667</v>
      </c>
      <c r="E56" s="36">
        <f>'Questionnaire Quality'!D16</f>
        <v>5.666666666666667</v>
      </c>
      <c r="F56" s="36">
        <f>'Questionnaire Quality'!E16</f>
        <v>4.333333333333333</v>
      </c>
      <c r="G56" s="35">
        <f>'Questionnaire Quality'!F16</f>
        <v>4.2222222222222223</v>
      </c>
      <c r="H56" s="36">
        <f>'Questionnaire Quality'!G16</f>
        <v>3.2222222222222223</v>
      </c>
      <c r="I56" s="36">
        <f>'Questionnaire Quality'!H16</f>
        <v>4.2222222222222223</v>
      </c>
      <c r="J56" s="35">
        <f>'Questionnaire Quality'!I16</f>
        <v>3</v>
      </c>
      <c r="K56" s="36">
        <f>'Questionnaire Quality'!J16</f>
        <v>4.5</v>
      </c>
      <c r="L56" s="36">
        <f>'Questionnaire Quality'!K16</f>
        <v>6</v>
      </c>
      <c r="M56" s="35">
        <f>'Questionnaire Quality'!L16</f>
        <v>3</v>
      </c>
      <c r="N56" s="36">
        <f>'Questionnaire Quality'!M16</f>
        <v>4.5</v>
      </c>
      <c r="O56" s="36">
        <f>'Questionnaire Quality'!N16</f>
        <v>5.5</v>
      </c>
      <c r="P56" s="35">
        <f>'Questionnaire Quality'!O16</f>
        <v>4</v>
      </c>
      <c r="Q56" s="36">
        <f>'Questionnaire Quality'!P16</f>
        <v>5.5</v>
      </c>
      <c r="R56" s="36">
        <f>'Questionnaire Quality'!Q16</f>
        <v>4</v>
      </c>
      <c r="S56" s="35">
        <f>'Questionnaire Quality'!R16</f>
        <v>5</v>
      </c>
      <c r="T56" s="36">
        <f>'Questionnaire Quality'!S16</f>
        <v>4.333333333333333</v>
      </c>
      <c r="U56" s="36">
        <f>'Questionnaire Quality'!T16</f>
        <v>3.3333333333333335</v>
      </c>
      <c r="V56" s="35">
        <f>'Questionnaire Quality'!U16</f>
        <v>6</v>
      </c>
      <c r="W56" s="36">
        <f>'Questionnaire Quality'!V16</f>
        <v>4.666666666666667</v>
      </c>
      <c r="X56" s="36">
        <f>'Questionnaire Quality'!W16</f>
        <v>3</v>
      </c>
      <c r="Y56" s="35">
        <f>'Questionnaire Quality'!X16</f>
        <v>5.666666666666667</v>
      </c>
      <c r="Z56" s="36">
        <f>'Questionnaire Quality'!Y16</f>
        <v>4</v>
      </c>
      <c r="AA56" s="36">
        <f>'Questionnaire Quality'!Z16</f>
        <v>4.666666666666667</v>
      </c>
      <c r="AB56" s="35">
        <f>'Questionnaire Quality'!AA16</f>
        <v>4.666666666666667</v>
      </c>
      <c r="AC56" s="36">
        <f>'Questionnaire Quality'!AB16</f>
        <v>3.6666666666666665</v>
      </c>
      <c r="AD56" s="36">
        <f>'Questionnaire Quality'!AC16</f>
        <v>3.6666666666666665</v>
      </c>
      <c r="AE56" s="35">
        <f>'Questionnaire Quality'!AD16</f>
        <v>3.6666666666666665</v>
      </c>
      <c r="AF56" s="36">
        <f>'Questionnaire Quality'!AE16</f>
        <v>3.3333333333333335</v>
      </c>
      <c r="AG56" s="36">
        <f>'Questionnaire Quality'!AF16</f>
        <v>2.6666666666666665</v>
      </c>
      <c r="AH56" s="35">
        <f>'Questionnaire Quality'!AG16</f>
        <v>4.75</v>
      </c>
      <c r="AI56" s="36">
        <f>'Questionnaire Quality'!AH16</f>
        <v>5.5</v>
      </c>
      <c r="AJ56" s="36">
        <f>'Questionnaire Quality'!AI16</f>
        <v>4.75</v>
      </c>
      <c r="AK56" s="35">
        <f>'Questionnaire Quality'!AJ16</f>
        <v>4.333333333333333</v>
      </c>
      <c r="AL56" s="36">
        <f>'Questionnaire Quality'!AK16</f>
        <v>4.333333333333333</v>
      </c>
      <c r="AM56" s="36">
        <f>'Questionnaire Quality'!AL16</f>
        <v>3.3333333333333335</v>
      </c>
      <c r="AN56" s="35">
        <f>'Questionnaire Quality'!AM16</f>
        <v>4.333333333333333</v>
      </c>
      <c r="AO56" s="36">
        <f>'Questionnaire Quality'!AN16</f>
        <v>4.333333333333333</v>
      </c>
      <c r="AP56" s="36">
        <f>'Questionnaire Quality'!AO16</f>
        <v>3.6666666666666665</v>
      </c>
      <c r="AQ56" s="35">
        <f>'Questionnaire Quality'!AP16</f>
        <v>3.6666666666666665</v>
      </c>
      <c r="AR56" s="36">
        <f>'Questionnaire Quality'!AQ16</f>
        <v>4.333333333333333</v>
      </c>
      <c r="AS56" s="37">
        <f>'Questionnaire Quality'!AR16</f>
        <v>3.6666666666666665</v>
      </c>
    </row>
    <row r="57" spans="1:45">
      <c r="A57" s="50"/>
      <c r="B57" s="51" t="s">
        <v>304</v>
      </c>
      <c r="C57" s="84" t="s">
        <v>316</v>
      </c>
      <c r="D57" s="35">
        <f>'Questionnaire Quality'!C17</f>
        <v>4.5</v>
      </c>
      <c r="E57" s="36">
        <f>'Questionnaire Quality'!D17</f>
        <v>5.333333333333333</v>
      </c>
      <c r="F57" s="36">
        <f>'Questionnaire Quality'!E17</f>
        <v>4.666666666666667</v>
      </c>
      <c r="G57" s="35">
        <f>'Questionnaire Quality'!F17</f>
        <v>3.9444444444444446</v>
      </c>
      <c r="H57" s="36">
        <f>'Questionnaire Quality'!G17</f>
        <v>3.1111111111111112</v>
      </c>
      <c r="I57" s="36">
        <f>'Questionnaire Quality'!H17</f>
        <v>4.9444444444444446</v>
      </c>
      <c r="J57" s="35">
        <f>'Questionnaire Quality'!I17</f>
        <v>3</v>
      </c>
      <c r="K57" s="36">
        <f>'Questionnaire Quality'!J17</f>
        <v>4.5</v>
      </c>
      <c r="L57" s="36">
        <f>'Questionnaire Quality'!K17</f>
        <v>6.25</v>
      </c>
      <c r="M57" s="35">
        <f>'Questionnaire Quality'!L17</f>
        <v>3.25</v>
      </c>
      <c r="N57" s="36">
        <f>'Questionnaire Quality'!M17</f>
        <v>4.75</v>
      </c>
      <c r="O57" s="36">
        <f>'Questionnaire Quality'!N17</f>
        <v>6</v>
      </c>
      <c r="P57" s="35">
        <f>'Questionnaire Quality'!O17</f>
        <v>4.25</v>
      </c>
      <c r="Q57" s="36">
        <f>'Questionnaire Quality'!P17</f>
        <v>5.75</v>
      </c>
      <c r="R57" s="36">
        <f>'Questionnaire Quality'!Q17</f>
        <v>4.25</v>
      </c>
      <c r="S57" s="35">
        <f>'Questionnaire Quality'!R17</f>
        <v>5.5</v>
      </c>
      <c r="T57" s="36">
        <f>'Questionnaire Quality'!S17</f>
        <v>4</v>
      </c>
      <c r="U57" s="36">
        <f>'Questionnaire Quality'!T17</f>
        <v>3.5</v>
      </c>
      <c r="V57" s="35">
        <f>'Questionnaire Quality'!U17</f>
        <v>6</v>
      </c>
      <c r="W57" s="36">
        <f>'Questionnaire Quality'!V17</f>
        <v>4.666666666666667</v>
      </c>
      <c r="X57" s="36">
        <f>'Questionnaire Quality'!W17</f>
        <v>3.1666666666666665</v>
      </c>
      <c r="Y57" s="35">
        <f>'Questionnaire Quality'!X17</f>
        <v>5.833333333333333</v>
      </c>
      <c r="Z57" s="36">
        <f>'Questionnaire Quality'!Y17</f>
        <v>4.333333333333333</v>
      </c>
      <c r="AA57" s="36">
        <f>'Questionnaire Quality'!Z17</f>
        <v>4.166666666666667</v>
      </c>
      <c r="AB57" s="35">
        <f>'Questionnaire Quality'!AA17</f>
        <v>5</v>
      </c>
      <c r="AC57" s="36">
        <f>'Questionnaire Quality'!AB17</f>
        <v>3.8333333333333335</v>
      </c>
      <c r="AD57" s="36">
        <f>'Questionnaire Quality'!AC17</f>
        <v>4</v>
      </c>
      <c r="AE57" s="35">
        <f>'Questionnaire Quality'!AD17</f>
        <v>3.5</v>
      </c>
      <c r="AF57" s="36">
        <f>'Questionnaire Quality'!AE17</f>
        <v>3</v>
      </c>
      <c r="AG57" s="36">
        <f>'Questionnaire Quality'!AF17</f>
        <v>2.5</v>
      </c>
      <c r="AH57" s="35">
        <f>'Questionnaire Quality'!AG17</f>
        <v>4.625</v>
      </c>
      <c r="AI57" s="36">
        <f>'Questionnaire Quality'!AH17</f>
        <v>5.625</v>
      </c>
      <c r="AJ57" s="36">
        <f>'Questionnaire Quality'!AI17</f>
        <v>4.75</v>
      </c>
      <c r="AK57" s="35">
        <f>'Questionnaire Quality'!AJ17</f>
        <v>4.166666666666667</v>
      </c>
      <c r="AL57" s="36">
        <f>'Questionnaire Quality'!AK17</f>
        <v>4.333333333333333</v>
      </c>
      <c r="AM57" s="36">
        <f>'Questionnaire Quality'!AL17</f>
        <v>3.1666666666666665</v>
      </c>
      <c r="AN57" s="35">
        <f>'Questionnaire Quality'!AM17</f>
        <v>4</v>
      </c>
      <c r="AO57" s="36">
        <f>'Questionnaire Quality'!AN17</f>
        <v>4</v>
      </c>
      <c r="AP57" s="36">
        <f>'Questionnaire Quality'!AO17</f>
        <v>4</v>
      </c>
      <c r="AQ57" s="35">
        <f>'Questionnaire Quality'!AP17</f>
        <v>4.166666666666667</v>
      </c>
      <c r="AR57" s="36">
        <f>'Questionnaire Quality'!AQ17</f>
        <v>4.666666666666667</v>
      </c>
      <c r="AS57" s="37">
        <f>'Questionnaire Quality'!AR17</f>
        <v>3.5</v>
      </c>
    </row>
    <row r="58" spans="1:45">
      <c r="A58" s="50"/>
      <c r="B58" s="51" t="s">
        <v>305</v>
      </c>
      <c r="C58" s="84" t="s">
        <v>317</v>
      </c>
      <c r="D58" s="35">
        <f>'Questionnaire Quality'!C18</f>
        <v>1.5</v>
      </c>
      <c r="E58" s="36">
        <f>'Questionnaire Quality'!D18</f>
        <v>1.1547005383792526</v>
      </c>
      <c r="F58" s="36">
        <f>'Questionnaire Quality'!E18</f>
        <v>1.5275252316519474</v>
      </c>
      <c r="G58" s="35">
        <f>'Questionnaire Quality'!F18</f>
        <v>1.8104634152000361</v>
      </c>
      <c r="H58" s="36">
        <f>'Questionnaire Quality'!G18</f>
        <v>1.6541194367732672</v>
      </c>
      <c r="I58" s="36">
        <f>'Questionnaire Quality'!H18</f>
        <v>1.609433992985664</v>
      </c>
      <c r="J58" s="35">
        <f>'Questionnaire Quality'!I18</f>
        <v>1.4142135623730951</v>
      </c>
      <c r="K58" s="36">
        <f>'Questionnaire Quality'!J18</f>
        <v>2.8284271247461903</v>
      </c>
      <c r="L58" s="36">
        <f>'Questionnaire Quality'!K18</f>
        <v>0.35355339059327379</v>
      </c>
      <c r="M58" s="35">
        <f>'Questionnaire Quality'!L18</f>
        <v>1.0606601717798212</v>
      </c>
      <c r="N58" s="36">
        <f>'Questionnaire Quality'!M18</f>
        <v>1.7677669529663689</v>
      </c>
      <c r="O58" s="36">
        <f>'Questionnaire Quality'!N18</f>
        <v>0.70710678118654757</v>
      </c>
      <c r="P58" s="35">
        <f>'Questionnaire Quality'!O18</f>
        <v>0.35355339059327379</v>
      </c>
      <c r="Q58" s="36">
        <f>'Questionnaire Quality'!P18</f>
        <v>0.35355339059327379</v>
      </c>
      <c r="R58" s="36">
        <f>'Questionnaire Quality'!Q18</f>
        <v>2.4748737341529163</v>
      </c>
      <c r="S58" s="35">
        <f>'Questionnaire Quality'!R18</f>
        <v>1.8027756377319946</v>
      </c>
      <c r="T58" s="36">
        <f>'Questionnaire Quality'!S18</f>
        <v>1.8027756377319946</v>
      </c>
      <c r="U58" s="36">
        <f>'Questionnaire Quality'!T18</f>
        <v>3.0413812651491097</v>
      </c>
      <c r="V58" s="35">
        <f>'Questionnaire Quality'!U18</f>
        <v>0.8660254037844386</v>
      </c>
      <c r="W58" s="36">
        <f>'Questionnaire Quality'!V18</f>
        <v>1.4433756729740652</v>
      </c>
      <c r="X58" s="36">
        <f>'Questionnaire Quality'!W18</f>
        <v>2.0207259421636903</v>
      </c>
      <c r="Y58" s="35">
        <f>'Questionnaire Quality'!X18</f>
        <v>1.0408329997330674</v>
      </c>
      <c r="Z58" s="36">
        <f>'Questionnaire Quality'!Y18</f>
        <v>2.0207259421636898</v>
      </c>
      <c r="AA58" s="36">
        <f>'Questionnaire Quality'!Z18</f>
        <v>2.0207259421636898</v>
      </c>
      <c r="AB58" s="35">
        <f>'Questionnaire Quality'!AA18</f>
        <v>1.3228756555322954</v>
      </c>
      <c r="AC58" s="36">
        <f>'Questionnaire Quality'!AB18</f>
        <v>2.0207259421636898</v>
      </c>
      <c r="AD58" s="36">
        <f>'Questionnaire Quality'!AC18</f>
        <v>1.7320508075688772</v>
      </c>
      <c r="AE58" s="35">
        <f>'Questionnaire Quality'!AD18</f>
        <v>2.5</v>
      </c>
      <c r="AF58" s="36">
        <f>'Questionnaire Quality'!AE18</f>
        <v>2</v>
      </c>
      <c r="AG58" s="36">
        <f>'Questionnaire Quality'!AF18</f>
        <v>1.3228756555322954</v>
      </c>
      <c r="AH58" s="35">
        <f>'Questionnaire Quality'!AG18</f>
        <v>1.75</v>
      </c>
      <c r="AI58" s="36">
        <f>'Questionnaire Quality'!AH18</f>
        <v>0.47871355387816905</v>
      </c>
      <c r="AJ58" s="36">
        <f>'Questionnaire Quality'!AI18</f>
        <v>0.6454972243679028</v>
      </c>
      <c r="AK58" s="35">
        <f>'Questionnaire Quality'!AJ18</f>
        <v>0.7637626158259726</v>
      </c>
      <c r="AL58" s="36">
        <f>'Questionnaire Quality'!AK18</f>
        <v>1.0408329997330659</v>
      </c>
      <c r="AM58" s="36">
        <f>'Questionnaire Quality'!AL18</f>
        <v>0.57735026918962629</v>
      </c>
      <c r="AN58" s="35">
        <f>'Questionnaire Quality'!AM18</f>
        <v>1.8027756377319946</v>
      </c>
      <c r="AO58" s="36">
        <f>'Questionnaire Quality'!AN18</f>
        <v>2</v>
      </c>
      <c r="AP58" s="36">
        <f>'Questionnaire Quality'!AO18</f>
        <v>0.8660254037844386</v>
      </c>
      <c r="AQ58" s="35">
        <f>'Questionnaire Quality'!AP18</f>
        <v>1.2583057392117911</v>
      </c>
      <c r="AR58" s="36">
        <f>'Questionnaire Quality'!AQ18</f>
        <v>1.1547005383792526</v>
      </c>
      <c r="AS58" s="37">
        <f>'Questionnaire Quality'!AR18</f>
        <v>1</v>
      </c>
    </row>
    <row r="59" spans="1:45" ht="30">
      <c r="A59" s="50"/>
      <c r="B59" s="51" t="s">
        <v>100</v>
      </c>
      <c r="C59" s="52" t="s">
        <v>327</v>
      </c>
      <c r="D59" s="85" t="s">
        <v>175</v>
      </c>
      <c r="E59" s="86" t="s">
        <v>175</v>
      </c>
      <c r="F59" s="86" t="s">
        <v>175</v>
      </c>
      <c r="G59" s="85" t="s">
        <v>175</v>
      </c>
      <c r="H59" s="86" t="s">
        <v>175</v>
      </c>
      <c r="I59" s="86" t="s">
        <v>175</v>
      </c>
      <c r="J59" s="35">
        <f>AVERAGE($G$22-J22,$G$34-J34,$G$46-J46,$G$70-J70,$G$83-J83,$G$93-J93)</f>
        <v>0.36574074074074076</v>
      </c>
      <c r="K59" s="36">
        <f>AVERAGE($H$22-K22,$H$34-K34,$H$46-K46,$H$70-K70,$H$83-K83,$H$93-K93)</f>
        <v>-9.7222222222222252E-2</v>
      </c>
      <c r="L59" s="36">
        <f>AVERAGE($I$22-L22,$I$34-L34,$I$46-L46,$I$70-L70,$I$83-L83,$I$93-L93)</f>
        <v>-0.84259259259259256</v>
      </c>
      <c r="M59" s="35">
        <f t="shared" ref="M59" si="25">AVERAGE($G$22-M22,$G$34-M34,$G$46-M46,$G$70-M70,$G$83-M83,$G$93-M93)</f>
        <v>0.24074074074074078</v>
      </c>
      <c r="N59" s="36">
        <f t="shared" ref="N59" si="26">AVERAGE($H$22-N22,$H$34-N34,$H$46-N46,$H$70-N70,$H$83-N83,$H$93-N93)</f>
        <v>0.27777777777777773</v>
      </c>
      <c r="O59" s="36">
        <f t="shared" ref="O59" si="27">AVERAGE($I$22-O22,$I$34-O34,$I$46-O46,$I$70-O70,$I$83-O83,$I$93-O93)</f>
        <v>-0.59259259259259256</v>
      </c>
      <c r="P59" s="35">
        <f t="shared" ref="P59" si="28">AVERAGE($G$22-P22,$G$34-P34,$G$46-P46,$G$70-P70,$G$83-P83,$G$93-P93)</f>
        <v>-0.13425925925925922</v>
      </c>
      <c r="Q59" s="36">
        <f t="shared" ref="Q59" si="29">AVERAGE($H$22-Q22,$H$34-Q34,$H$46-Q46,$H$70-Q70,$H$83-Q83,$H$93-Q93)</f>
        <v>-0.18055555555555558</v>
      </c>
      <c r="R59" s="36">
        <f t="shared" ref="R59" si="30">AVERAGE($I$22-R22,$I$34-R34,$I$46-R46,$I$70-R70,$I$83-R83,$I$93-R93)</f>
        <v>-0.34259259259259256</v>
      </c>
      <c r="S59" s="35">
        <f t="shared" ref="S59" si="31">AVERAGE($G$22-S22,$G$34-S34,$G$46-S46,$G$70-S70,$G$83-S83,$G$93-S93)</f>
        <v>-0.73148148148148151</v>
      </c>
      <c r="T59" s="36">
        <f t="shared" ref="T59" si="32">AVERAGE($H$22-T22,$H$34-T34,$H$46-T46,$H$70-T70,$H$83-T83,$H$93-T93)</f>
        <v>5.555555555555558E-2</v>
      </c>
      <c r="U59" s="36">
        <f t="shared" ref="U59" si="33">AVERAGE($I$22-U22,$I$34-U34,$I$46-U46,$I$70-U70,$I$83-U83,$I$93-U93)</f>
        <v>-0.34259259259259256</v>
      </c>
      <c r="V59" s="35">
        <f t="shared" ref="V59" si="34">AVERAGE($G$22-V22,$G$34-V34,$G$46-V46,$G$70-V70,$G$83-V83,$G$93-V93)</f>
        <v>-1.3425925925925926</v>
      </c>
      <c r="W59" s="36">
        <f t="shared" ref="W59" si="35">AVERAGE($H$22-W22,$H$34-W34,$H$46-W46,$H$70-W70,$H$83-W83,$H$93-W93)</f>
        <v>8.3333333333333412E-2</v>
      </c>
      <c r="X59" s="36">
        <f t="shared" ref="X59" si="36">AVERAGE($I$22-X22,$I$34-X34,$I$46-X46,$I$70-X70,$I$83-X83,$I$93-X93)</f>
        <v>0.2685185185185186</v>
      </c>
      <c r="Y59" s="35">
        <f t="shared" ref="Y59" si="37">AVERAGE($G$22-Y22,$G$34-Y34,$G$46-Y46,$G$70-Y70,$G$83-Y83,$G$93-Y93)</f>
        <v>-1.037037037037037</v>
      </c>
      <c r="Z59" s="36">
        <f t="shared" ref="Z59" si="38">AVERAGE($H$22-Z22,$H$34-Z34,$H$46-Z46,$H$70-Z70,$H$83-Z83,$H$93-Z93)</f>
        <v>0.19444444444444456</v>
      </c>
      <c r="AA59" s="36">
        <f t="shared" ref="AA59" si="39">AVERAGE($I$22-AA22,$I$34-AA34,$I$46-AA46,$I$70-AA70,$I$83-AA83,$I$93-AA93)</f>
        <v>-0.56481481481481477</v>
      </c>
      <c r="AB59" s="35">
        <f t="shared" ref="AB59" si="40">AVERAGE($G$22-AB22,$G$34-AB34,$G$46-AB46,$G$70-AB70,$G$83-AB83,$G$93-AB93)</f>
        <v>-0.37037037037037024</v>
      </c>
      <c r="AC59" s="36">
        <f t="shared" ref="AC59" si="41">AVERAGE($H$22-AC22,$H$34-AC34,$H$46-AC46,$H$70-AC70,$H$83-AC83,$H$93-AC93)</f>
        <v>1.083333333333333</v>
      </c>
      <c r="AD59" s="36">
        <f t="shared" ref="AD59" si="42">AVERAGE($I$22-AD22,$I$34-AD34,$I$46-AD46,$I$70-AD70,$I$83-AD83,$I$93-AD93)</f>
        <v>-0.20370370370370372</v>
      </c>
      <c r="AE59" s="35">
        <f t="shared" ref="AE59" si="43">AVERAGE($G$22-AE22,$G$34-AE34,$G$46-AE46,$G$70-AE70,$G$83-AE83,$G$93-AE93)</f>
        <v>0.68518518518518523</v>
      </c>
      <c r="AF59" s="36">
        <f t="shared" ref="AF59" si="44">AVERAGE($H$22-AF22,$H$34-AF34,$H$46-AF46,$H$70-AF70,$H$83-AF83,$H$93-AF93)</f>
        <v>1.3611111111111109</v>
      </c>
      <c r="AG59" s="36">
        <f t="shared" ref="AG59" si="45">AVERAGE($I$22-AG22,$I$34-AG34,$I$46-AG46,$I$70-AG70,$I$83-AG83,$I$93-AG93)</f>
        <v>1.1574074074074077</v>
      </c>
      <c r="AH59" s="35">
        <f t="shared" ref="AH59" si="46">AVERAGE($G$22-AH22,$G$34-AH34,$G$46-AH46,$G$70-AH70,$G$83-AH83,$G$93-AH93)</f>
        <v>-0.28009259259259256</v>
      </c>
      <c r="AI59" s="36">
        <f t="shared" ref="AI59" si="47">AVERAGE($H$22-AI22,$H$34-AI34,$H$46-AI46,$H$70-AI70,$H$83-AI83,$H$93-AI93)</f>
        <v>-3.4722222222222245E-2</v>
      </c>
      <c r="AJ59" s="36">
        <f t="shared" ref="AJ59" si="48">AVERAGE($I$22-AJ22,$I$34-AJ34,$I$46-AJ46,$I$70-AJ70,$I$83-AJ83,$I$93-AJ93)</f>
        <v>-3.009259259259256E-2</v>
      </c>
      <c r="AK59" s="35">
        <f t="shared" ref="AK59" si="49">AVERAGE($G$22-AK22,$G$34-AK34,$G$46-AK46,$G$70-AK70,$G$83-AK83,$G$93-AK93)</f>
        <v>7.4074074074074181E-2</v>
      </c>
      <c r="AL59" s="36">
        <f t="shared" ref="AL59" si="50">AVERAGE($H$22-AL22,$H$34-AL34,$H$46-AL46,$H$70-AL70,$H$83-AL83,$H$93-AL93)</f>
        <v>1.25</v>
      </c>
      <c r="AM59" s="36">
        <f t="shared" ref="AM59" si="51">AVERAGE($I$22-AM22,$I$34-AM34,$I$46-AM46,$I$70-AM70,$I$83-AM83,$I$93-AM93)</f>
        <v>0.85185185185185197</v>
      </c>
      <c r="AN59" s="35">
        <f t="shared" ref="AN59" si="52">AVERAGE($G$22-AN22,$G$34-AN34,$G$46-AN46,$G$70-AN70,$G$83-AN83,$G$93-AN93)</f>
        <v>0.29629629629629628</v>
      </c>
      <c r="AO59" s="36">
        <f t="shared" ref="AO59" si="53">AVERAGE($H$22-AO22,$H$34-AO34,$H$46-AO46,$H$70-AO70,$H$83-AO83,$H$93-AO93)</f>
        <v>1.8333333333333333</v>
      </c>
      <c r="AP59" s="36">
        <f t="shared" ref="AP59" si="54">AVERAGE($I$22-AP22,$I$34-AP34,$I$46-AP46,$I$70-AP70,$I$83-AP83,$I$93-AP93)</f>
        <v>0.62962962962962965</v>
      </c>
      <c r="AQ59" s="35">
        <f t="shared" ref="AQ59" si="55">AVERAGE($G$22-AQ22,$G$34-AQ34,$G$46-AQ46,$G$70-AQ70,$G$83-AQ83,$G$93-AQ93)</f>
        <v>0.46296296296296297</v>
      </c>
      <c r="AR59" s="36">
        <f t="shared" ref="AR59" si="56">AVERAGE($H$22-AR22,$H$34-AR34,$H$46-AR46,$H$70-AR70,$H$83-AR83,$H$93-AR93)</f>
        <v>1.7777777777777777</v>
      </c>
      <c r="AS59" s="37">
        <f t="shared" ref="AS59" si="57">AVERAGE($I$22-AS22,$I$34-AS34,$I$46-AS46,$I$70-AS70,$I$83-AS83,$I$93-AS93)</f>
        <v>0.74074074074074081</v>
      </c>
    </row>
    <row r="60" spans="1:45" s="21" customFormat="1" ht="30">
      <c r="A60" s="47"/>
      <c r="B60" s="48" t="s">
        <v>105</v>
      </c>
      <c r="C60" s="49" t="s">
        <v>425</v>
      </c>
      <c r="D60" s="26" t="s">
        <v>91</v>
      </c>
      <c r="E60" s="29" t="s">
        <v>91</v>
      </c>
      <c r="F60" s="28" t="s">
        <v>91</v>
      </c>
      <c r="G60" s="26" t="s">
        <v>91</v>
      </c>
      <c r="H60" s="29" t="s">
        <v>91</v>
      </c>
      <c r="I60" s="28" t="s">
        <v>91</v>
      </c>
      <c r="J60" s="26" t="s">
        <v>91</v>
      </c>
      <c r="K60" s="29" t="s">
        <v>91</v>
      </c>
      <c r="L60" s="28" t="s">
        <v>91</v>
      </c>
      <c r="M60" s="26" t="s">
        <v>91</v>
      </c>
      <c r="N60" s="29" t="s">
        <v>91</v>
      </c>
      <c r="O60" s="28" t="s">
        <v>91</v>
      </c>
      <c r="P60" s="26" t="s">
        <v>91</v>
      </c>
      <c r="Q60" s="29" t="s">
        <v>91</v>
      </c>
      <c r="R60" s="28" t="s">
        <v>91</v>
      </c>
      <c r="S60" s="26" t="s">
        <v>91</v>
      </c>
      <c r="T60" s="29" t="s">
        <v>91</v>
      </c>
      <c r="U60" s="28" t="s">
        <v>91</v>
      </c>
      <c r="V60" s="26" t="s">
        <v>91</v>
      </c>
      <c r="W60" s="29" t="s">
        <v>91</v>
      </c>
      <c r="X60" s="28" t="s">
        <v>91</v>
      </c>
      <c r="Y60" s="26" t="s">
        <v>91</v>
      </c>
      <c r="Z60" s="29" t="s">
        <v>91</v>
      </c>
      <c r="AA60" s="28" t="s">
        <v>91</v>
      </c>
      <c r="AB60" s="26" t="s">
        <v>91</v>
      </c>
      <c r="AC60" s="29" t="s">
        <v>91</v>
      </c>
      <c r="AD60" s="28" t="s">
        <v>91</v>
      </c>
      <c r="AE60" s="26" t="s">
        <v>91</v>
      </c>
      <c r="AF60" s="29" t="s">
        <v>91</v>
      </c>
      <c r="AG60" s="28" t="s">
        <v>91</v>
      </c>
      <c r="AH60" s="26" t="s">
        <v>91</v>
      </c>
      <c r="AI60" s="29" t="s">
        <v>91</v>
      </c>
      <c r="AJ60" s="28" t="s">
        <v>91</v>
      </c>
      <c r="AK60" s="26" t="s">
        <v>91</v>
      </c>
      <c r="AL60" s="29" t="s">
        <v>91</v>
      </c>
      <c r="AM60" s="28" t="s">
        <v>91</v>
      </c>
      <c r="AN60" s="26" t="s">
        <v>91</v>
      </c>
      <c r="AO60" s="29" t="s">
        <v>91</v>
      </c>
      <c r="AP60" s="28" t="s">
        <v>91</v>
      </c>
      <c r="AQ60" s="26" t="s">
        <v>91</v>
      </c>
      <c r="AR60" s="29" t="s">
        <v>91</v>
      </c>
      <c r="AS60" s="28" t="s">
        <v>91</v>
      </c>
    </row>
    <row r="61" spans="1:45">
      <c r="A61" s="50" t="s">
        <v>117</v>
      </c>
      <c r="B61" s="51" t="s">
        <v>106</v>
      </c>
      <c r="C61" s="52" t="s">
        <v>118</v>
      </c>
      <c r="D61" s="35">
        <f t="shared" ref="D61:I61" si="58">D75</f>
        <v>256</v>
      </c>
      <c r="E61" s="36">
        <f t="shared" si="58"/>
        <v>97</v>
      </c>
      <c r="F61" s="37">
        <f t="shared" si="58"/>
        <v>178</v>
      </c>
      <c r="G61" s="35">
        <f t="shared" si="58"/>
        <v>96</v>
      </c>
      <c r="H61" s="36">
        <f t="shared" si="58"/>
        <v>6</v>
      </c>
      <c r="I61" s="37">
        <f t="shared" si="58"/>
        <v>104</v>
      </c>
      <c r="J61" s="35">
        <f t="shared" ref="J61:AS61" si="59">J75</f>
        <v>129</v>
      </c>
      <c r="K61" s="36">
        <f t="shared" si="59"/>
        <v>18</v>
      </c>
      <c r="L61" s="37">
        <f t="shared" si="59"/>
        <v>104</v>
      </c>
      <c r="M61" s="35">
        <f t="shared" si="59"/>
        <v>123</v>
      </c>
      <c r="N61" s="36">
        <f t="shared" si="59"/>
        <v>20</v>
      </c>
      <c r="O61" s="37">
        <f t="shared" si="59"/>
        <v>112</v>
      </c>
      <c r="P61" s="35">
        <f t="shared" si="59"/>
        <v>147</v>
      </c>
      <c r="Q61" s="36">
        <f t="shared" si="59"/>
        <v>30</v>
      </c>
      <c r="R61" s="37">
        <f t="shared" si="59"/>
        <v>111</v>
      </c>
      <c r="S61" s="35">
        <f t="shared" si="59"/>
        <v>137</v>
      </c>
      <c r="T61" s="36">
        <f t="shared" si="59"/>
        <v>23</v>
      </c>
      <c r="U61" s="37">
        <f t="shared" si="59"/>
        <v>107</v>
      </c>
      <c r="V61" s="35">
        <f t="shared" si="59"/>
        <v>161</v>
      </c>
      <c r="W61" s="36">
        <f t="shared" si="59"/>
        <v>56</v>
      </c>
      <c r="X61" s="37">
        <f t="shared" si="59"/>
        <v>141</v>
      </c>
      <c r="Y61" s="35">
        <f t="shared" si="59"/>
        <v>135</v>
      </c>
      <c r="Z61" s="36">
        <f t="shared" si="59"/>
        <v>19</v>
      </c>
      <c r="AA61" s="37">
        <f t="shared" si="59"/>
        <v>114</v>
      </c>
      <c r="AB61" s="35">
        <f t="shared" si="59"/>
        <v>162</v>
      </c>
      <c r="AC61" s="36">
        <f t="shared" si="59"/>
        <v>49</v>
      </c>
      <c r="AD61" s="37">
        <f t="shared" si="59"/>
        <v>153</v>
      </c>
      <c r="AE61" s="35">
        <f t="shared" si="59"/>
        <v>184</v>
      </c>
      <c r="AF61" s="36">
        <f t="shared" si="59"/>
        <v>46</v>
      </c>
      <c r="AG61" s="37">
        <f t="shared" si="59"/>
        <v>157</v>
      </c>
      <c r="AH61" s="35">
        <f t="shared" si="59"/>
        <v>152</v>
      </c>
      <c r="AI61" s="36">
        <f t="shared" si="59"/>
        <v>35</v>
      </c>
      <c r="AJ61" s="37">
        <f t="shared" si="59"/>
        <v>117</v>
      </c>
      <c r="AK61" s="35">
        <f t="shared" si="59"/>
        <v>147</v>
      </c>
      <c r="AL61" s="36">
        <f t="shared" si="59"/>
        <v>33</v>
      </c>
      <c r="AM61" s="37">
        <f t="shared" si="59"/>
        <v>113</v>
      </c>
      <c r="AN61" s="35">
        <f t="shared" si="59"/>
        <v>131</v>
      </c>
      <c r="AO61" s="36">
        <f t="shared" si="59"/>
        <v>19</v>
      </c>
      <c r="AP61" s="37">
        <f t="shared" si="59"/>
        <v>135</v>
      </c>
      <c r="AQ61" s="35">
        <f t="shared" si="59"/>
        <v>125</v>
      </c>
      <c r="AR61" s="36">
        <f t="shared" si="59"/>
        <v>23</v>
      </c>
      <c r="AS61" s="37">
        <f t="shared" si="59"/>
        <v>131</v>
      </c>
    </row>
    <row r="62" spans="1:45">
      <c r="A62" s="50"/>
      <c r="B62" s="51" t="s">
        <v>107</v>
      </c>
      <c r="C62" s="52" t="s">
        <v>119</v>
      </c>
      <c r="D62" s="35">
        <f t="shared" ref="D62:F62" si="60">D76</f>
        <v>1</v>
      </c>
      <c r="E62" s="36">
        <f t="shared" si="60"/>
        <v>1</v>
      </c>
      <c r="F62" s="37">
        <f t="shared" si="60"/>
        <v>1</v>
      </c>
      <c r="G62" s="35">
        <f t="shared" ref="G62:I62" si="61">G76</f>
        <v>1</v>
      </c>
      <c r="H62" s="36">
        <f t="shared" si="61"/>
        <v>1</v>
      </c>
      <c r="I62" s="37">
        <f t="shared" si="61"/>
        <v>5</v>
      </c>
      <c r="J62" s="35">
        <f t="shared" ref="J62:AS62" si="62">J76</f>
        <v>1</v>
      </c>
      <c r="K62" s="36">
        <f t="shared" si="62"/>
        <v>1</v>
      </c>
      <c r="L62" s="37">
        <f t="shared" si="62"/>
        <v>5</v>
      </c>
      <c r="M62" s="35">
        <f t="shared" si="62"/>
        <v>1</v>
      </c>
      <c r="N62" s="36">
        <f t="shared" si="62"/>
        <v>1</v>
      </c>
      <c r="O62" s="37">
        <f t="shared" si="62"/>
        <v>5</v>
      </c>
      <c r="P62" s="35">
        <f t="shared" si="62"/>
        <v>1</v>
      </c>
      <c r="Q62" s="36">
        <f t="shared" si="62"/>
        <v>1</v>
      </c>
      <c r="R62" s="37">
        <f t="shared" si="62"/>
        <v>3</v>
      </c>
      <c r="S62" s="35">
        <f t="shared" si="62"/>
        <v>1</v>
      </c>
      <c r="T62" s="36">
        <f t="shared" si="62"/>
        <v>1</v>
      </c>
      <c r="U62" s="37">
        <f t="shared" si="62"/>
        <v>5</v>
      </c>
      <c r="V62" s="35">
        <f t="shared" si="62"/>
        <v>1</v>
      </c>
      <c r="W62" s="36">
        <f t="shared" si="62"/>
        <v>1</v>
      </c>
      <c r="X62" s="37">
        <f t="shared" si="62"/>
        <v>4</v>
      </c>
      <c r="Y62" s="35">
        <f t="shared" si="62"/>
        <v>1</v>
      </c>
      <c r="Z62" s="36">
        <f t="shared" si="62"/>
        <v>1</v>
      </c>
      <c r="AA62" s="37">
        <f t="shared" si="62"/>
        <v>5</v>
      </c>
      <c r="AB62" s="35">
        <f t="shared" si="62"/>
        <v>1</v>
      </c>
      <c r="AC62" s="36">
        <f t="shared" si="62"/>
        <v>1</v>
      </c>
      <c r="AD62" s="37">
        <f t="shared" si="62"/>
        <v>4</v>
      </c>
      <c r="AE62" s="35">
        <f t="shared" si="62"/>
        <v>1</v>
      </c>
      <c r="AF62" s="36">
        <f t="shared" si="62"/>
        <v>1</v>
      </c>
      <c r="AG62" s="37">
        <f t="shared" si="62"/>
        <v>0</v>
      </c>
      <c r="AH62" s="35">
        <f t="shared" si="62"/>
        <v>1</v>
      </c>
      <c r="AI62" s="36">
        <f t="shared" si="62"/>
        <v>1</v>
      </c>
      <c r="AJ62" s="37">
        <f t="shared" si="62"/>
        <v>5</v>
      </c>
      <c r="AK62" s="35">
        <f t="shared" si="62"/>
        <v>1</v>
      </c>
      <c r="AL62" s="36">
        <f t="shared" si="62"/>
        <v>1</v>
      </c>
      <c r="AM62" s="37">
        <f t="shared" si="62"/>
        <v>1</v>
      </c>
      <c r="AN62" s="35">
        <f t="shared" si="62"/>
        <v>1</v>
      </c>
      <c r="AO62" s="36">
        <f t="shared" si="62"/>
        <v>1</v>
      </c>
      <c r="AP62" s="37">
        <f t="shared" si="62"/>
        <v>1</v>
      </c>
      <c r="AQ62" s="35">
        <f t="shared" si="62"/>
        <v>1</v>
      </c>
      <c r="AR62" s="36">
        <f t="shared" si="62"/>
        <v>1</v>
      </c>
      <c r="AS62" s="37">
        <f t="shared" si="62"/>
        <v>5</v>
      </c>
    </row>
    <row r="63" spans="1:45">
      <c r="A63" s="50"/>
      <c r="B63" s="51" t="s">
        <v>108</v>
      </c>
      <c r="C63" s="52" t="s">
        <v>120</v>
      </c>
      <c r="D63" s="35">
        <f t="shared" ref="D63:F63" si="63">D77</f>
        <v>13</v>
      </c>
      <c r="E63" s="36">
        <f t="shared" si="63"/>
        <v>10</v>
      </c>
      <c r="F63" s="37">
        <f t="shared" si="63"/>
        <v>8</v>
      </c>
      <c r="G63" s="35">
        <f t="shared" ref="G63:I63" si="64">G77</f>
        <v>6</v>
      </c>
      <c r="H63" s="36">
        <f t="shared" si="64"/>
        <v>1</v>
      </c>
      <c r="I63" s="37">
        <f t="shared" si="64"/>
        <v>11</v>
      </c>
      <c r="J63" s="35">
        <f t="shared" ref="J63:AS63" si="65">J77</f>
        <v>8</v>
      </c>
      <c r="K63" s="36">
        <f t="shared" si="65"/>
        <v>2</v>
      </c>
      <c r="L63" s="37">
        <f t="shared" si="65"/>
        <v>11</v>
      </c>
      <c r="M63" s="35">
        <f t="shared" si="65"/>
        <v>7</v>
      </c>
      <c r="N63" s="36">
        <f t="shared" si="65"/>
        <v>1</v>
      </c>
      <c r="O63" s="37">
        <f t="shared" si="65"/>
        <v>11</v>
      </c>
      <c r="P63" s="35">
        <f t="shared" si="65"/>
        <v>10</v>
      </c>
      <c r="Q63" s="36">
        <f t="shared" si="65"/>
        <v>4</v>
      </c>
      <c r="R63" s="37">
        <f t="shared" si="65"/>
        <v>9</v>
      </c>
      <c r="S63" s="35">
        <f t="shared" si="65"/>
        <v>9</v>
      </c>
      <c r="T63" s="36">
        <f t="shared" si="65"/>
        <v>3</v>
      </c>
      <c r="U63" s="37">
        <f t="shared" si="65"/>
        <v>11</v>
      </c>
      <c r="V63" s="35">
        <f t="shared" si="65"/>
        <v>10</v>
      </c>
      <c r="W63" s="36">
        <f t="shared" si="65"/>
        <v>4</v>
      </c>
      <c r="X63" s="37">
        <f t="shared" si="65"/>
        <v>13</v>
      </c>
      <c r="Y63" s="35">
        <f t="shared" si="65"/>
        <v>8</v>
      </c>
      <c r="Z63" s="36">
        <f t="shared" si="65"/>
        <v>2</v>
      </c>
      <c r="AA63" s="37">
        <f t="shared" si="65"/>
        <v>12</v>
      </c>
      <c r="AB63" s="35">
        <f t="shared" si="65"/>
        <v>9</v>
      </c>
      <c r="AC63" s="36">
        <f t="shared" si="65"/>
        <v>5</v>
      </c>
      <c r="AD63" s="37">
        <f t="shared" si="65"/>
        <v>13</v>
      </c>
      <c r="AE63" s="35">
        <f t="shared" si="65"/>
        <v>13</v>
      </c>
      <c r="AF63" s="36">
        <f t="shared" si="65"/>
        <v>8</v>
      </c>
      <c r="AG63" s="37">
        <f t="shared" si="65"/>
        <v>13</v>
      </c>
      <c r="AH63" s="35">
        <f t="shared" si="65"/>
        <v>9</v>
      </c>
      <c r="AI63" s="36">
        <f t="shared" si="65"/>
        <v>7</v>
      </c>
      <c r="AJ63" s="37">
        <f t="shared" si="65"/>
        <v>11</v>
      </c>
      <c r="AK63" s="35">
        <f t="shared" si="65"/>
        <v>10</v>
      </c>
      <c r="AL63" s="36">
        <f t="shared" si="65"/>
        <v>4</v>
      </c>
      <c r="AM63" s="37">
        <f t="shared" si="65"/>
        <v>10</v>
      </c>
      <c r="AN63" s="35">
        <f t="shared" si="65"/>
        <v>7</v>
      </c>
      <c r="AO63" s="36">
        <f t="shared" si="65"/>
        <v>1</v>
      </c>
      <c r="AP63" s="37">
        <f t="shared" si="65"/>
        <v>13</v>
      </c>
      <c r="AQ63" s="35">
        <f t="shared" si="65"/>
        <v>7</v>
      </c>
      <c r="AR63" s="36">
        <f t="shared" si="65"/>
        <v>1</v>
      </c>
      <c r="AS63" s="37">
        <f t="shared" si="65"/>
        <v>13</v>
      </c>
    </row>
    <row r="64" spans="1:45">
      <c r="A64" s="50"/>
      <c r="B64" s="51" t="s">
        <v>109</v>
      </c>
      <c r="C64" s="52" t="s">
        <v>121</v>
      </c>
      <c r="D64" s="35">
        <f t="shared" ref="D64:F64" si="66">D78</f>
        <v>1</v>
      </c>
      <c r="E64" s="36">
        <f t="shared" si="66"/>
        <v>1</v>
      </c>
      <c r="F64" s="37">
        <f t="shared" si="66"/>
        <v>3</v>
      </c>
      <c r="G64" s="35">
        <f t="shared" ref="G64:I64" si="67">G78</f>
        <v>1</v>
      </c>
      <c r="H64" s="36">
        <f t="shared" si="67"/>
        <v>1</v>
      </c>
      <c r="I64" s="37">
        <f t="shared" si="67"/>
        <v>11</v>
      </c>
      <c r="J64" s="35">
        <f t="shared" ref="J64:AS64" si="68">J78</f>
        <v>1</v>
      </c>
      <c r="K64" s="36">
        <f t="shared" si="68"/>
        <v>1</v>
      </c>
      <c r="L64" s="37">
        <f t="shared" si="68"/>
        <v>11</v>
      </c>
      <c r="M64" s="35">
        <f t="shared" si="68"/>
        <v>1</v>
      </c>
      <c r="N64" s="36">
        <f t="shared" si="68"/>
        <v>1</v>
      </c>
      <c r="O64" s="37">
        <f t="shared" si="68"/>
        <v>11</v>
      </c>
      <c r="P64" s="35">
        <f t="shared" si="68"/>
        <v>1</v>
      </c>
      <c r="Q64" s="36">
        <f t="shared" si="68"/>
        <v>1</v>
      </c>
      <c r="R64" s="37">
        <f t="shared" si="68"/>
        <v>9</v>
      </c>
      <c r="S64" s="35">
        <f t="shared" si="68"/>
        <v>1</v>
      </c>
      <c r="T64" s="36">
        <f t="shared" si="68"/>
        <v>1</v>
      </c>
      <c r="U64" s="37">
        <f t="shared" si="68"/>
        <v>11</v>
      </c>
      <c r="V64" s="35">
        <f t="shared" si="68"/>
        <v>1</v>
      </c>
      <c r="W64" s="36">
        <f t="shared" si="68"/>
        <v>1</v>
      </c>
      <c r="X64" s="37">
        <f t="shared" si="68"/>
        <v>13</v>
      </c>
      <c r="Y64" s="35">
        <f t="shared" si="68"/>
        <v>1</v>
      </c>
      <c r="Z64" s="36">
        <f t="shared" si="68"/>
        <v>1</v>
      </c>
      <c r="AA64" s="37">
        <f t="shared" si="68"/>
        <v>12</v>
      </c>
      <c r="AB64" s="35">
        <f t="shared" si="68"/>
        <v>1</v>
      </c>
      <c r="AC64" s="36">
        <f t="shared" si="68"/>
        <v>1</v>
      </c>
      <c r="AD64" s="37">
        <f t="shared" si="68"/>
        <v>11</v>
      </c>
      <c r="AE64" s="35">
        <f t="shared" si="68"/>
        <v>1</v>
      </c>
      <c r="AF64" s="36">
        <f t="shared" si="68"/>
        <v>1</v>
      </c>
      <c r="AG64" s="37">
        <f t="shared" si="68"/>
        <v>8</v>
      </c>
      <c r="AH64" s="35">
        <f t="shared" si="68"/>
        <v>1</v>
      </c>
      <c r="AI64" s="36">
        <f t="shared" si="68"/>
        <v>1</v>
      </c>
      <c r="AJ64" s="37">
        <f t="shared" si="68"/>
        <v>11</v>
      </c>
      <c r="AK64" s="35">
        <f t="shared" si="68"/>
        <v>1</v>
      </c>
      <c r="AL64" s="36">
        <f t="shared" si="68"/>
        <v>1</v>
      </c>
      <c r="AM64" s="37">
        <f t="shared" si="68"/>
        <v>6</v>
      </c>
      <c r="AN64" s="35">
        <f t="shared" si="68"/>
        <v>1</v>
      </c>
      <c r="AO64" s="36">
        <f t="shared" si="68"/>
        <v>1</v>
      </c>
      <c r="AP64" s="37">
        <f t="shared" si="68"/>
        <v>12</v>
      </c>
      <c r="AQ64" s="35">
        <f t="shared" si="68"/>
        <v>1</v>
      </c>
      <c r="AR64" s="36">
        <f t="shared" si="68"/>
        <v>1</v>
      </c>
      <c r="AS64" s="37">
        <f t="shared" si="68"/>
        <v>13</v>
      </c>
    </row>
    <row r="65" spans="1:45">
      <c r="A65" s="50"/>
      <c r="B65" s="51" t="s">
        <v>110</v>
      </c>
      <c r="C65" s="52" t="s">
        <v>56</v>
      </c>
      <c r="D65" s="35">
        <f t="shared" ref="D65:AS65" si="69">D16</f>
        <v>1.08</v>
      </c>
      <c r="E65" s="36">
        <f t="shared" si="69"/>
        <v>0.64</v>
      </c>
      <c r="F65" s="37">
        <f t="shared" si="69"/>
        <v>2.5</v>
      </c>
      <c r="G65" s="35">
        <f t="shared" si="69"/>
        <v>0.5</v>
      </c>
      <c r="H65" s="36">
        <f t="shared" si="69"/>
        <v>1</v>
      </c>
      <c r="I65" s="37">
        <f t="shared" si="69"/>
        <v>2</v>
      </c>
      <c r="J65" s="35">
        <f t="shared" si="69"/>
        <v>0.75</v>
      </c>
      <c r="K65" s="36">
        <f t="shared" si="69"/>
        <v>1</v>
      </c>
      <c r="L65" s="37">
        <f t="shared" si="69"/>
        <v>2</v>
      </c>
      <c r="M65" s="35">
        <f t="shared" si="69"/>
        <v>0.71</v>
      </c>
      <c r="N65" s="36">
        <f t="shared" si="69"/>
        <v>1</v>
      </c>
      <c r="O65" s="37">
        <f t="shared" si="69"/>
        <v>2</v>
      </c>
      <c r="P65" s="35">
        <f t="shared" si="69"/>
        <v>1</v>
      </c>
      <c r="Q65" s="36">
        <f t="shared" si="69"/>
        <v>1.4</v>
      </c>
      <c r="R65" s="37">
        <f t="shared" si="69"/>
        <v>2.2200000000000002</v>
      </c>
      <c r="S65" s="35">
        <f t="shared" si="69"/>
        <v>0.78</v>
      </c>
      <c r="T65" s="36">
        <f t="shared" si="69"/>
        <v>1</v>
      </c>
      <c r="U65" s="37">
        <f t="shared" si="69"/>
        <v>2</v>
      </c>
      <c r="V65" s="35">
        <f t="shared" si="69"/>
        <v>1.2</v>
      </c>
      <c r="W65" s="36">
        <f t="shared" si="69"/>
        <v>1.8</v>
      </c>
      <c r="X65" s="37">
        <f t="shared" si="69"/>
        <v>2.08</v>
      </c>
      <c r="Y65" s="35">
        <f t="shared" si="69"/>
        <v>0.75</v>
      </c>
      <c r="Z65" s="36">
        <f t="shared" si="69"/>
        <v>1</v>
      </c>
      <c r="AA65" s="37">
        <f t="shared" si="69"/>
        <v>2</v>
      </c>
      <c r="AB65" s="35">
        <f t="shared" si="69"/>
        <v>0.78</v>
      </c>
      <c r="AC65" s="36">
        <f t="shared" si="69"/>
        <v>0.67</v>
      </c>
      <c r="AD65" s="37">
        <f t="shared" si="69"/>
        <v>2</v>
      </c>
      <c r="AE65" s="35">
        <f t="shared" si="69"/>
        <v>1.31</v>
      </c>
      <c r="AF65" s="36">
        <f t="shared" si="69"/>
        <v>0.89</v>
      </c>
      <c r="AG65" s="37">
        <f t="shared" si="69"/>
        <v>1.69</v>
      </c>
      <c r="AH65" s="35">
        <f t="shared" si="69"/>
        <v>0.78</v>
      </c>
      <c r="AI65" s="36">
        <f t="shared" si="69"/>
        <v>0.25</v>
      </c>
      <c r="AJ65" s="37">
        <f t="shared" si="69"/>
        <v>2</v>
      </c>
      <c r="AK65" s="35">
        <f t="shared" si="69"/>
        <v>1</v>
      </c>
      <c r="AL65" s="36">
        <f t="shared" si="69"/>
        <v>1.4</v>
      </c>
      <c r="AM65" s="37">
        <f t="shared" si="69"/>
        <v>1.9</v>
      </c>
      <c r="AN65" s="35">
        <f t="shared" si="69"/>
        <v>0.56999999999999995</v>
      </c>
      <c r="AO65" s="36">
        <f t="shared" si="69"/>
        <v>1.5</v>
      </c>
      <c r="AP65" s="37">
        <f t="shared" si="69"/>
        <v>1.92</v>
      </c>
      <c r="AQ65" s="35">
        <f t="shared" si="69"/>
        <v>0.56999999999999995</v>
      </c>
      <c r="AR65" s="36">
        <f t="shared" si="69"/>
        <v>1</v>
      </c>
      <c r="AS65" s="37">
        <f t="shared" si="69"/>
        <v>2</v>
      </c>
    </row>
    <row r="66" spans="1:45">
      <c r="A66" s="50"/>
      <c r="B66" s="51" t="s">
        <v>111</v>
      </c>
      <c r="C66" s="52" t="s">
        <v>57</v>
      </c>
      <c r="D66" s="35">
        <f t="shared" ref="D66:AS66" si="70">D17</f>
        <v>1.07</v>
      </c>
      <c r="E66" s="36">
        <f t="shared" si="70"/>
        <v>2.2000000000000002</v>
      </c>
      <c r="F66" s="37">
        <f t="shared" si="70"/>
        <v>0.75</v>
      </c>
      <c r="G66" s="35">
        <f t="shared" si="70"/>
        <v>0.86</v>
      </c>
      <c r="H66" s="36">
        <f t="shared" si="70"/>
        <v>0</v>
      </c>
      <c r="I66" s="37">
        <f t="shared" si="70"/>
        <v>0.45</v>
      </c>
      <c r="J66" s="35">
        <f t="shared" si="70"/>
        <v>0.89</v>
      </c>
      <c r="K66" s="36">
        <f t="shared" si="70"/>
        <v>0.5</v>
      </c>
      <c r="L66" s="37">
        <f t="shared" si="70"/>
        <v>0.45</v>
      </c>
      <c r="M66" s="35">
        <f t="shared" si="70"/>
        <v>0.88</v>
      </c>
      <c r="N66" s="36">
        <f t="shared" si="70"/>
        <v>0</v>
      </c>
      <c r="O66" s="37">
        <f t="shared" si="70"/>
        <v>0.55000000000000004</v>
      </c>
      <c r="P66" s="35">
        <f t="shared" si="70"/>
        <v>0.91</v>
      </c>
      <c r="Q66" s="36">
        <f t="shared" si="70"/>
        <v>0.75</v>
      </c>
      <c r="R66" s="37">
        <f t="shared" si="70"/>
        <v>0.44</v>
      </c>
      <c r="S66" s="35">
        <f t="shared" si="70"/>
        <v>0.9</v>
      </c>
      <c r="T66" s="36">
        <f t="shared" si="70"/>
        <v>0.67</v>
      </c>
      <c r="U66" s="37">
        <f t="shared" si="70"/>
        <v>0.45</v>
      </c>
      <c r="V66" s="35">
        <f t="shared" si="70"/>
        <v>0.91</v>
      </c>
      <c r="W66" s="36">
        <f t="shared" si="70"/>
        <v>0.75</v>
      </c>
      <c r="X66" s="37">
        <f t="shared" si="70"/>
        <v>0.62</v>
      </c>
      <c r="Y66" s="35">
        <f t="shared" si="70"/>
        <v>0.89</v>
      </c>
      <c r="Z66" s="36">
        <f t="shared" si="70"/>
        <v>0.5</v>
      </c>
      <c r="AA66" s="37">
        <f t="shared" si="70"/>
        <v>0.42</v>
      </c>
      <c r="AB66" s="35">
        <f t="shared" si="70"/>
        <v>0.9</v>
      </c>
      <c r="AC66" s="36">
        <f t="shared" si="70"/>
        <v>1.6</v>
      </c>
      <c r="AD66" s="37">
        <f t="shared" si="70"/>
        <v>0.62</v>
      </c>
      <c r="AE66" s="35">
        <f t="shared" si="70"/>
        <v>1.43</v>
      </c>
      <c r="AF66" s="36">
        <f t="shared" si="70"/>
        <v>1.5</v>
      </c>
      <c r="AG66" s="37">
        <f t="shared" si="70"/>
        <v>1.31</v>
      </c>
      <c r="AH66" s="35">
        <f t="shared" si="70"/>
        <v>1</v>
      </c>
      <c r="AI66" s="36">
        <f t="shared" si="70"/>
        <v>1.43</v>
      </c>
      <c r="AJ66" s="37">
        <f t="shared" si="70"/>
        <v>0.45</v>
      </c>
      <c r="AK66" s="35">
        <f t="shared" si="70"/>
        <v>0.91</v>
      </c>
      <c r="AL66" s="36">
        <f t="shared" si="70"/>
        <v>0.75</v>
      </c>
      <c r="AM66" s="37">
        <f t="shared" si="70"/>
        <v>1</v>
      </c>
      <c r="AN66" s="35">
        <f t="shared" si="70"/>
        <v>0.88</v>
      </c>
      <c r="AO66" s="36">
        <f t="shared" si="70"/>
        <v>0</v>
      </c>
      <c r="AP66" s="37">
        <f t="shared" si="70"/>
        <v>0.85</v>
      </c>
      <c r="AQ66" s="35">
        <f t="shared" si="70"/>
        <v>0.88</v>
      </c>
      <c r="AR66" s="36">
        <f t="shared" si="70"/>
        <v>0</v>
      </c>
      <c r="AS66" s="37">
        <f t="shared" si="70"/>
        <v>0.54</v>
      </c>
    </row>
    <row r="67" spans="1:45" ht="30">
      <c r="A67" s="50"/>
      <c r="B67" s="51" t="s">
        <v>112</v>
      </c>
      <c r="C67" s="52" t="s">
        <v>59</v>
      </c>
      <c r="D67" s="35">
        <f t="shared" ref="D67:AS67" si="71">D19</f>
        <v>1.07</v>
      </c>
      <c r="E67" s="36">
        <f t="shared" si="71"/>
        <v>2.2000000000000002</v>
      </c>
      <c r="F67" s="37">
        <f t="shared" si="71"/>
        <v>1.5</v>
      </c>
      <c r="G67" s="35">
        <f t="shared" si="71"/>
        <v>0.86</v>
      </c>
      <c r="H67" s="36">
        <f t="shared" si="71"/>
        <v>0</v>
      </c>
      <c r="I67" s="37">
        <f t="shared" si="71"/>
        <v>0.64</v>
      </c>
      <c r="J67" s="35">
        <f t="shared" si="71"/>
        <v>0.89</v>
      </c>
      <c r="K67" s="36">
        <f t="shared" si="71"/>
        <v>0.5</v>
      </c>
      <c r="L67" s="37">
        <f t="shared" si="71"/>
        <v>0.64</v>
      </c>
      <c r="M67" s="35">
        <f t="shared" si="71"/>
        <v>0.88</v>
      </c>
      <c r="N67" s="36">
        <f t="shared" si="71"/>
        <v>0</v>
      </c>
      <c r="O67" s="37">
        <f t="shared" si="71"/>
        <v>0.73</v>
      </c>
      <c r="P67" s="35">
        <f t="shared" si="71"/>
        <v>0.91</v>
      </c>
      <c r="Q67" s="36">
        <f t="shared" si="71"/>
        <v>0.75</v>
      </c>
      <c r="R67" s="37">
        <f t="shared" si="71"/>
        <v>0.67</v>
      </c>
      <c r="S67" s="35">
        <f t="shared" si="71"/>
        <v>0.9</v>
      </c>
      <c r="T67" s="36">
        <f t="shared" si="71"/>
        <v>0.67</v>
      </c>
      <c r="U67" s="37">
        <f t="shared" si="71"/>
        <v>0.64</v>
      </c>
      <c r="V67" s="35">
        <f t="shared" si="71"/>
        <v>0.91</v>
      </c>
      <c r="W67" s="36">
        <f t="shared" si="71"/>
        <v>0.75</v>
      </c>
      <c r="X67" s="37">
        <f t="shared" si="71"/>
        <v>0.77</v>
      </c>
      <c r="Y67" s="35">
        <f t="shared" si="71"/>
        <v>0.89</v>
      </c>
      <c r="Z67" s="36">
        <f t="shared" si="71"/>
        <v>0.5</v>
      </c>
      <c r="AA67" s="37">
        <f t="shared" si="71"/>
        <v>0.57999999999999996</v>
      </c>
      <c r="AB67" s="35">
        <f t="shared" si="71"/>
        <v>1</v>
      </c>
      <c r="AC67" s="36">
        <f t="shared" si="71"/>
        <v>1.6</v>
      </c>
      <c r="AD67" s="37">
        <f t="shared" si="71"/>
        <v>0.69</v>
      </c>
      <c r="AE67" s="35">
        <f t="shared" si="71"/>
        <v>1.43</v>
      </c>
      <c r="AF67" s="36">
        <f t="shared" si="71"/>
        <v>1.5</v>
      </c>
      <c r="AG67" s="37">
        <f t="shared" si="71"/>
        <v>1.31</v>
      </c>
      <c r="AH67" s="35">
        <f t="shared" si="71"/>
        <v>1.2</v>
      </c>
      <c r="AI67" s="36">
        <f t="shared" si="71"/>
        <v>1.43</v>
      </c>
      <c r="AJ67" s="37">
        <f t="shared" si="71"/>
        <v>0.64</v>
      </c>
      <c r="AK67" s="35">
        <f t="shared" si="71"/>
        <v>0.91</v>
      </c>
      <c r="AL67" s="36">
        <f t="shared" si="71"/>
        <v>0.75</v>
      </c>
      <c r="AM67" s="37">
        <f t="shared" si="71"/>
        <v>1.1000000000000001</v>
      </c>
      <c r="AN67" s="35">
        <f t="shared" si="71"/>
        <v>1.1299999999999999</v>
      </c>
      <c r="AO67" s="36">
        <f t="shared" si="71"/>
        <v>0</v>
      </c>
      <c r="AP67" s="37">
        <f t="shared" si="71"/>
        <v>1.08</v>
      </c>
      <c r="AQ67" s="35">
        <f t="shared" si="71"/>
        <v>0.88</v>
      </c>
      <c r="AR67" s="36">
        <f t="shared" si="71"/>
        <v>0</v>
      </c>
      <c r="AS67" s="37">
        <f t="shared" si="71"/>
        <v>0.69</v>
      </c>
    </row>
    <row r="68" spans="1:45" ht="30">
      <c r="A68" s="50"/>
      <c r="B68" s="51" t="s">
        <v>113</v>
      </c>
      <c r="C68" s="52" t="s">
        <v>162</v>
      </c>
      <c r="D68" s="35">
        <f>'Questionnaire Quality'!C19</f>
        <v>3.6666666666666665</v>
      </c>
      <c r="E68" s="36">
        <f>'Questionnaire Quality'!D19</f>
        <v>5.666666666666667</v>
      </c>
      <c r="F68" s="36">
        <f>'Questionnaire Quality'!E19</f>
        <v>5.666666666666667</v>
      </c>
      <c r="G68" s="35">
        <f>'Questionnaire Quality'!F19</f>
        <v>4.7777777777777777</v>
      </c>
      <c r="H68" s="36">
        <f>'Questionnaire Quality'!G19</f>
        <v>6.1111111111111107</v>
      </c>
      <c r="I68" s="36">
        <f>'Questionnaire Quality'!H19</f>
        <v>5.666666666666667</v>
      </c>
      <c r="J68" s="35">
        <f>'Questionnaire Quality'!I19</f>
        <v>3.5</v>
      </c>
      <c r="K68" s="36">
        <f>'Questionnaire Quality'!J19</f>
        <v>5</v>
      </c>
      <c r="L68" s="36">
        <f>'Questionnaire Quality'!K19</f>
        <v>6.5</v>
      </c>
      <c r="M68" s="35">
        <f>'Questionnaire Quality'!L19</f>
        <v>3.5</v>
      </c>
      <c r="N68" s="36">
        <f>'Questionnaire Quality'!M19</f>
        <v>4</v>
      </c>
      <c r="O68" s="36">
        <f>'Questionnaire Quality'!N19</f>
        <v>6.5</v>
      </c>
      <c r="P68" s="35">
        <f>'Questionnaire Quality'!O19</f>
        <v>4.5</v>
      </c>
      <c r="Q68" s="36">
        <f>'Questionnaire Quality'!P19</f>
        <v>5.5</v>
      </c>
      <c r="R68" s="36">
        <f>'Questionnaire Quality'!Q19</f>
        <v>5</v>
      </c>
      <c r="S68" s="35">
        <f>'Questionnaire Quality'!R19</f>
        <v>4.666666666666667</v>
      </c>
      <c r="T68" s="36">
        <f>'Questionnaire Quality'!S19</f>
        <v>6</v>
      </c>
      <c r="U68" s="36">
        <f>'Questionnaire Quality'!T19</f>
        <v>6.333333333333333</v>
      </c>
      <c r="V68" s="35">
        <f>'Questionnaire Quality'!U19</f>
        <v>6</v>
      </c>
      <c r="W68" s="36">
        <f>'Questionnaire Quality'!V19</f>
        <v>6</v>
      </c>
      <c r="X68" s="36">
        <f>'Questionnaire Quality'!W19</f>
        <v>6</v>
      </c>
      <c r="Y68" s="35">
        <f>'Questionnaire Quality'!X19</f>
        <v>5.333333333333333</v>
      </c>
      <c r="Z68" s="36">
        <f>'Questionnaire Quality'!Y19</f>
        <v>5.666666666666667</v>
      </c>
      <c r="AA68" s="36">
        <f>'Questionnaire Quality'!Z19</f>
        <v>6.333333333333333</v>
      </c>
      <c r="AB68" s="35">
        <f>'Questionnaire Quality'!AA19</f>
        <v>5.333333333333333</v>
      </c>
      <c r="AC68" s="36">
        <f>'Questionnaire Quality'!AB19</f>
        <v>5.333333333333333</v>
      </c>
      <c r="AD68" s="36">
        <f>'Questionnaire Quality'!AC19</f>
        <v>6.666666666666667</v>
      </c>
      <c r="AE68" s="35">
        <f>'Questionnaire Quality'!AD19</f>
        <v>4</v>
      </c>
      <c r="AF68" s="36">
        <f>'Questionnaire Quality'!AE19</f>
        <v>4.333333333333333</v>
      </c>
      <c r="AG68" s="36">
        <f>'Questionnaire Quality'!AF19</f>
        <v>5.666666666666667</v>
      </c>
      <c r="AH68" s="35">
        <f>'Questionnaire Quality'!AG19</f>
        <v>4.75</v>
      </c>
      <c r="AI68" s="36">
        <f>'Questionnaire Quality'!AH19</f>
        <v>4.75</v>
      </c>
      <c r="AJ68" s="36">
        <f>'Questionnaire Quality'!AI19</f>
        <v>4.25</v>
      </c>
      <c r="AK68" s="35">
        <f>'Questionnaire Quality'!AJ19</f>
        <v>4</v>
      </c>
      <c r="AL68" s="36">
        <f>'Questionnaire Quality'!AK19</f>
        <v>4</v>
      </c>
      <c r="AM68" s="36">
        <f>'Questionnaire Quality'!AL19</f>
        <v>3.6666666666666665</v>
      </c>
      <c r="AN68" s="35">
        <f>'Questionnaire Quality'!AM19</f>
        <v>3.3333333333333335</v>
      </c>
      <c r="AO68" s="36">
        <f>'Questionnaire Quality'!AN19</f>
        <v>3.6666666666666665</v>
      </c>
      <c r="AP68" s="36">
        <f>'Questionnaire Quality'!AO19</f>
        <v>4.666666666666667</v>
      </c>
      <c r="AQ68" s="35">
        <f>'Questionnaire Quality'!AP19</f>
        <v>3</v>
      </c>
      <c r="AR68" s="36">
        <f>'Questionnaire Quality'!AQ19</f>
        <v>3.3333333333333335</v>
      </c>
      <c r="AS68" s="37">
        <f>'Questionnaire Quality'!AR19</f>
        <v>4</v>
      </c>
    </row>
    <row r="69" spans="1:45" ht="30">
      <c r="A69" s="50"/>
      <c r="B69" s="51" t="s">
        <v>114</v>
      </c>
      <c r="C69" s="52" t="s">
        <v>122</v>
      </c>
      <c r="D69" s="35">
        <f>'Questionnaire Quality'!C20</f>
        <v>4.666666666666667</v>
      </c>
      <c r="E69" s="36">
        <f>'Questionnaire Quality'!D20</f>
        <v>5</v>
      </c>
      <c r="F69" s="36">
        <f>'Questionnaire Quality'!E20</f>
        <v>5.333333333333333</v>
      </c>
      <c r="G69" s="35">
        <f>'Questionnaire Quality'!F20</f>
        <v>4.7777777777777777</v>
      </c>
      <c r="H69" s="36">
        <f>'Questionnaire Quality'!G20</f>
        <v>6.8888888888888893</v>
      </c>
      <c r="I69" s="36">
        <f>'Questionnaire Quality'!H20</f>
        <v>6.666666666666667</v>
      </c>
      <c r="J69" s="35">
        <f>'Questionnaire Quality'!I20</f>
        <v>3.5</v>
      </c>
      <c r="K69" s="36">
        <f>'Questionnaire Quality'!J20</f>
        <v>5</v>
      </c>
      <c r="L69" s="36">
        <f>'Questionnaire Quality'!K20</f>
        <v>6.5</v>
      </c>
      <c r="M69" s="35">
        <f>'Questionnaire Quality'!L20</f>
        <v>4</v>
      </c>
      <c r="N69" s="36">
        <f>'Questionnaire Quality'!M20</f>
        <v>4</v>
      </c>
      <c r="O69" s="36">
        <f>'Questionnaire Quality'!N20</f>
        <v>6.5</v>
      </c>
      <c r="P69" s="35">
        <f>'Questionnaire Quality'!O20</f>
        <v>4</v>
      </c>
      <c r="Q69" s="36">
        <f>'Questionnaire Quality'!P20</f>
        <v>5.5</v>
      </c>
      <c r="R69" s="36">
        <f>'Questionnaire Quality'!Q20</f>
        <v>5.5</v>
      </c>
      <c r="S69" s="35">
        <f>'Questionnaire Quality'!R20</f>
        <v>5.333333333333333</v>
      </c>
      <c r="T69" s="36">
        <f>'Questionnaire Quality'!S20</f>
        <v>6</v>
      </c>
      <c r="U69" s="36">
        <f>'Questionnaire Quality'!T20</f>
        <v>6.666666666666667</v>
      </c>
      <c r="V69" s="35">
        <f>'Questionnaire Quality'!U20</f>
        <v>5.666666666666667</v>
      </c>
      <c r="W69" s="36">
        <f>'Questionnaire Quality'!V20</f>
        <v>5.666666666666667</v>
      </c>
      <c r="X69" s="36">
        <f>'Questionnaire Quality'!W20</f>
        <v>6</v>
      </c>
      <c r="Y69" s="35">
        <f>'Questionnaire Quality'!X20</f>
        <v>5.333333333333333</v>
      </c>
      <c r="Z69" s="36">
        <f>'Questionnaire Quality'!Y20</f>
        <v>6</v>
      </c>
      <c r="AA69" s="36">
        <f>'Questionnaire Quality'!Z20</f>
        <v>6.666666666666667</v>
      </c>
      <c r="AB69" s="35">
        <f>'Questionnaire Quality'!AA20</f>
        <v>5.666666666666667</v>
      </c>
      <c r="AC69" s="36">
        <f>'Questionnaire Quality'!AB20</f>
        <v>6</v>
      </c>
      <c r="AD69" s="36">
        <f>'Questionnaire Quality'!AC20</f>
        <v>6.333333333333333</v>
      </c>
      <c r="AE69" s="35">
        <f>'Questionnaire Quality'!AD20</f>
        <v>4.666666666666667</v>
      </c>
      <c r="AF69" s="36">
        <f>'Questionnaire Quality'!AE20</f>
        <v>5.333333333333333</v>
      </c>
      <c r="AG69" s="36">
        <f>'Questionnaire Quality'!AF20</f>
        <v>6</v>
      </c>
      <c r="AH69" s="35">
        <f>'Questionnaire Quality'!AG20</f>
        <v>4.5</v>
      </c>
      <c r="AI69" s="36">
        <f>'Questionnaire Quality'!AH20</f>
        <v>5.75</v>
      </c>
      <c r="AJ69" s="36">
        <f>'Questionnaire Quality'!AI20</f>
        <v>6.5</v>
      </c>
      <c r="AK69" s="35">
        <f>'Questionnaire Quality'!AJ20</f>
        <v>3.3333333333333335</v>
      </c>
      <c r="AL69" s="36">
        <f>'Questionnaire Quality'!AK20</f>
        <v>3.6666666666666665</v>
      </c>
      <c r="AM69" s="36">
        <f>'Questionnaire Quality'!AL20</f>
        <v>5</v>
      </c>
      <c r="AN69" s="35">
        <f>'Questionnaire Quality'!AM20</f>
        <v>2.6666666666666665</v>
      </c>
      <c r="AO69" s="36">
        <f>'Questionnaire Quality'!AN20</f>
        <v>3</v>
      </c>
      <c r="AP69" s="36">
        <f>'Questionnaire Quality'!AO20</f>
        <v>5.333333333333333</v>
      </c>
      <c r="AQ69" s="35">
        <f>'Questionnaire Quality'!AP20</f>
        <v>3.3333333333333335</v>
      </c>
      <c r="AR69" s="36">
        <f>'Questionnaire Quality'!AQ20</f>
        <v>3.3333333333333335</v>
      </c>
      <c r="AS69" s="37">
        <f>'Questionnaire Quality'!AR20</f>
        <v>5.333333333333333</v>
      </c>
    </row>
    <row r="70" spans="1:45">
      <c r="A70" s="50"/>
      <c r="B70" s="51" t="s">
        <v>306</v>
      </c>
      <c r="C70" s="84" t="s">
        <v>318</v>
      </c>
      <c r="D70" s="35">
        <f>'Questionnaire Quality'!C21</f>
        <v>4.166666666666667</v>
      </c>
      <c r="E70" s="36">
        <f>'Questionnaire Quality'!D21</f>
        <v>5.333333333333333</v>
      </c>
      <c r="F70" s="36">
        <f>'Questionnaire Quality'!E21</f>
        <v>5.5</v>
      </c>
      <c r="G70" s="35">
        <f>'Questionnaire Quality'!F21</f>
        <v>4.7777777777777777</v>
      </c>
      <c r="H70" s="36">
        <f>'Questionnaire Quality'!G21</f>
        <v>6.5</v>
      </c>
      <c r="I70" s="36">
        <f>'Questionnaire Quality'!H21</f>
        <v>6.166666666666667</v>
      </c>
      <c r="J70" s="35">
        <f>'Questionnaire Quality'!I21</f>
        <v>3.5</v>
      </c>
      <c r="K70" s="36">
        <f>'Questionnaire Quality'!J21</f>
        <v>5</v>
      </c>
      <c r="L70" s="36">
        <f>'Questionnaire Quality'!K21</f>
        <v>6.5</v>
      </c>
      <c r="M70" s="35">
        <f>'Questionnaire Quality'!L21</f>
        <v>3.75</v>
      </c>
      <c r="N70" s="36">
        <f>'Questionnaire Quality'!M21</f>
        <v>4</v>
      </c>
      <c r="O70" s="36">
        <f>'Questionnaire Quality'!N21</f>
        <v>6.5</v>
      </c>
      <c r="P70" s="35">
        <f>'Questionnaire Quality'!O21</f>
        <v>4.25</v>
      </c>
      <c r="Q70" s="36">
        <f>'Questionnaire Quality'!P21</f>
        <v>5.5</v>
      </c>
      <c r="R70" s="36">
        <f>'Questionnaire Quality'!Q21</f>
        <v>5.25</v>
      </c>
      <c r="S70" s="35">
        <f>'Questionnaire Quality'!R21</f>
        <v>5</v>
      </c>
      <c r="T70" s="36">
        <f>'Questionnaire Quality'!S21</f>
        <v>6</v>
      </c>
      <c r="U70" s="36">
        <f>'Questionnaire Quality'!T21</f>
        <v>6.5</v>
      </c>
      <c r="V70" s="35">
        <f>'Questionnaire Quality'!U21</f>
        <v>5.833333333333333</v>
      </c>
      <c r="W70" s="36">
        <f>'Questionnaire Quality'!V21</f>
        <v>5.833333333333333</v>
      </c>
      <c r="X70" s="36">
        <f>'Questionnaire Quality'!W21</f>
        <v>6</v>
      </c>
      <c r="Y70" s="35">
        <f>'Questionnaire Quality'!X21</f>
        <v>5.333333333333333</v>
      </c>
      <c r="Z70" s="36">
        <f>'Questionnaire Quality'!Y21</f>
        <v>5.833333333333333</v>
      </c>
      <c r="AA70" s="36">
        <f>'Questionnaire Quality'!Z21</f>
        <v>6.5</v>
      </c>
      <c r="AB70" s="35">
        <f>'Questionnaire Quality'!AA21</f>
        <v>5.5</v>
      </c>
      <c r="AC70" s="36">
        <f>'Questionnaire Quality'!AB21</f>
        <v>5.666666666666667</v>
      </c>
      <c r="AD70" s="36">
        <f>'Questionnaire Quality'!AC21</f>
        <v>6.5</v>
      </c>
      <c r="AE70" s="35">
        <f>'Questionnaire Quality'!AD21</f>
        <v>4.333333333333333</v>
      </c>
      <c r="AF70" s="36">
        <f>'Questionnaire Quality'!AE21</f>
        <v>4.833333333333333</v>
      </c>
      <c r="AG70" s="36">
        <f>'Questionnaire Quality'!AF21</f>
        <v>5.833333333333333</v>
      </c>
      <c r="AH70" s="35">
        <f>'Questionnaire Quality'!AG21</f>
        <v>4.625</v>
      </c>
      <c r="AI70" s="36">
        <f>'Questionnaire Quality'!AH21</f>
        <v>5.25</v>
      </c>
      <c r="AJ70" s="36">
        <f>'Questionnaire Quality'!AI21</f>
        <v>5.375</v>
      </c>
      <c r="AK70" s="35">
        <f>'Questionnaire Quality'!AJ21</f>
        <v>3.6666666666666665</v>
      </c>
      <c r="AL70" s="36">
        <f>'Questionnaire Quality'!AK21</f>
        <v>3.8333333333333335</v>
      </c>
      <c r="AM70" s="36">
        <f>'Questionnaire Quality'!AL21</f>
        <v>4.333333333333333</v>
      </c>
      <c r="AN70" s="35">
        <f>'Questionnaire Quality'!AM21</f>
        <v>3</v>
      </c>
      <c r="AO70" s="36">
        <f>'Questionnaire Quality'!AN21</f>
        <v>3.3333333333333335</v>
      </c>
      <c r="AP70" s="36">
        <f>'Questionnaire Quality'!AO21</f>
        <v>5</v>
      </c>
      <c r="AQ70" s="35">
        <f>'Questionnaire Quality'!AP21</f>
        <v>3.1666666666666665</v>
      </c>
      <c r="AR70" s="36">
        <f>'Questionnaire Quality'!AQ21</f>
        <v>3.3333333333333335</v>
      </c>
      <c r="AS70" s="37">
        <f>'Questionnaire Quality'!AR21</f>
        <v>4.666666666666667</v>
      </c>
    </row>
    <row r="71" spans="1:45">
      <c r="A71" s="50"/>
      <c r="B71" s="51" t="s">
        <v>307</v>
      </c>
      <c r="C71" s="84" t="s">
        <v>319</v>
      </c>
      <c r="D71" s="35">
        <f>'Questionnaire Quality'!C22</f>
        <v>1.0408329997330659</v>
      </c>
      <c r="E71" s="36">
        <f>'Questionnaire Quality'!D22</f>
        <v>1.1547005383792526</v>
      </c>
      <c r="F71" s="36">
        <f>'Questionnaire Quality'!E22</f>
        <v>0.8660254037844386</v>
      </c>
      <c r="G71" s="35">
        <f>'Questionnaire Quality'!F22</f>
        <v>1.7159383568311664</v>
      </c>
      <c r="H71" s="36">
        <f>'Questionnaire Quality'!G22</f>
        <v>1</v>
      </c>
      <c r="I71" s="36">
        <f>'Questionnaire Quality'!H22</f>
        <v>1.0897247358851685</v>
      </c>
      <c r="J71" s="35">
        <f>'Questionnaire Quality'!I22</f>
        <v>0</v>
      </c>
      <c r="K71" s="36">
        <f>'Questionnaire Quality'!J22</f>
        <v>0.70710678118654757</v>
      </c>
      <c r="L71" s="36">
        <f>'Questionnaire Quality'!K22</f>
        <v>0.70710678118654757</v>
      </c>
      <c r="M71" s="35">
        <f>'Questionnaire Quality'!L22</f>
        <v>1.0606601717798212</v>
      </c>
      <c r="N71" s="36">
        <f>'Questionnaire Quality'!M22</f>
        <v>1.4142135623730951</v>
      </c>
      <c r="O71" s="36">
        <f>'Questionnaire Quality'!N22</f>
        <v>0.70710678118654757</v>
      </c>
      <c r="P71" s="35">
        <f>'Questionnaire Quality'!O22</f>
        <v>0.35355339059327379</v>
      </c>
      <c r="Q71" s="36">
        <f>'Questionnaire Quality'!P22</f>
        <v>0.70710678118654757</v>
      </c>
      <c r="R71" s="36">
        <f>'Questionnaire Quality'!Q22</f>
        <v>1.7677669529663689</v>
      </c>
      <c r="S71" s="35">
        <f>'Questionnaire Quality'!R22</f>
        <v>2.6457513110645907</v>
      </c>
      <c r="T71" s="36">
        <f>'Questionnaire Quality'!S22</f>
        <v>1</v>
      </c>
      <c r="U71" s="36">
        <f>'Questionnaire Quality'!T22</f>
        <v>0.5</v>
      </c>
      <c r="V71" s="35">
        <f>'Questionnaire Quality'!U22</f>
        <v>1.2583057392117925</v>
      </c>
      <c r="W71" s="36">
        <f>'Questionnaire Quality'!V22</f>
        <v>1.2583057392117925</v>
      </c>
      <c r="X71" s="36">
        <f>'Questionnaire Quality'!W22</f>
        <v>1</v>
      </c>
      <c r="Y71" s="35">
        <f>'Questionnaire Quality'!X22</f>
        <v>2.0816659994661335</v>
      </c>
      <c r="Z71" s="36">
        <f>'Questionnaire Quality'!Y22</f>
        <v>1.2583057392117925</v>
      </c>
      <c r="AA71" s="36">
        <f>'Questionnaire Quality'!Z22</f>
        <v>0.5</v>
      </c>
      <c r="AB71" s="35">
        <f>'Questionnaire Quality'!AA22</f>
        <v>1.3228756555322954</v>
      </c>
      <c r="AC71" s="36">
        <f>'Questionnaire Quality'!AB22</f>
        <v>1.2583057392117925</v>
      </c>
      <c r="AD71" s="36">
        <f>'Questionnaire Quality'!AC22</f>
        <v>0.8660254037844386</v>
      </c>
      <c r="AE71" s="35">
        <f>'Questionnaire Quality'!AD22</f>
        <v>2.7537852736430506</v>
      </c>
      <c r="AF71" s="36">
        <f>'Questionnaire Quality'!AE22</f>
        <v>1.6072751268321599</v>
      </c>
      <c r="AG71" s="36">
        <f>'Questionnaire Quality'!AF22</f>
        <v>0.28867513459481287</v>
      </c>
      <c r="AH71" s="35">
        <f>'Questionnaire Quality'!AG22</f>
        <v>0.8539125638299665</v>
      </c>
      <c r="AI71" s="36">
        <f>'Questionnaire Quality'!AH22</f>
        <v>0.6454972243679028</v>
      </c>
      <c r="AJ71" s="36">
        <f>'Questionnaire Quality'!AI22</f>
        <v>0.9464847243000456</v>
      </c>
      <c r="AK71" s="35">
        <f>'Questionnaire Quality'!AJ22</f>
        <v>1.154700538379251</v>
      </c>
      <c r="AL71" s="36">
        <f>'Questionnaire Quality'!AK22</f>
        <v>1.892969448600091</v>
      </c>
      <c r="AM71" s="36">
        <f>'Questionnaire Quality'!AL22</f>
        <v>1.0408329997330659</v>
      </c>
      <c r="AN71" s="35">
        <f>'Questionnaire Quality'!AM22</f>
        <v>0.8660254037844386</v>
      </c>
      <c r="AO71" s="36">
        <f>'Questionnaire Quality'!AN22</f>
        <v>1.0408329997330659</v>
      </c>
      <c r="AP71" s="36">
        <f>'Questionnaire Quality'!AO22</f>
        <v>0.8660254037844386</v>
      </c>
      <c r="AQ71" s="35">
        <f>'Questionnaire Quality'!AP22</f>
        <v>0.76376261582597371</v>
      </c>
      <c r="AR71" s="36">
        <f>'Questionnaire Quality'!AQ22</f>
        <v>1.0408329997330659</v>
      </c>
      <c r="AS71" s="37">
        <f>'Questionnaire Quality'!AR22</f>
        <v>1.2583057392117925</v>
      </c>
    </row>
    <row r="72" spans="1:45" ht="75">
      <c r="A72" s="50"/>
      <c r="B72" s="51" t="s">
        <v>115</v>
      </c>
      <c r="C72" s="52" t="s">
        <v>163</v>
      </c>
      <c r="D72" s="85" t="s">
        <v>175</v>
      </c>
      <c r="E72" s="86" t="s">
        <v>175</v>
      </c>
      <c r="F72" s="86" t="s">
        <v>175</v>
      </c>
      <c r="G72" s="85" t="s">
        <v>175</v>
      </c>
      <c r="H72" s="86" t="s">
        <v>175</v>
      </c>
      <c r="I72" s="86" t="s">
        <v>175</v>
      </c>
      <c r="J72" s="35">
        <v>0</v>
      </c>
      <c r="K72" s="36">
        <v>0</v>
      </c>
      <c r="L72" s="37">
        <v>0</v>
      </c>
      <c r="M72" s="35">
        <v>0</v>
      </c>
      <c r="N72" s="36">
        <v>0</v>
      </c>
      <c r="O72" s="37">
        <v>0</v>
      </c>
      <c r="P72" s="35">
        <v>0</v>
      </c>
      <c r="Q72" s="36">
        <v>0</v>
      </c>
      <c r="R72" s="37">
        <v>0</v>
      </c>
      <c r="S72" s="35">
        <v>0</v>
      </c>
      <c r="T72" s="36">
        <v>0</v>
      </c>
      <c r="U72" s="37">
        <v>1</v>
      </c>
      <c r="V72" s="35">
        <v>0</v>
      </c>
      <c r="W72" s="36">
        <v>0</v>
      </c>
      <c r="X72" s="37">
        <v>1</v>
      </c>
      <c r="Y72" s="35">
        <v>0</v>
      </c>
      <c r="Z72" s="36">
        <v>0</v>
      </c>
      <c r="AA72" s="37">
        <v>1</v>
      </c>
      <c r="AB72" s="35">
        <v>0</v>
      </c>
      <c r="AC72" s="36">
        <v>0</v>
      </c>
      <c r="AD72" s="37">
        <v>0</v>
      </c>
      <c r="AE72" s="35">
        <v>0</v>
      </c>
      <c r="AF72" s="36">
        <v>0</v>
      </c>
      <c r="AG72" s="37">
        <v>0</v>
      </c>
      <c r="AH72" s="35">
        <v>2</v>
      </c>
      <c r="AI72" s="36">
        <v>2</v>
      </c>
      <c r="AJ72" s="37">
        <v>0</v>
      </c>
      <c r="AK72" s="35">
        <v>0</v>
      </c>
      <c r="AL72" s="36">
        <v>0</v>
      </c>
      <c r="AM72" s="37">
        <v>0</v>
      </c>
      <c r="AN72" s="35">
        <v>1</v>
      </c>
      <c r="AO72" s="36">
        <v>0</v>
      </c>
      <c r="AP72" s="37">
        <v>0</v>
      </c>
      <c r="AQ72" s="35">
        <v>0</v>
      </c>
      <c r="AR72" s="36">
        <v>0</v>
      </c>
      <c r="AS72" s="37">
        <v>0</v>
      </c>
    </row>
    <row r="73" spans="1:45" s="107" customFormat="1" ht="90">
      <c r="A73" s="103"/>
      <c r="B73" s="52" t="s">
        <v>360</v>
      </c>
      <c r="C73" s="52" t="s">
        <v>362</v>
      </c>
      <c r="D73" s="101" t="s">
        <v>175</v>
      </c>
      <c r="E73" s="102" t="s">
        <v>175</v>
      </c>
      <c r="F73" s="102" t="s">
        <v>175</v>
      </c>
      <c r="G73" s="101" t="s">
        <v>175</v>
      </c>
      <c r="H73" s="102" t="s">
        <v>175</v>
      </c>
      <c r="I73" s="102" t="s">
        <v>175</v>
      </c>
      <c r="J73" s="104"/>
      <c r="K73" s="105"/>
      <c r="L73" s="106"/>
      <c r="M73" s="104"/>
      <c r="N73" s="105"/>
      <c r="O73" s="106"/>
      <c r="P73" s="104"/>
      <c r="Q73" s="105"/>
      <c r="R73" s="106"/>
      <c r="S73" s="104"/>
      <c r="T73" s="105"/>
      <c r="U73" s="105" t="s">
        <v>365</v>
      </c>
      <c r="V73" s="104"/>
      <c r="W73" s="105"/>
      <c r="X73" s="105" t="s">
        <v>365</v>
      </c>
      <c r="Y73" s="104"/>
      <c r="Z73" s="105"/>
      <c r="AA73" s="105" t="s">
        <v>365</v>
      </c>
      <c r="AB73" s="104"/>
      <c r="AC73" s="105"/>
      <c r="AD73" s="106"/>
      <c r="AE73" s="104"/>
      <c r="AF73" s="105"/>
      <c r="AG73" s="106"/>
      <c r="AH73" s="105" t="s">
        <v>363</v>
      </c>
      <c r="AI73" s="105" t="s">
        <v>363</v>
      </c>
      <c r="AJ73" s="106"/>
      <c r="AK73" s="104"/>
      <c r="AL73" s="105"/>
      <c r="AM73" s="106"/>
      <c r="AN73" s="104" t="s">
        <v>364</v>
      </c>
      <c r="AO73" s="105"/>
      <c r="AP73" s="106"/>
      <c r="AQ73" s="104"/>
      <c r="AR73" s="105"/>
      <c r="AS73" s="106"/>
    </row>
    <row r="74" spans="1:45" s="21" customFormat="1" ht="75">
      <c r="A74" s="47"/>
      <c r="B74" s="48" t="s">
        <v>116</v>
      </c>
      <c r="C74" s="49" t="s">
        <v>164</v>
      </c>
      <c r="D74" s="26" t="s">
        <v>91</v>
      </c>
      <c r="E74" s="29" t="s">
        <v>91</v>
      </c>
      <c r="F74" s="28" t="s">
        <v>91</v>
      </c>
      <c r="G74" s="26" t="s">
        <v>91</v>
      </c>
      <c r="H74" s="29" t="s">
        <v>91</v>
      </c>
      <c r="I74" s="28" t="s">
        <v>91</v>
      </c>
      <c r="J74" s="26" t="s">
        <v>91</v>
      </c>
      <c r="K74" s="29" t="s">
        <v>91</v>
      </c>
      <c r="L74" s="28" t="s">
        <v>91</v>
      </c>
      <c r="M74" s="26" t="s">
        <v>91</v>
      </c>
      <c r="N74" s="29" t="s">
        <v>91</v>
      </c>
      <c r="O74" s="28" t="s">
        <v>91</v>
      </c>
      <c r="P74" s="26" t="s">
        <v>91</v>
      </c>
      <c r="Q74" s="29" t="s">
        <v>91</v>
      </c>
      <c r="R74" s="28" t="s">
        <v>91</v>
      </c>
      <c r="S74" s="26" t="s">
        <v>91</v>
      </c>
      <c r="T74" s="29" t="s">
        <v>91</v>
      </c>
      <c r="U74" s="28" t="s">
        <v>91</v>
      </c>
      <c r="V74" s="26" t="s">
        <v>91</v>
      </c>
      <c r="W74" s="29" t="s">
        <v>91</v>
      </c>
      <c r="X74" s="28" t="s">
        <v>91</v>
      </c>
      <c r="Y74" s="26" t="s">
        <v>91</v>
      </c>
      <c r="Z74" s="29" t="s">
        <v>91</v>
      </c>
      <c r="AA74" s="28" t="s">
        <v>91</v>
      </c>
      <c r="AB74" s="26" t="s">
        <v>91</v>
      </c>
      <c r="AC74" s="29" t="s">
        <v>91</v>
      </c>
      <c r="AD74" s="28" t="s">
        <v>91</v>
      </c>
      <c r="AE74" s="26" t="s">
        <v>91</v>
      </c>
      <c r="AF74" s="29" t="s">
        <v>91</v>
      </c>
      <c r="AG74" s="28" t="s">
        <v>91</v>
      </c>
      <c r="AH74" s="26" t="s">
        <v>91</v>
      </c>
      <c r="AI74" s="29" t="s">
        <v>91</v>
      </c>
      <c r="AJ74" s="28" t="s">
        <v>91</v>
      </c>
      <c r="AK74" s="26" t="s">
        <v>91</v>
      </c>
      <c r="AL74" s="29" t="s">
        <v>91</v>
      </c>
      <c r="AM74" s="28" t="s">
        <v>91</v>
      </c>
      <c r="AN74" s="26" t="s">
        <v>91</v>
      </c>
      <c r="AO74" s="29" t="s">
        <v>91</v>
      </c>
      <c r="AP74" s="28" t="s">
        <v>91</v>
      </c>
      <c r="AQ74" s="26" t="s">
        <v>91</v>
      </c>
      <c r="AR74" s="29" t="s">
        <v>91</v>
      </c>
      <c r="AS74" s="28" t="s">
        <v>91</v>
      </c>
    </row>
    <row r="75" spans="1:45">
      <c r="A75" s="50" t="s">
        <v>123</v>
      </c>
      <c r="B75" s="51" t="s">
        <v>124</v>
      </c>
      <c r="C75" s="52" t="s">
        <v>79</v>
      </c>
      <c r="D75" s="35">
        <v>256</v>
      </c>
      <c r="E75" s="36">
        <v>97</v>
      </c>
      <c r="F75" s="37">
        <v>178</v>
      </c>
      <c r="G75" s="35">
        <v>96</v>
      </c>
      <c r="H75" s="36">
        <v>6</v>
      </c>
      <c r="I75" s="37">
        <v>104</v>
      </c>
      <c r="J75" s="35">
        <v>129</v>
      </c>
      <c r="K75" s="36">
        <v>18</v>
      </c>
      <c r="L75" s="37">
        <v>104</v>
      </c>
      <c r="M75" s="35">
        <v>123</v>
      </c>
      <c r="N75" s="36">
        <v>20</v>
      </c>
      <c r="O75" s="37">
        <v>112</v>
      </c>
      <c r="P75" s="35">
        <v>147</v>
      </c>
      <c r="Q75" s="36">
        <v>30</v>
      </c>
      <c r="R75" s="37">
        <v>111</v>
      </c>
      <c r="S75" s="35">
        <v>137</v>
      </c>
      <c r="T75" s="36">
        <v>23</v>
      </c>
      <c r="U75" s="37">
        <v>107</v>
      </c>
      <c r="V75" s="35">
        <v>161</v>
      </c>
      <c r="W75" s="36">
        <v>56</v>
      </c>
      <c r="X75" s="37">
        <v>141</v>
      </c>
      <c r="Y75" s="35">
        <v>135</v>
      </c>
      <c r="Z75" s="36">
        <v>19</v>
      </c>
      <c r="AA75" s="37">
        <v>114</v>
      </c>
      <c r="AB75" s="35">
        <v>162</v>
      </c>
      <c r="AC75" s="36">
        <v>49</v>
      </c>
      <c r="AD75" s="37">
        <v>153</v>
      </c>
      <c r="AE75" s="35">
        <v>184</v>
      </c>
      <c r="AF75" s="36">
        <v>46</v>
      </c>
      <c r="AG75" s="37">
        <v>157</v>
      </c>
      <c r="AH75" s="35">
        <v>152</v>
      </c>
      <c r="AI75" s="36">
        <v>35</v>
      </c>
      <c r="AJ75" s="37">
        <v>117</v>
      </c>
      <c r="AK75" s="35">
        <v>147</v>
      </c>
      <c r="AL75" s="36">
        <v>33</v>
      </c>
      <c r="AM75" s="37">
        <v>113</v>
      </c>
      <c r="AN75" s="35">
        <v>131</v>
      </c>
      <c r="AO75" s="36">
        <v>19</v>
      </c>
      <c r="AP75" s="37">
        <v>135</v>
      </c>
      <c r="AQ75" s="35">
        <v>125</v>
      </c>
      <c r="AR75" s="36">
        <v>23</v>
      </c>
      <c r="AS75" s="37">
        <v>131</v>
      </c>
    </row>
    <row r="76" spans="1:45">
      <c r="A76" s="50"/>
      <c r="B76" s="51" t="s">
        <v>125</v>
      </c>
      <c r="C76" s="52" t="s">
        <v>81</v>
      </c>
      <c r="D76" s="35">
        <v>1</v>
      </c>
      <c r="E76" s="36">
        <v>1</v>
      </c>
      <c r="F76" s="37">
        <v>1</v>
      </c>
      <c r="G76" s="35">
        <v>1</v>
      </c>
      <c r="H76" s="36">
        <v>1</v>
      </c>
      <c r="I76" s="37">
        <v>5</v>
      </c>
      <c r="J76" s="35">
        <v>1</v>
      </c>
      <c r="K76" s="36">
        <v>1</v>
      </c>
      <c r="L76" s="37">
        <v>5</v>
      </c>
      <c r="M76" s="35">
        <v>1</v>
      </c>
      <c r="N76" s="36">
        <v>1</v>
      </c>
      <c r="O76" s="37">
        <v>5</v>
      </c>
      <c r="P76" s="35">
        <v>1</v>
      </c>
      <c r="Q76" s="36">
        <v>1</v>
      </c>
      <c r="R76" s="37">
        <v>3</v>
      </c>
      <c r="S76" s="35">
        <v>1</v>
      </c>
      <c r="T76" s="36">
        <v>1</v>
      </c>
      <c r="U76" s="37">
        <v>5</v>
      </c>
      <c r="V76" s="35">
        <v>1</v>
      </c>
      <c r="W76" s="36">
        <v>1</v>
      </c>
      <c r="X76" s="37">
        <v>4</v>
      </c>
      <c r="Y76" s="35">
        <v>1</v>
      </c>
      <c r="Z76" s="36">
        <v>1</v>
      </c>
      <c r="AA76" s="37">
        <v>5</v>
      </c>
      <c r="AB76" s="35">
        <v>1</v>
      </c>
      <c r="AC76" s="36">
        <v>1</v>
      </c>
      <c r="AD76" s="37">
        <v>4</v>
      </c>
      <c r="AE76" s="35">
        <v>1</v>
      </c>
      <c r="AF76" s="36">
        <v>1</v>
      </c>
      <c r="AG76" s="37">
        <v>0</v>
      </c>
      <c r="AH76" s="35">
        <v>1</v>
      </c>
      <c r="AI76" s="36">
        <v>1</v>
      </c>
      <c r="AJ76" s="37">
        <v>5</v>
      </c>
      <c r="AK76" s="35">
        <v>1</v>
      </c>
      <c r="AL76" s="36">
        <v>1</v>
      </c>
      <c r="AM76" s="37">
        <v>1</v>
      </c>
      <c r="AN76" s="35">
        <v>1</v>
      </c>
      <c r="AO76" s="36">
        <v>1</v>
      </c>
      <c r="AP76" s="37">
        <v>1</v>
      </c>
      <c r="AQ76" s="35">
        <v>1</v>
      </c>
      <c r="AR76" s="36">
        <v>1</v>
      </c>
      <c r="AS76" s="37">
        <v>5</v>
      </c>
    </row>
    <row r="77" spans="1:45">
      <c r="A77" s="50"/>
      <c r="B77" s="51" t="s">
        <v>126</v>
      </c>
      <c r="C77" s="52" t="s">
        <v>83</v>
      </c>
      <c r="D77" s="35">
        <v>13</v>
      </c>
      <c r="E77" s="36">
        <v>10</v>
      </c>
      <c r="F77" s="37">
        <v>8</v>
      </c>
      <c r="G77" s="35">
        <v>6</v>
      </c>
      <c r="H77" s="36">
        <v>1</v>
      </c>
      <c r="I77" s="37">
        <v>11</v>
      </c>
      <c r="J77" s="35">
        <v>8</v>
      </c>
      <c r="K77" s="36">
        <v>2</v>
      </c>
      <c r="L77" s="37">
        <v>11</v>
      </c>
      <c r="M77" s="35">
        <v>7</v>
      </c>
      <c r="N77" s="36">
        <v>1</v>
      </c>
      <c r="O77" s="37">
        <v>11</v>
      </c>
      <c r="P77" s="35">
        <v>10</v>
      </c>
      <c r="Q77" s="36">
        <v>4</v>
      </c>
      <c r="R77" s="37">
        <v>9</v>
      </c>
      <c r="S77" s="35">
        <v>9</v>
      </c>
      <c r="T77" s="36">
        <v>3</v>
      </c>
      <c r="U77" s="37">
        <v>11</v>
      </c>
      <c r="V77" s="35">
        <v>10</v>
      </c>
      <c r="W77" s="36">
        <v>4</v>
      </c>
      <c r="X77" s="37">
        <v>13</v>
      </c>
      <c r="Y77" s="35">
        <v>8</v>
      </c>
      <c r="Z77" s="36">
        <v>2</v>
      </c>
      <c r="AA77" s="37">
        <v>12</v>
      </c>
      <c r="AB77" s="35">
        <v>9</v>
      </c>
      <c r="AC77" s="36">
        <v>5</v>
      </c>
      <c r="AD77" s="37">
        <v>13</v>
      </c>
      <c r="AE77" s="35">
        <v>13</v>
      </c>
      <c r="AF77" s="36">
        <v>8</v>
      </c>
      <c r="AG77" s="37">
        <v>13</v>
      </c>
      <c r="AH77" s="35">
        <v>9</v>
      </c>
      <c r="AI77" s="36">
        <v>7</v>
      </c>
      <c r="AJ77" s="37">
        <v>11</v>
      </c>
      <c r="AK77" s="35">
        <v>10</v>
      </c>
      <c r="AL77" s="36">
        <v>4</v>
      </c>
      <c r="AM77" s="37">
        <v>10</v>
      </c>
      <c r="AN77" s="35">
        <v>7</v>
      </c>
      <c r="AO77" s="36">
        <v>1</v>
      </c>
      <c r="AP77" s="37">
        <v>13</v>
      </c>
      <c r="AQ77" s="35">
        <v>7</v>
      </c>
      <c r="AR77" s="36">
        <v>1</v>
      </c>
      <c r="AS77" s="37">
        <v>13</v>
      </c>
    </row>
    <row r="78" spans="1:45">
      <c r="A78" s="50"/>
      <c r="B78" s="51" t="s">
        <v>127</v>
      </c>
      <c r="C78" s="52" t="s">
        <v>93</v>
      </c>
      <c r="D78" s="35">
        <v>1</v>
      </c>
      <c r="E78" s="36">
        <v>1</v>
      </c>
      <c r="F78" s="37">
        <v>3</v>
      </c>
      <c r="G78" s="35">
        <v>1</v>
      </c>
      <c r="H78" s="36">
        <v>1</v>
      </c>
      <c r="I78" s="37">
        <v>11</v>
      </c>
      <c r="J78" s="35">
        <v>1</v>
      </c>
      <c r="K78" s="36">
        <v>1</v>
      </c>
      <c r="L78" s="37">
        <v>11</v>
      </c>
      <c r="M78" s="35">
        <v>1</v>
      </c>
      <c r="N78" s="36">
        <v>1</v>
      </c>
      <c r="O78" s="37">
        <v>11</v>
      </c>
      <c r="P78" s="35">
        <v>1</v>
      </c>
      <c r="Q78" s="36">
        <v>1</v>
      </c>
      <c r="R78" s="37">
        <v>9</v>
      </c>
      <c r="S78" s="35">
        <v>1</v>
      </c>
      <c r="T78" s="36">
        <v>1</v>
      </c>
      <c r="U78" s="37">
        <v>11</v>
      </c>
      <c r="V78" s="35">
        <v>1</v>
      </c>
      <c r="W78" s="36">
        <v>1</v>
      </c>
      <c r="X78" s="37">
        <v>13</v>
      </c>
      <c r="Y78" s="35">
        <v>1</v>
      </c>
      <c r="Z78" s="36">
        <v>1</v>
      </c>
      <c r="AA78" s="37">
        <v>12</v>
      </c>
      <c r="AB78" s="35">
        <v>1</v>
      </c>
      <c r="AC78" s="36">
        <v>1</v>
      </c>
      <c r="AD78" s="37">
        <v>11</v>
      </c>
      <c r="AE78" s="35">
        <v>1</v>
      </c>
      <c r="AF78" s="36">
        <v>1</v>
      </c>
      <c r="AG78" s="37">
        <v>8</v>
      </c>
      <c r="AH78" s="35">
        <v>1</v>
      </c>
      <c r="AI78" s="36">
        <v>1</v>
      </c>
      <c r="AJ78" s="37">
        <v>11</v>
      </c>
      <c r="AK78" s="35">
        <v>1</v>
      </c>
      <c r="AL78" s="36">
        <v>1</v>
      </c>
      <c r="AM78" s="37">
        <v>6</v>
      </c>
      <c r="AN78" s="35">
        <v>1</v>
      </c>
      <c r="AO78" s="36">
        <v>1</v>
      </c>
      <c r="AP78" s="37">
        <v>12</v>
      </c>
      <c r="AQ78" s="35">
        <v>1</v>
      </c>
      <c r="AR78" s="36">
        <v>1</v>
      </c>
      <c r="AS78" s="37">
        <v>13</v>
      </c>
    </row>
    <row r="79" spans="1:45">
      <c r="A79" s="50"/>
      <c r="B79" s="51" t="s">
        <v>128</v>
      </c>
      <c r="C79" s="52" t="s">
        <v>94</v>
      </c>
      <c r="D79" s="35">
        <v>13.08</v>
      </c>
      <c r="E79" s="36">
        <v>4.5</v>
      </c>
      <c r="F79" s="37">
        <v>2.9</v>
      </c>
      <c r="G79" s="35">
        <v>9</v>
      </c>
      <c r="H79" s="36">
        <v>2</v>
      </c>
      <c r="I79" s="37">
        <v>1.36</v>
      </c>
      <c r="J79" s="35">
        <v>9.1300000000000008</v>
      </c>
      <c r="K79" s="36">
        <v>3</v>
      </c>
      <c r="L79" s="37">
        <v>1.36</v>
      </c>
      <c r="M79" s="35">
        <v>9.86</v>
      </c>
      <c r="N79" s="36">
        <v>2</v>
      </c>
      <c r="O79" s="37">
        <v>1.36</v>
      </c>
      <c r="P79" s="35">
        <v>8.6</v>
      </c>
      <c r="Q79" s="36">
        <v>4</v>
      </c>
      <c r="R79" s="37">
        <v>1.9</v>
      </c>
      <c r="S79" s="35">
        <v>8.67</v>
      </c>
      <c r="T79" s="36">
        <v>3.33</v>
      </c>
      <c r="U79" s="37">
        <v>1.45</v>
      </c>
      <c r="V79" s="35">
        <v>9.8000000000000007</v>
      </c>
      <c r="W79" s="36">
        <v>4.25</v>
      </c>
      <c r="X79" s="37">
        <v>1.59</v>
      </c>
      <c r="Y79" s="35">
        <v>9.8800000000000008</v>
      </c>
      <c r="Z79" s="36">
        <v>3</v>
      </c>
      <c r="AA79" s="37">
        <v>1.33</v>
      </c>
      <c r="AB79" s="35">
        <v>11.67</v>
      </c>
      <c r="AC79" s="36">
        <v>3.8</v>
      </c>
      <c r="AD79" s="37">
        <v>1.62</v>
      </c>
      <c r="AE79" s="35">
        <v>9.4600000000000009</v>
      </c>
      <c r="AF79" s="36">
        <v>5.13</v>
      </c>
      <c r="AG79" s="37">
        <v>1.59</v>
      </c>
      <c r="AH79" s="35">
        <v>9.7799999999999994</v>
      </c>
      <c r="AI79" s="36">
        <v>3.86</v>
      </c>
      <c r="AJ79" s="37">
        <v>1.36</v>
      </c>
      <c r="AK79" s="35">
        <v>8.5</v>
      </c>
      <c r="AL79" s="36">
        <v>4</v>
      </c>
      <c r="AM79" s="37">
        <v>1.84</v>
      </c>
      <c r="AN79" s="35">
        <v>10.86</v>
      </c>
      <c r="AO79" s="36">
        <v>2</v>
      </c>
      <c r="AP79" s="37">
        <v>1.4</v>
      </c>
      <c r="AQ79" s="35">
        <v>11</v>
      </c>
      <c r="AR79" s="36">
        <v>2</v>
      </c>
      <c r="AS79" s="37">
        <v>1.46</v>
      </c>
    </row>
    <row r="80" spans="1:45" ht="30">
      <c r="A80" s="50"/>
      <c r="B80" s="51" t="s">
        <v>129</v>
      </c>
      <c r="C80" s="52" t="s">
        <v>59</v>
      </c>
      <c r="D80" s="35">
        <f>D31</f>
        <v>1.07</v>
      </c>
      <c r="E80" s="36">
        <f>E19</f>
        <v>2.2000000000000002</v>
      </c>
      <c r="F80" s="37">
        <f>F19</f>
        <v>1.5</v>
      </c>
      <c r="G80" s="35">
        <f>G31</f>
        <v>0.86</v>
      </c>
      <c r="H80" s="36">
        <f>H19</f>
        <v>0</v>
      </c>
      <c r="I80" s="37">
        <f>I19</f>
        <v>0.64</v>
      </c>
      <c r="J80" s="35">
        <f t="shared" ref="J80" si="72">J31</f>
        <v>0.89</v>
      </c>
      <c r="K80" s="36">
        <f>K19</f>
        <v>0.5</v>
      </c>
      <c r="L80" s="37">
        <f>L19</f>
        <v>0.64</v>
      </c>
      <c r="M80" s="35">
        <f t="shared" ref="M80" si="73">M31</f>
        <v>0.88</v>
      </c>
      <c r="N80" s="36">
        <f>N19</f>
        <v>0</v>
      </c>
      <c r="O80" s="37">
        <f>O19</f>
        <v>0.73</v>
      </c>
      <c r="P80" s="35">
        <f t="shared" ref="P80" si="74">P31</f>
        <v>0.91</v>
      </c>
      <c r="Q80" s="36">
        <f>Q19</f>
        <v>0.75</v>
      </c>
      <c r="R80" s="37">
        <f>R19</f>
        <v>0.67</v>
      </c>
      <c r="S80" s="35">
        <f t="shared" ref="S80" si="75">S31</f>
        <v>0.9</v>
      </c>
      <c r="T80" s="36">
        <f>T19</f>
        <v>0.67</v>
      </c>
      <c r="U80" s="37">
        <f>U19</f>
        <v>0.64</v>
      </c>
      <c r="V80" s="35">
        <f t="shared" ref="V80" si="76">V31</f>
        <v>0.91</v>
      </c>
      <c r="W80" s="36">
        <f>W19</f>
        <v>0.75</v>
      </c>
      <c r="X80" s="37">
        <f>X19</f>
        <v>0.77</v>
      </c>
      <c r="Y80" s="35">
        <f t="shared" ref="Y80" si="77">Y31</f>
        <v>0.89</v>
      </c>
      <c r="Z80" s="36">
        <f>Z19</f>
        <v>0.5</v>
      </c>
      <c r="AA80" s="37">
        <f>AA19</f>
        <v>0.57999999999999996</v>
      </c>
      <c r="AB80" s="35">
        <f t="shared" ref="AB80" si="78">AB31</f>
        <v>1</v>
      </c>
      <c r="AC80" s="36">
        <f>AC19</f>
        <v>1.6</v>
      </c>
      <c r="AD80" s="37">
        <f>AD19</f>
        <v>0.69</v>
      </c>
      <c r="AE80" s="35">
        <f t="shared" ref="AE80" si="79">AE31</f>
        <v>1.43</v>
      </c>
      <c r="AF80" s="36">
        <f>AF19</f>
        <v>1.5</v>
      </c>
      <c r="AG80" s="37">
        <f>AG19</f>
        <v>1.31</v>
      </c>
      <c r="AH80" s="35">
        <f t="shared" ref="AH80" si="80">AH31</f>
        <v>1.2</v>
      </c>
      <c r="AI80" s="36">
        <f>AI19</f>
        <v>1.43</v>
      </c>
      <c r="AJ80" s="37">
        <f>AJ19</f>
        <v>0.64</v>
      </c>
      <c r="AK80" s="35">
        <f t="shared" ref="AK80" si="81">AK31</f>
        <v>0.91</v>
      </c>
      <c r="AL80" s="36">
        <f>AL19</f>
        <v>0.75</v>
      </c>
      <c r="AM80" s="37">
        <f>AM19</f>
        <v>1.1000000000000001</v>
      </c>
      <c r="AN80" s="35">
        <f t="shared" ref="AN80" si="82">AN31</f>
        <v>1.1299999999999999</v>
      </c>
      <c r="AO80" s="36">
        <f>AO19</f>
        <v>0</v>
      </c>
      <c r="AP80" s="37">
        <f>AP19</f>
        <v>1.08</v>
      </c>
      <c r="AQ80" s="35">
        <f t="shared" ref="AQ80" si="83">AQ31</f>
        <v>0.88</v>
      </c>
      <c r="AR80" s="36">
        <f>AR19</f>
        <v>0</v>
      </c>
      <c r="AS80" s="37">
        <f>AS19</f>
        <v>0.69</v>
      </c>
    </row>
    <row r="81" spans="1:45" ht="45">
      <c r="A81" s="50"/>
      <c r="B81" s="51" t="s">
        <v>130</v>
      </c>
      <c r="C81" s="52" t="s">
        <v>165</v>
      </c>
      <c r="D81" s="35">
        <f>'Questionnaire Quality'!C23</f>
        <v>4</v>
      </c>
      <c r="E81" s="36">
        <f>'Questionnaire Quality'!D23</f>
        <v>4.666666666666667</v>
      </c>
      <c r="F81" s="36">
        <f>'Questionnaire Quality'!E23</f>
        <v>5.333333333333333</v>
      </c>
      <c r="G81" s="35">
        <f>'Questionnaire Quality'!F23</f>
        <v>4.2222222222222223</v>
      </c>
      <c r="H81" s="36">
        <f>'Questionnaire Quality'!G23</f>
        <v>6.7777777777777777</v>
      </c>
      <c r="I81" s="36">
        <f>'Questionnaire Quality'!H23</f>
        <v>3.3333333333333335</v>
      </c>
      <c r="J81" s="35">
        <f>'Questionnaire Quality'!I23</f>
        <v>4.5</v>
      </c>
      <c r="K81" s="36">
        <f>'Questionnaire Quality'!J23</f>
        <v>6.5</v>
      </c>
      <c r="L81" s="36">
        <f>'Questionnaire Quality'!K23</f>
        <v>6</v>
      </c>
      <c r="M81" s="35">
        <f>'Questionnaire Quality'!L23</f>
        <v>4</v>
      </c>
      <c r="N81" s="36">
        <f>'Questionnaire Quality'!M23</f>
        <v>6</v>
      </c>
      <c r="O81" s="36">
        <f>'Questionnaire Quality'!N23</f>
        <v>4.5</v>
      </c>
      <c r="P81" s="35">
        <f>'Questionnaire Quality'!O23</f>
        <v>5</v>
      </c>
      <c r="Q81" s="36">
        <f>'Questionnaire Quality'!P23</f>
        <v>6.5</v>
      </c>
      <c r="R81" s="36">
        <f>'Questionnaire Quality'!Q23</f>
        <v>5</v>
      </c>
      <c r="S81" s="35">
        <f>'Questionnaire Quality'!R23</f>
        <v>5.333333333333333</v>
      </c>
      <c r="T81" s="36">
        <f>'Questionnaire Quality'!S23</f>
        <v>6</v>
      </c>
      <c r="U81" s="36">
        <f>'Questionnaire Quality'!T23</f>
        <v>3.3333333333333335</v>
      </c>
      <c r="V81" s="35">
        <f>'Questionnaire Quality'!U23</f>
        <v>6</v>
      </c>
      <c r="W81" s="36">
        <f>'Questionnaire Quality'!V23</f>
        <v>5.666666666666667</v>
      </c>
      <c r="X81" s="36">
        <f>'Questionnaire Quality'!W23</f>
        <v>3</v>
      </c>
      <c r="Y81" s="35">
        <f>'Questionnaire Quality'!X23</f>
        <v>6</v>
      </c>
      <c r="Z81" s="36">
        <f>'Questionnaire Quality'!Y23</f>
        <v>6.333333333333333</v>
      </c>
      <c r="AA81" s="36">
        <f>'Questionnaire Quality'!Z23</f>
        <v>5</v>
      </c>
      <c r="AB81" s="35">
        <f>'Questionnaire Quality'!AA23</f>
        <v>5</v>
      </c>
      <c r="AC81" s="36">
        <f>'Questionnaire Quality'!AB23</f>
        <v>5</v>
      </c>
      <c r="AD81" s="36">
        <f>'Questionnaire Quality'!AC23</f>
        <v>3.6666666666666665</v>
      </c>
      <c r="AE81" s="35">
        <f>'Questionnaire Quality'!AD23</f>
        <v>3.3333333333333335</v>
      </c>
      <c r="AF81" s="36">
        <f>'Questionnaire Quality'!AE23</f>
        <v>4.333333333333333</v>
      </c>
      <c r="AG81" s="36">
        <f>'Questionnaire Quality'!AF23</f>
        <v>2</v>
      </c>
      <c r="AH81" s="35">
        <f>'Questionnaire Quality'!AG23</f>
        <v>4.5</v>
      </c>
      <c r="AI81" s="36">
        <f>'Questionnaire Quality'!AH23</f>
        <v>5.75</v>
      </c>
      <c r="AJ81" s="36">
        <f>'Questionnaire Quality'!AI23</f>
        <v>3.75</v>
      </c>
      <c r="AK81" s="35">
        <f>'Questionnaire Quality'!AJ23</f>
        <v>5</v>
      </c>
      <c r="AL81" s="36">
        <f>'Questionnaire Quality'!AK23</f>
        <v>4</v>
      </c>
      <c r="AM81" s="36">
        <f>'Questionnaire Quality'!AL23</f>
        <v>2.3333333333333335</v>
      </c>
      <c r="AN81" s="35">
        <f>'Questionnaire Quality'!AM23</f>
        <v>5</v>
      </c>
      <c r="AO81" s="36">
        <f>'Questionnaire Quality'!AN23</f>
        <v>4.666666666666667</v>
      </c>
      <c r="AP81" s="36">
        <f>'Questionnaire Quality'!AO23</f>
        <v>2.3333333333333335</v>
      </c>
      <c r="AQ81" s="35">
        <f>'Questionnaire Quality'!AP23</f>
        <v>4.666666666666667</v>
      </c>
      <c r="AR81" s="36">
        <f>'Questionnaire Quality'!AQ23</f>
        <v>5.333333333333333</v>
      </c>
      <c r="AS81" s="37">
        <f>'Questionnaire Quality'!AR23</f>
        <v>3</v>
      </c>
    </row>
    <row r="82" spans="1:45" ht="45">
      <c r="A82" s="50"/>
      <c r="B82" s="51" t="s">
        <v>131</v>
      </c>
      <c r="C82" s="52" t="s">
        <v>134</v>
      </c>
      <c r="D82" s="35">
        <f>'Questionnaire Quality'!C24</f>
        <v>3.3333333333333335</v>
      </c>
      <c r="E82" s="36">
        <f>'Questionnaire Quality'!D24</f>
        <v>5</v>
      </c>
      <c r="F82" s="36">
        <f>'Questionnaire Quality'!E24</f>
        <v>5.333333333333333</v>
      </c>
      <c r="G82" s="35">
        <f>'Questionnaire Quality'!F24</f>
        <v>4.2222222222222223</v>
      </c>
      <c r="H82" s="36">
        <f>'Questionnaire Quality'!G24</f>
        <v>6.4444444444444446</v>
      </c>
      <c r="I82" s="36">
        <f>'Questionnaire Quality'!H24</f>
        <v>3.3333333333333335</v>
      </c>
      <c r="J82" s="35">
        <f>'Questionnaire Quality'!I24</f>
        <v>3.5</v>
      </c>
      <c r="K82" s="36">
        <f>'Questionnaire Quality'!J24</f>
        <v>6.5</v>
      </c>
      <c r="L82" s="36">
        <f>'Questionnaire Quality'!K24</f>
        <v>4.5</v>
      </c>
      <c r="M82" s="35">
        <f>'Questionnaire Quality'!L24</f>
        <v>4.5</v>
      </c>
      <c r="N82" s="36">
        <f>'Questionnaire Quality'!M24</f>
        <v>6</v>
      </c>
      <c r="O82" s="36">
        <f>'Questionnaire Quality'!N24</f>
        <v>4.5</v>
      </c>
      <c r="P82" s="35">
        <f>'Questionnaire Quality'!O24</f>
        <v>4.5</v>
      </c>
      <c r="Q82" s="36">
        <f>'Questionnaire Quality'!P24</f>
        <v>6.5</v>
      </c>
      <c r="R82" s="36">
        <f>'Questionnaire Quality'!Q24</f>
        <v>5.5</v>
      </c>
      <c r="S82" s="35">
        <f>'Questionnaire Quality'!R24</f>
        <v>4.666666666666667</v>
      </c>
      <c r="T82" s="36">
        <f>'Questionnaire Quality'!S24</f>
        <v>4.666666666666667</v>
      </c>
      <c r="U82" s="36">
        <f>'Questionnaire Quality'!T24</f>
        <v>5.666666666666667</v>
      </c>
      <c r="V82" s="35">
        <f>'Questionnaire Quality'!U24</f>
        <v>5</v>
      </c>
      <c r="W82" s="36">
        <f>'Questionnaire Quality'!V24</f>
        <v>5.333333333333333</v>
      </c>
      <c r="X82" s="36">
        <f>'Questionnaire Quality'!W24</f>
        <v>3.6666666666666665</v>
      </c>
      <c r="Y82" s="35">
        <f>'Questionnaire Quality'!X24</f>
        <v>5</v>
      </c>
      <c r="Z82" s="36">
        <f>'Questionnaire Quality'!Y24</f>
        <v>6</v>
      </c>
      <c r="AA82" s="36">
        <f>'Questionnaire Quality'!Z24</f>
        <v>4</v>
      </c>
      <c r="AB82" s="35">
        <f>'Questionnaire Quality'!AA24</f>
        <v>4.666666666666667</v>
      </c>
      <c r="AC82" s="36">
        <f>'Questionnaire Quality'!AB24</f>
        <v>4.666666666666667</v>
      </c>
      <c r="AD82" s="36">
        <f>'Questionnaire Quality'!AC24</f>
        <v>4.666666666666667</v>
      </c>
      <c r="AE82" s="35">
        <f>'Questionnaire Quality'!AD24</f>
        <v>2.6666666666666665</v>
      </c>
      <c r="AF82" s="36">
        <f>'Questionnaire Quality'!AE24</f>
        <v>3.6666666666666665</v>
      </c>
      <c r="AG82" s="36">
        <f>'Questionnaire Quality'!AF24</f>
        <v>3.3333333333333335</v>
      </c>
      <c r="AH82" s="35">
        <f>'Questionnaire Quality'!AG24</f>
        <v>4.25</v>
      </c>
      <c r="AI82" s="36">
        <f>'Questionnaire Quality'!AH24</f>
        <v>6.25</v>
      </c>
      <c r="AJ82" s="36">
        <f>'Questionnaire Quality'!AI24</f>
        <v>4.25</v>
      </c>
      <c r="AK82" s="35">
        <f>'Questionnaire Quality'!AJ24</f>
        <v>4</v>
      </c>
      <c r="AL82" s="36">
        <f>'Questionnaire Quality'!AK24</f>
        <v>4.333333333333333</v>
      </c>
      <c r="AM82" s="36">
        <f>'Questionnaire Quality'!AL24</f>
        <v>3</v>
      </c>
      <c r="AN82" s="35">
        <f>'Questionnaire Quality'!AM24</f>
        <v>4.666666666666667</v>
      </c>
      <c r="AO82" s="36">
        <f>'Questionnaire Quality'!AN24</f>
        <v>5</v>
      </c>
      <c r="AP82" s="36">
        <f>'Questionnaire Quality'!AO24</f>
        <v>4</v>
      </c>
      <c r="AQ82" s="35">
        <f>'Questionnaire Quality'!AP24</f>
        <v>4.666666666666667</v>
      </c>
      <c r="AR82" s="36">
        <f>'Questionnaire Quality'!AQ24</f>
        <v>5</v>
      </c>
      <c r="AS82" s="37">
        <f>'Questionnaire Quality'!AR24</f>
        <v>4</v>
      </c>
    </row>
    <row r="83" spans="1:45">
      <c r="A83" s="50"/>
      <c r="B83" s="51" t="s">
        <v>308</v>
      </c>
      <c r="C83" s="84" t="s">
        <v>320</v>
      </c>
      <c r="D83" s="35">
        <f>'Questionnaire Quality'!C25</f>
        <v>3.6666666666666665</v>
      </c>
      <c r="E83" s="36">
        <f>'Questionnaire Quality'!D25</f>
        <v>4.833333333333333</v>
      </c>
      <c r="F83" s="36">
        <f>'Questionnaire Quality'!E25</f>
        <v>5.333333333333333</v>
      </c>
      <c r="G83" s="35">
        <f>'Questionnaire Quality'!F25</f>
        <v>4.2222222222222223</v>
      </c>
      <c r="H83" s="36">
        <f>'Questionnaire Quality'!G25</f>
        <v>6.6111111111111107</v>
      </c>
      <c r="I83" s="36">
        <f>'Questionnaire Quality'!H25</f>
        <v>3.3333333333333335</v>
      </c>
      <c r="J83" s="35">
        <f>'Questionnaire Quality'!I25</f>
        <v>4</v>
      </c>
      <c r="K83" s="36">
        <f>'Questionnaire Quality'!J25</f>
        <v>6.5</v>
      </c>
      <c r="L83" s="36">
        <f>'Questionnaire Quality'!K25</f>
        <v>5.25</v>
      </c>
      <c r="M83" s="35">
        <f>'Questionnaire Quality'!L25</f>
        <v>4.25</v>
      </c>
      <c r="N83" s="36">
        <f>'Questionnaire Quality'!M25</f>
        <v>6</v>
      </c>
      <c r="O83" s="36">
        <f>'Questionnaire Quality'!N25</f>
        <v>4.5</v>
      </c>
      <c r="P83" s="35">
        <f>'Questionnaire Quality'!O25</f>
        <v>4.75</v>
      </c>
      <c r="Q83" s="36">
        <f>'Questionnaire Quality'!P25</f>
        <v>6.5</v>
      </c>
      <c r="R83" s="36">
        <f>'Questionnaire Quality'!Q25</f>
        <v>5.25</v>
      </c>
      <c r="S83" s="35">
        <f>'Questionnaire Quality'!R25</f>
        <v>5</v>
      </c>
      <c r="T83" s="36">
        <f>'Questionnaire Quality'!S25</f>
        <v>5.333333333333333</v>
      </c>
      <c r="U83" s="36">
        <f>'Questionnaire Quality'!T25</f>
        <v>4.5</v>
      </c>
      <c r="V83" s="35">
        <f>'Questionnaire Quality'!U25</f>
        <v>5.5</v>
      </c>
      <c r="W83" s="36">
        <f>'Questionnaire Quality'!V25</f>
        <v>5.5</v>
      </c>
      <c r="X83" s="36">
        <f>'Questionnaire Quality'!W25</f>
        <v>3.3333333333333335</v>
      </c>
      <c r="Y83" s="35">
        <f>'Questionnaire Quality'!X25</f>
        <v>5.5</v>
      </c>
      <c r="Z83" s="36">
        <f>'Questionnaire Quality'!Y25</f>
        <v>6.166666666666667</v>
      </c>
      <c r="AA83" s="36">
        <f>'Questionnaire Quality'!Z25</f>
        <v>4.5</v>
      </c>
      <c r="AB83" s="35">
        <f>'Questionnaire Quality'!AA25</f>
        <v>4.833333333333333</v>
      </c>
      <c r="AC83" s="36">
        <f>'Questionnaire Quality'!AB25</f>
        <v>4.833333333333333</v>
      </c>
      <c r="AD83" s="36">
        <f>'Questionnaire Quality'!AC25</f>
        <v>4.166666666666667</v>
      </c>
      <c r="AE83" s="35">
        <f>'Questionnaire Quality'!AD25</f>
        <v>3</v>
      </c>
      <c r="AF83" s="36">
        <f>'Questionnaire Quality'!AE25</f>
        <v>4</v>
      </c>
      <c r="AG83" s="36">
        <f>'Questionnaire Quality'!AF25</f>
        <v>2.6666666666666665</v>
      </c>
      <c r="AH83" s="35">
        <f>'Questionnaire Quality'!AG25</f>
        <v>4.375</v>
      </c>
      <c r="AI83" s="36">
        <f>'Questionnaire Quality'!AH25</f>
        <v>6</v>
      </c>
      <c r="AJ83" s="36">
        <f>'Questionnaire Quality'!AI25</f>
        <v>4</v>
      </c>
      <c r="AK83" s="35">
        <f>'Questionnaire Quality'!AJ25</f>
        <v>4.5</v>
      </c>
      <c r="AL83" s="36">
        <f>'Questionnaire Quality'!AK25</f>
        <v>4.166666666666667</v>
      </c>
      <c r="AM83" s="36">
        <f>'Questionnaire Quality'!AL25</f>
        <v>2.6666666666666665</v>
      </c>
      <c r="AN83" s="35">
        <f>'Questionnaire Quality'!AM25</f>
        <v>4.833333333333333</v>
      </c>
      <c r="AO83" s="36">
        <f>'Questionnaire Quality'!AN25</f>
        <v>4.833333333333333</v>
      </c>
      <c r="AP83" s="36">
        <f>'Questionnaire Quality'!AO25</f>
        <v>3.1666666666666665</v>
      </c>
      <c r="AQ83" s="35">
        <f>'Questionnaire Quality'!AP25</f>
        <v>4.666666666666667</v>
      </c>
      <c r="AR83" s="36">
        <f>'Questionnaire Quality'!AQ25</f>
        <v>5.166666666666667</v>
      </c>
      <c r="AS83" s="37">
        <f>'Questionnaire Quality'!AR25</f>
        <v>3.5</v>
      </c>
    </row>
    <row r="84" spans="1:45">
      <c r="A84" s="50"/>
      <c r="B84" s="51" t="s">
        <v>309</v>
      </c>
      <c r="C84" s="84" t="s">
        <v>321</v>
      </c>
      <c r="D84" s="35">
        <f>'Questionnaire Quality'!C26</f>
        <v>0.57735026918962473</v>
      </c>
      <c r="E84" s="36">
        <f>'Questionnaire Quality'!D26</f>
        <v>0.76376261582597493</v>
      </c>
      <c r="F84" s="36">
        <f>'Questionnaire Quality'!E26</f>
        <v>0.57735026918962584</v>
      </c>
      <c r="G84" s="35">
        <f>'Questionnaire Quality'!F26</f>
        <v>1.5229722402080883</v>
      </c>
      <c r="H84" s="36">
        <f>'Questionnaire Quality'!G26</f>
        <v>0.85796917841558518</v>
      </c>
      <c r="I84" s="36">
        <f>'Questionnaire Quality'!H26</f>
        <v>1.6583123951776999</v>
      </c>
      <c r="J84" s="35">
        <f>'Questionnaire Quality'!I26</f>
        <v>0.70710678118654757</v>
      </c>
      <c r="K84" s="36">
        <f>'Questionnaire Quality'!J26</f>
        <v>0.70710678118654757</v>
      </c>
      <c r="L84" s="36">
        <f>'Questionnaire Quality'!K26</f>
        <v>1.7677669529663689</v>
      </c>
      <c r="M84" s="35">
        <f>'Questionnaire Quality'!L26</f>
        <v>0.35355339059327379</v>
      </c>
      <c r="N84" s="36">
        <f>'Questionnaire Quality'!M26</f>
        <v>0</v>
      </c>
      <c r="O84" s="36">
        <f>'Questionnaire Quality'!N26</f>
        <v>2.1213203435596424</v>
      </c>
      <c r="P84" s="35">
        <f>'Questionnaire Quality'!O26</f>
        <v>0.35355339059327379</v>
      </c>
      <c r="Q84" s="36">
        <f>'Questionnaire Quality'!P26</f>
        <v>0.70710678118654757</v>
      </c>
      <c r="R84" s="36">
        <f>'Questionnaire Quality'!Q26</f>
        <v>1.7677669529663689</v>
      </c>
      <c r="S84" s="35">
        <f>'Questionnaire Quality'!R26</f>
        <v>0.5</v>
      </c>
      <c r="T84" s="36">
        <f>'Questionnaire Quality'!S26</f>
        <v>0.76376261582597493</v>
      </c>
      <c r="U84" s="36">
        <f>'Questionnaire Quality'!T26</f>
        <v>1.8027756377319946</v>
      </c>
      <c r="V84" s="35">
        <f>'Questionnaire Quality'!U26</f>
        <v>0.5</v>
      </c>
      <c r="W84" s="36">
        <f>'Questionnaire Quality'!V26</f>
        <v>0.5</v>
      </c>
      <c r="X84" s="36">
        <f>'Questionnaire Quality'!W26</f>
        <v>2.2546248764114467</v>
      </c>
      <c r="Y84" s="35">
        <f>'Questionnaire Quality'!X26</f>
        <v>0.5</v>
      </c>
      <c r="Z84" s="36">
        <f>'Questionnaire Quality'!Y26</f>
        <v>0.28867513459481287</v>
      </c>
      <c r="AA84" s="36">
        <f>'Questionnaire Quality'!Z26</f>
        <v>0.8660254037844386</v>
      </c>
      <c r="AB84" s="35">
        <f>'Questionnaire Quality'!AA26</f>
        <v>0.28867513459481287</v>
      </c>
      <c r="AC84" s="36">
        <f>'Questionnaire Quality'!AB26</f>
        <v>0.76376261582597493</v>
      </c>
      <c r="AD84" s="36">
        <f>'Questionnaire Quality'!AC26</f>
        <v>0.28867513459481287</v>
      </c>
      <c r="AE84" s="35">
        <f>'Questionnaire Quality'!AD26</f>
        <v>1.3228756555322954</v>
      </c>
      <c r="AF84" s="36">
        <f>'Questionnaire Quality'!AE26</f>
        <v>1.7320508075688772</v>
      </c>
      <c r="AG84" s="36">
        <f>'Questionnaire Quality'!AF26</f>
        <v>1.5275252316519468</v>
      </c>
      <c r="AH84" s="35">
        <f>'Questionnaire Quality'!AG26</f>
        <v>1.75</v>
      </c>
      <c r="AI84" s="36">
        <f>'Questionnaire Quality'!AH26</f>
        <v>1.0801234497346435</v>
      </c>
      <c r="AJ84" s="36">
        <f>'Questionnaire Quality'!AI26</f>
        <v>0.70710678118654757</v>
      </c>
      <c r="AK84" s="35">
        <f>'Questionnaire Quality'!AJ26</f>
        <v>0</v>
      </c>
      <c r="AL84" s="36">
        <f>'Questionnaire Quality'!AK26</f>
        <v>1.0408329997330659</v>
      </c>
      <c r="AM84" s="36">
        <f>'Questionnaire Quality'!AL26</f>
        <v>1.6072751268321595</v>
      </c>
      <c r="AN84" s="35">
        <f>'Questionnaire Quality'!AM26</f>
        <v>1.6072751268321599</v>
      </c>
      <c r="AO84" s="36">
        <f>'Questionnaire Quality'!AN26</f>
        <v>1.0408329997330674</v>
      </c>
      <c r="AP84" s="36">
        <f>'Questionnaire Quality'!AO26</f>
        <v>0.57735026918962629</v>
      </c>
      <c r="AQ84" s="35">
        <f>'Questionnaire Quality'!AP26</f>
        <v>1.5275252316519474</v>
      </c>
      <c r="AR84" s="36">
        <f>'Questionnaire Quality'!AQ26</f>
        <v>1.2583057392117925</v>
      </c>
      <c r="AS84" s="37">
        <f>'Questionnaire Quality'!AR26</f>
        <v>1.7320508075688772</v>
      </c>
    </row>
    <row r="85" spans="1:45" ht="30">
      <c r="A85" s="50"/>
      <c r="B85" s="51" t="s">
        <v>132</v>
      </c>
      <c r="C85" s="52" t="s">
        <v>135</v>
      </c>
      <c r="D85" s="87" t="s">
        <v>175</v>
      </c>
      <c r="E85" s="88" t="s">
        <v>175</v>
      </c>
      <c r="F85" s="88" t="s">
        <v>175</v>
      </c>
      <c r="G85" s="87" t="s">
        <v>175</v>
      </c>
      <c r="H85" s="88" t="s">
        <v>175</v>
      </c>
      <c r="I85" s="88" t="s">
        <v>175</v>
      </c>
      <c r="J85" s="35">
        <v>18</v>
      </c>
      <c r="K85" s="36">
        <v>12</v>
      </c>
      <c r="L85" s="37">
        <v>5</v>
      </c>
      <c r="M85" s="35">
        <v>18</v>
      </c>
      <c r="N85" s="36">
        <v>8</v>
      </c>
      <c r="O85" s="37">
        <v>5</v>
      </c>
      <c r="P85" s="35">
        <v>45</v>
      </c>
      <c r="Q85" s="36">
        <v>23</v>
      </c>
      <c r="R85" s="37">
        <v>5</v>
      </c>
      <c r="S85" s="35">
        <v>31</v>
      </c>
      <c r="T85" s="36">
        <v>16</v>
      </c>
      <c r="U85" s="37">
        <v>8</v>
      </c>
      <c r="V85" s="35">
        <v>49</v>
      </c>
      <c r="W85" s="36">
        <v>32</v>
      </c>
      <c r="X85" s="37">
        <v>5</v>
      </c>
      <c r="Y85" s="35">
        <v>23</v>
      </c>
      <c r="Z85" s="36">
        <v>11</v>
      </c>
      <c r="AA85" s="37">
        <v>5</v>
      </c>
      <c r="AB85" s="35">
        <v>44</v>
      </c>
      <c r="AC85" s="36">
        <v>28</v>
      </c>
      <c r="AD85" s="37">
        <v>8</v>
      </c>
      <c r="AE85" s="35">
        <v>89</v>
      </c>
      <c r="AF85" s="36">
        <v>57</v>
      </c>
      <c r="AG85" s="37">
        <v>29</v>
      </c>
      <c r="AH85" s="35">
        <v>47</v>
      </c>
      <c r="AI85" s="36">
        <v>37</v>
      </c>
      <c r="AJ85" s="37">
        <v>4</v>
      </c>
      <c r="AK85" s="35">
        <v>42</v>
      </c>
      <c r="AL85" s="36">
        <v>25</v>
      </c>
      <c r="AM85" s="37">
        <v>6</v>
      </c>
      <c r="AN85" s="35">
        <v>27</v>
      </c>
      <c r="AO85" s="36">
        <v>13</v>
      </c>
      <c r="AP85" s="37">
        <v>5</v>
      </c>
      <c r="AQ85" s="35">
        <v>16</v>
      </c>
      <c r="AR85" s="36">
        <v>11</v>
      </c>
      <c r="AS85" s="37">
        <v>7</v>
      </c>
    </row>
    <row r="86" spans="1:45" s="21" customFormat="1" ht="30">
      <c r="A86" s="47"/>
      <c r="B86" s="48" t="s">
        <v>133</v>
      </c>
      <c r="C86" s="49" t="s">
        <v>166</v>
      </c>
      <c r="D86" s="26" t="s">
        <v>91</v>
      </c>
      <c r="E86" s="29" t="s">
        <v>91</v>
      </c>
      <c r="F86" s="28" t="s">
        <v>91</v>
      </c>
      <c r="G86" s="26" t="s">
        <v>91</v>
      </c>
      <c r="H86" s="29" t="s">
        <v>91</v>
      </c>
      <c r="I86" s="28" t="s">
        <v>91</v>
      </c>
      <c r="J86" s="26" t="s">
        <v>91</v>
      </c>
      <c r="K86" s="29" t="s">
        <v>91</v>
      </c>
      <c r="L86" s="28" t="s">
        <v>91</v>
      </c>
      <c r="M86" s="26" t="s">
        <v>91</v>
      </c>
      <c r="N86" s="29" t="s">
        <v>91</v>
      </c>
      <c r="O86" s="28" t="s">
        <v>91</v>
      </c>
      <c r="P86" s="26" t="s">
        <v>91</v>
      </c>
      <c r="Q86" s="29" t="s">
        <v>91</v>
      </c>
      <c r="R86" s="28" t="s">
        <v>91</v>
      </c>
      <c r="S86" s="26" t="s">
        <v>91</v>
      </c>
      <c r="T86" s="29" t="s">
        <v>91</v>
      </c>
      <c r="U86" s="28" t="s">
        <v>91</v>
      </c>
      <c r="V86" s="26" t="s">
        <v>91</v>
      </c>
      <c r="W86" s="29" t="s">
        <v>91</v>
      </c>
      <c r="X86" s="28" t="s">
        <v>91</v>
      </c>
      <c r="Y86" s="26" t="s">
        <v>91</v>
      </c>
      <c r="Z86" s="29" t="s">
        <v>91</v>
      </c>
      <c r="AA86" s="28" t="s">
        <v>91</v>
      </c>
      <c r="AB86" s="26" t="s">
        <v>91</v>
      </c>
      <c r="AC86" s="29" t="s">
        <v>91</v>
      </c>
      <c r="AD86" s="28" t="s">
        <v>91</v>
      </c>
      <c r="AE86" s="26" t="s">
        <v>91</v>
      </c>
      <c r="AF86" s="29" t="s">
        <v>91</v>
      </c>
      <c r="AG86" s="28" t="s">
        <v>91</v>
      </c>
      <c r="AH86" s="26" t="s">
        <v>91</v>
      </c>
      <c r="AI86" s="29" t="s">
        <v>91</v>
      </c>
      <c r="AJ86" s="28" t="s">
        <v>91</v>
      </c>
      <c r="AK86" s="26" t="s">
        <v>91</v>
      </c>
      <c r="AL86" s="29" t="s">
        <v>91</v>
      </c>
      <c r="AM86" s="28" t="s">
        <v>91</v>
      </c>
      <c r="AN86" s="26" t="s">
        <v>91</v>
      </c>
      <c r="AO86" s="29" t="s">
        <v>91</v>
      </c>
      <c r="AP86" s="28" t="s">
        <v>91</v>
      </c>
      <c r="AQ86" s="26" t="s">
        <v>91</v>
      </c>
      <c r="AR86" s="29" t="s">
        <v>91</v>
      </c>
      <c r="AS86" s="28" t="s">
        <v>91</v>
      </c>
    </row>
    <row r="87" spans="1:45">
      <c r="A87" s="50" t="s">
        <v>136</v>
      </c>
      <c r="B87" s="51" t="s">
        <v>137</v>
      </c>
      <c r="C87" s="52" t="s">
        <v>149</v>
      </c>
      <c r="D87" s="35">
        <v>50</v>
      </c>
      <c r="E87" s="36">
        <v>117</v>
      </c>
      <c r="F87" s="37">
        <v>15</v>
      </c>
      <c r="G87" s="35">
        <v>50</v>
      </c>
      <c r="H87" s="36">
        <v>117</v>
      </c>
      <c r="I87" s="37">
        <v>15</v>
      </c>
      <c r="J87" s="35">
        <v>50</v>
      </c>
      <c r="K87" s="36">
        <v>117</v>
      </c>
      <c r="L87" s="37">
        <v>15</v>
      </c>
      <c r="M87" s="35">
        <v>50</v>
      </c>
      <c r="N87" s="36">
        <v>117</v>
      </c>
      <c r="O87" s="37">
        <v>15</v>
      </c>
      <c r="P87" s="35">
        <v>50</v>
      </c>
      <c r="Q87" s="36">
        <v>117</v>
      </c>
      <c r="R87" s="37">
        <v>15</v>
      </c>
      <c r="S87" s="35">
        <v>50</v>
      </c>
      <c r="T87" s="36">
        <v>117</v>
      </c>
      <c r="U87" s="37">
        <v>15</v>
      </c>
      <c r="V87" s="35">
        <v>50</v>
      </c>
      <c r="W87" s="36">
        <v>117</v>
      </c>
      <c r="X87" s="37">
        <v>15</v>
      </c>
      <c r="Y87" s="35">
        <v>50</v>
      </c>
      <c r="Z87" s="36">
        <v>117</v>
      </c>
      <c r="AA87" s="37">
        <v>15</v>
      </c>
      <c r="AB87" s="35">
        <v>50</v>
      </c>
      <c r="AC87" s="36">
        <v>117</v>
      </c>
      <c r="AD87" s="37">
        <v>15</v>
      </c>
      <c r="AE87" s="35">
        <v>50</v>
      </c>
      <c r="AF87" s="36">
        <v>117</v>
      </c>
      <c r="AG87" s="37">
        <v>15</v>
      </c>
      <c r="AH87" s="35">
        <v>50</v>
      </c>
      <c r="AI87" s="36">
        <v>117</v>
      </c>
      <c r="AJ87" s="37">
        <v>15</v>
      </c>
      <c r="AK87" s="35">
        <v>50</v>
      </c>
      <c r="AL87" s="36">
        <v>117</v>
      </c>
      <c r="AM87" s="37">
        <v>15</v>
      </c>
      <c r="AN87" s="35">
        <v>50</v>
      </c>
      <c r="AO87" s="36">
        <v>117</v>
      </c>
      <c r="AP87" s="37">
        <v>15</v>
      </c>
      <c r="AQ87" s="35">
        <v>50</v>
      </c>
      <c r="AR87" s="36">
        <v>117</v>
      </c>
      <c r="AS87" s="37">
        <v>15</v>
      </c>
    </row>
    <row r="88" spans="1:45" ht="30">
      <c r="A88" s="50"/>
      <c r="B88" s="51" t="s">
        <v>138</v>
      </c>
      <c r="C88" s="52" t="s">
        <v>167</v>
      </c>
      <c r="D88" s="35">
        <v>24</v>
      </c>
      <c r="E88" s="36">
        <v>46</v>
      </c>
      <c r="F88" s="37">
        <v>11</v>
      </c>
      <c r="G88" s="35">
        <v>24</v>
      </c>
      <c r="H88" s="36">
        <v>46</v>
      </c>
      <c r="I88" s="37">
        <v>11</v>
      </c>
      <c r="J88" s="35">
        <v>24</v>
      </c>
      <c r="K88" s="36">
        <v>46</v>
      </c>
      <c r="L88" s="37">
        <v>11</v>
      </c>
      <c r="M88" s="35">
        <v>24</v>
      </c>
      <c r="N88" s="36">
        <v>46</v>
      </c>
      <c r="O88" s="37">
        <v>11</v>
      </c>
      <c r="P88" s="35">
        <v>24</v>
      </c>
      <c r="Q88" s="36">
        <v>46</v>
      </c>
      <c r="R88" s="37">
        <v>11</v>
      </c>
      <c r="S88" s="35">
        <v>24</v>
      </c>
      <c r="T88" s="36">
        <v>46</v>
      </c>
      <c r="U88" s="37">
        <v>11</v>
      </c>
      <c r="V88" s="35">
        <v>24</v>
      </c>
      <c r="W88" s="36">
        <v>46</v>
      </c>
      <c r="X88" s="37">
        <v>11</v>
      </c>
      <c r="Y88" s="35">
        <v>24</v>
      </c>
      <c r="Z88" s="36">
        <v>46</v>
      </c>
      <c r="AA88" s="37">
        <v>11</v>
      </c>
      <c r="AB88" s="35">
        <v>24</v>
      </c>
      <c r="AC88" s="36">
        <v>46</v>
      </c>
      <c r="AD88" s="37">
        <v>11</v>
      </c>
      <c r="AE88" s="35">
        <v>24</v>
      </c>
      <c r="AF88" s="36">
        <v>46</v>
      </c>
      <c r="AG88" s="37">
        <v>11</v>
      </c>
      <c r="AH88" s="35">
        <v>24</v>
      </c>
      <c r="AI88" s="36">
        <v>46</v>
      </c>
      <c r="AJ88" s="37">
        <v>11</v>
      </c>
      <c r="AK88" s="35">
        <v>24</v>
      </c>
      <c r="AL88" s="36">
        <v>46</v>
      </c>
      <c r="AM88" s="37">
        <v>11</v>
      </c>
      <c r="AN88" s="35">
        <v>24</v>
      </c>
      <c r="AO88" s="36">
        <v>46</v>
      </c>
      <c r="AP88" s="37">
        <v>11</v>
      </c>
      <c r="AQ88" s="35">
        <v>24</v>
      </c>
      <c r="AR88" s="36">
        <v>46</v>
      </c>
      <c r="AS88" s="37">
        <v>11</v>
      </c>
    </row>
    <row r="89" spans="1:45" ht="45">
      <c r="A89" s="50"/>
      <c r="B89" s="51" t="s">
        <v>138</v>
      </c>
      <c r="C89" s="52" t="s">
        <v>171</v>
      </c>
      <c r="D89" s="41">
        <f>D88/D87</f>
        <v>0.48</v>
      </c>
      <c r="E89" s="42">
        <f t="shared" ref="E89:F89" si="84">E88/E87</f>
        <v>0.39316239316239315</v>
      </c>
      <c r="F89" s="42">
        <f t="shared" si="84"/>
        <v>0.73333333333333328</v>
      </c>
      <c r="G89" s="41">
        <f>G88/G87</f>
        <v>0.48</v>
      </c>
      <c r="H89" s="42">
        <f t="shared" ref="H89" si="85">H88/H87</f>
        <v>0.39316239316239315</v>
      </c>
      <c r="I89" s="42">
        <f t="shared" ref="I89" si="86">I88/I87</f>
        <v>0.73333333333333328</v>
      </c>
      <c r="J89" s="41">
        <f>J88/J87</f>
        <v>0.48</v>
      </c>
      <c r="K89" s="42">
        <f t="shared" ref="K89" si="87">K88/K87</f>
        <v>0.39316239316239315</v>
      </c>
      <c r="L89" s="42">
        <f t="shared" ref="L89" si="88">L88/L87</f>
        <v>0.73333333333333328</v>
      </c>
      <c r="M89" s="41">
        <f>M88/M87</f>
        <v>0.48</v>
      </c>
      <c r="N89" s="42">
        <f t="shared" ref="N89" si="89">N88/N87</f>
        <v>0.39316239316239315</v>
      </c>
      <c r="O89" s="42">
        <f t="shared" ref="O89" si="90">O88/O87</f>
        <v>0.73333333333333328</v>
      </c>
      <c r="P89" s="41">
        <f>P88/P87</f>
        <v>0.48</v>
      </c>
      <c r="Q89" s="42">
        <f t="shared" ref="Q89" si="91">Q88/Q87</f>
        <v>0.39316239316239315</v>
      </c>
      <c r="R89" s="42">
        <f t="shared" ref="R89" si="92">R88/R87</f>
        <v>0.73333333333333328</v>
      </c>
      <c r="S89" s="41">
        <f>S88/S87</f>
        <v>0.48</v>
      </c>
      <c r="T89" s="42">
        <f t="shared" ref="T89" si="93">T88/T87</f>
        <v>0.39316239316239315</v>
      </c>
      <c r="U89" s="42">
        <f t="shared" ref="U89" si="94">U88/U87</f>
        <v>0.73333333333333328</v>
      </c>
      <c r="V89" s="41">
        <f>V88/V87</f>
        <v>0.48</v>
      </c>
      <c r="W89" s="42">
        <f t="shared" ref="W89" si="95">W88/W87</f>
        <v>0.39316239316239315</v>
      </c>
      <c r="X89" s="42">
        <f t="shared" ref="X89" si="96">X88/X87</f>
        <v>0.73333333333333328</v>
      </c>
      <c r="Y89" s="41">
        <f>Y88/Y87</f>
        <v>0.48</v>
      </c>
      <c r="Z89" s="42">
        <f t="shared" ref="Z89" si="97">Z88/Z87</f>
        <v>0.39316239316239315</v>
      </c>
      <c r="AA89" s="42">
        <f t="shared" ref="AA89" si="98">AA88/AA87</f>
        <v>0.73333333333333328</v>
      </c>
      <c r="AB89" s="41">
        <f>AB88/AB87</f>
        <v>0.48</v>
      </c>
      <c r="AC89" s="42">
        <f t="shared" ref="AC89" si="99">AC88/AC87</f>
        <v>0.39316239316239315</v>
      </c>
      <c r="AD89" s="42">
        <f t="shared" ref="AD89" si="100">AD88/AD87</f>
        <v>0.73333333333333328</v>
      </c>
      <c r="AE89" s="41">
        <f>AE88/AE87</f>
        <v>0.48</v>
      </c>
      <c r="AF89" s="42">
        <f t="shared" ref="AF89" si="101">AF88/AF87</f>
        <v>0.39316239316239315</v>
      </c>
      <c r="AG89" s="42">
        <f t="shared" ref="AG89" si="102">AG88/AG87</f>
        <v>0.73333333333333328</v>
      </c>
      <c r="AH89" s="41">
        <f>AH88/AH87</f>
        <v>0.48</v>
      </c>
      <c r="AI89" s="42">
        <f t="shared" ref="AI89" si="103">AI88/AI87</f>
        <v>0.39316239316239315</v>
      </c>
      <c r="AJ89" s="42">
        <f t="shared" ref="AJ89" si="104">AJ88/AJ87</f>
        <v>0.73333333333333328</v>
      </c>
      <c r="AK89" s="41">
        <f>AK88/AK87</f>
        <v>0.48</v>
      </c>
      <c r="AL89" s="42">
        <f t="shared" ref="AL89" si="105">AL88/AL87</f>
        <v>0.39316239316239315</v>
      </c>
      <c r="AM89" s="42">
        <f t="shared" ref="AM89" si="106">AM88/AM87</f>
        <v>0.73333333333333328</v>
      </c>
      <c r="AN89" s="41">
        <f>AN88/AN87</f>
        <v>0.48</v>
      </c>
      <c r="AO89" s="42">
        <f t="shared" ref="AO89" si="107">AO88/AO87</f>
        <v>0.39316239316239315</v>
      </c>
      <c r="AP89" s="42">
        <f t="shared" ref="AP89" si="108">AP88/AP87</f>
        <v>0.73333333333333328</v>
      </c>
      <c r="AQ89" s="41">
        <f>AQ88/AQ87</f>
        <v>0.48</v>
      </c>
      <c r="AR89" s="42">
        <f t="shared" ref="AR89" si="109">AR88/AR87</f>
        <v>0.39316239316239315</v>
      </c>
      <c r="AS89" s="43">
        <f t="shared" ref="AS89" si="110">AS88/AS87</f>
        <v>0.73333333333333328</v>
      </c>
    </row>
    <row r="90" spans="1:45" ht="30">
      <c r="A90" s="50"/>
      <c r="B90" s="51" t="s">
        <v>139</v>
      </c>
      <c r="C90" s="52" t="s">
        <v>178</v>
      </c>
      <c r="D90" s="35" t="s">
        <v>176</v>
      </c>
      <c r="E90" s="36" t="s">
        <v>176</v>
      </c>
      <c r="F90" s="37" t="s">
        <v>176</v>
      </c>
      <c r="G90" s="35">
        <v>55</v>
      </c>
      <c r="H90" s="36">
        <v>10</v>
      </c>
      <c r="I90" s="37" t="s">
        <v>176</v>
      </c>
      <c r="J90" s="35">
        <v>100</v>
      </c>
      <c r="K90" s="36">
        <v>40</v>
      </c>
      <c r="L90" s="37" t="s">
        <v>176</v>
      </c>
      <c r="M90" s="35">
        <v>15</v>
      </c>
      <c r="N90" s="36">
        <v>30</v>
      </c>
      <c r="O90" s="37" t="s">
        <v>176</v>
      </c>
      <c r="P90" s="35">
        <v>15</v>
      </c>
      <c r="Q90" s="36">
        <v>20</v>
      </c>
      <c r="R90" s="37" t="s">
        <v>176</v>
      </c>
      <c r="S90" s="35">
        <v>10</v>
      </c>
      <c r="T90" s="36">
        <v>10</v>
      </c>
      <c r="U90" s="37" t="s">
        <v>176</v>
      </c>
      <c r="V90" s="35">
        <v>35</v>
      </c>
      <c r="W90" s="36">
        <v>40</v>
      </c>
      <c r="X90" s="37" t="s">
        <v>176</v>
      </c>
      <c r="Y90" s="35">
        <v>15</v>
      </c>
      <c r="Z90" s="36">
        <v>10</v>
      </c>
      <c r="AA90" s="37" t="s">
        <v>176</v>
      </c>
      <c r="AB90" s="35">
        <v>45</v>
      </c>
      <c r="AC90" s="36">
        <v>75</v>
      </c>
      <c r="AD90" s="37" t="s">
        <v>176</v>
      </c>
      <c r="AE90" s="35">
        <v>60</v>
      </c>
      <c r="AF90" s="36">
        <v>95</v>
      </c>
      <c r="AG90" s="37" t="s">
        <v>176</v>
      </c>
      <c r="AH90" s="35">
        <v>55</v>
      </c>
      <c r="AI90" s="36">
        <v>135</v>
      </c>
      <c r="AJ90" s="37" t="s">
        <v>176</v>
      </c>
      <c r="AK90" s="35">
        <v>10</v>
      </c>
      <c r="AL90" s="36">
        <v>15</v>
      </c>
      <c r="AM90" s="37" t="s">
        <v>176</v>
      </c>
      <c r="AN90" s="35">
        <v>45</v>
      </c>
      <c r="AO90" s="36">
        <v>20</v>
      </c>
      <c r="AP90" s="37" t="s">
        <v>176</v>
      </c>
      <c r="AQ90" s="35">
        <v>20</v>
      </c>
      <c r="AR90" s="36">
        <v>20</v>
      </c>
      <c r="AS90" s="37" t="s">
        <v>176</v>
      </c>
    </row>
    <row r="91" spans="1:45" ht="30">
      <c r="A91" s="50"/>
      <c r="B91" s="51" t="s">
        <v>140</v>
      </c>
      <c r="C91" s="52" t="s">
        <v>168</v>
      </c>
      <c r="D91" s="35">
        <f>'Questionnaire Quality'!C27</f>
        <v>3.3333333333333335</v>
      </c>
      <c r="E91" s="36">
        <f>'Questionnaire Quality'!D27</f>
        <v>5.333333333333333</v>
      </c>
      <c r="F91" s="36">
        <f>'Questionnaire Quality'!E27</f>
        <v>4</v>
      </c>
      <c r="G91" s="35">
        <f>'Questionnaire Quality'!F27</f>
        <v>4.333333333333333</v>
      </c>
      <c r="H91" s="36">
        <f>'Questionnaire Quality'!G27</f>
        <v>5.8888888888888893</v>
      </c>
      <c r="I91" s="36">
        <f>'Questionnaire Quality'!H27</f>
        <v>3.5555555555555554</v>
      </c>
      <c r="J91" s="35">
        <f>'Questionnaire Quality'!I27</f>
        <v>4.5</v>
      </c>
      <c r="K91" s="36">
        <f>'Questionnaire Quality'!J27</f>
        <v>6.5</v>
      </c>
      <c r="L91" s="36">
        <f>'Questionnaire Quality'!K27</f>
        <v>5</v>
      </c>
      <c r="M91" s="35">
        <f>'Questionnaire Quality'!L27</f>
        <v>3.5</v>
      </c>
      <c r="N91" s="36">
        <f>'Questionnaire Quality'!M27</f>
        <v>6</v>
      </c>
      <c r="O91" s="36">
        <f>'Questionnaire Quality'!N27</f>
        <v>4</v>
      </c>
      <c r="P91" s="35">
        <f>'Questionnaire Quality'!O27</f>
        <v>4.5</v>
      </c>
      <c r="Q91" s="36">
        <f>'Questionnaire Quality'!P27</f>
        <v>6</v>
      </c>
      <c r="R91" s="36">
        <f>'Questionnaire Quality'!Q27</f>
        <v>4.5</v>
      </c>
      <c r="S91" s="35">
        <f>'Questionnaire Quality'!R27</f>
        <v>4.333333333333333</v>
      </c>
      <c r="T91" s="36">
        <f>'Questionnaire Quality'!S27</f>
        <v>5</v>
      </c>
      <c r="U91" s="36">
        <f>'Questionnaire Quality'!T27</f>
        <v>3.6666666666666665</v>
      </c>
      <c r="V91" s="35">
        <f>'Questionnaire Quality'!U27</f>
        <v>4.333333333333333</v>
      </c>
      <c r="W91" s="36">
        <f>'Questionnaire Quality'!V27</f>
        <v>5</v>
      </c>
      <c r="X91" s="36">
        <f>'Questionnaire Quality'!W27</f>
        <v>2.6666666666666665</v>
      </c>
      <c r="Y91" s="35">
        <f>'Questionnaire Quality'!X27</f>
        <v>4.333333333333333</v>
      </c>
      <c r="Z91" s="36">
        <f>'Questionnaire Quality'!Y27</f>
        <v>5</v>
      </c>
      <c r="AA91" s="36">
        <f>'Questionnaire Quality'!Z27</f>
        <v>2.6666666666666665</v>
      </c>
      <c r="AB91" s="35">
        <f>'Questionnaire Quality'!AA27</f>
        <v>4.666666666666667</v>
      </c>
      <c r="AC91" s="36">
        <f>'Questionnaire Quality'!AB27</f>
        <v>3.6666666666666665</v>
      </c>
      <c r="AD91" s="36">
        <f>'Questionnaire Quality'!AC27</f>
        <v>2.6666666666666665</v>
      </c>
      <c r="AE91" s="35">
        <f>'Questionnaire Quality'!AD27</f>
        <v>4.666666666666667</v>
      </c>
      <c r="AF91" s="36">
        <f>'Questionnaire Quality'!AE27</f>
        <v>4.666666666666667</v>
      </c>
      <c r="AG91" s="36">
        <f>'Questionnaire Quality'!AF27</f>
        <v>2.3333333333333335</v>
      </c>
      <c r="AH91" s="35">
        <f>'Questionnaire Quality'!AG27</f>
        <v>4.5</v>
      </c>
      <c r="AI91" s="36">
        <f>'Questionnaire Quality'!AH27</f>
        <v>6.25</v>
      </c>
      <c r="AJ91" s="36">
        <f>'Questionnaire Quality'!AI27</f>
        <v>3</v>
      </c>
      <c r="AK91" s="35">
        <f>'Questionnaire Quality'!AJ27</f>
        <v>5</v>
      </c>
      <c r="AL91" s="36">
        <f>'Questionnaire Quality'!AK27</f>
        <v>6</v>
      </c>
      <c r="AM91" s="36">
        <f>'Questionnaire Quality'!AL27</f>
        <v>2.6666666666666665</v>
      </c>
      <c r="AN91" s="35">
        <f>'Questionnaire Quality'!AM27</f>
        <v>4.666666666666667</v>
      </c>
      <c r="AO91" s="36">
        <f>'Questionnaire Quality'!AN27</f>
        <v>5</v>
      </c>
      <c r="AP91" s="36">
        <f>'Questionnaire Quality'!AO27</f>
        <v>3</v>
      </c>
      <c r="AQ91" s="35">
        <f>'Questionnaire Quality'!AP27</f>
        <v>5</v>
      </c>
      <c r="AR91" s="36">
        <f>'Questionnaire Quality'!AQ27</f>
        <v>5</v>
      </c>
      <c r="AS91" s="37">
        <f>'Questionnaire Quality'!AR27</f>
        <v>3</v>
      </c>
    </row>
    <row r="92" spans="1:45" ht="45">
      <c r="A92" s="50"/>
      <c r="B92" s="51" t="s">
        <v>141</v>
      </c>
      <c r="C92" s="52" t="s">
        <v>150</v>
      </c>
      <c r="D92" s="35">
        <f>'Questionnaire Quality'!C28</f>
        <v>3.6666666666666665</v>
      </c>
      <c r="E92" s="36">
        <f>'Questionnaire Quality'!D28</f>
        <v>6</v>
      </c>
      <c r="F92" s="36">
        <f>'Questionnaire Quality'!E28</f>
        <v>4.333333333333333</v>
      </c>
      <c r="G92" s="35">
        <f>'Questionnaire Quality'!F28</f>
        <v>3.7777777777777777</v>
      </c>
      <c r="H92" s="36">
        <f>'Questionnaire Quality'!G28</f>
        <v>6</v>
      </c>
      <c r="I92" s="36">
        <f>'Questionnaire Quality'!H28</f>
        <v>3.7777777777777777</v>
      </c>
      <c r="J92" s="35">
        <f>'Questionnaire Quality'!I28</f>
        <v>3.5</v>
      </c>
      <c r="K92" s="36">
        <f>'Questionnaire Quality'!J28</f>
        <v>6</v>
      </c>
      <c r="L92" s="36">
        <f>'Questionnaire Quality'!K28</f>
        <v>4.5</v>
      </c>
      <c r="M92" s="35">
        <f>'Questionnaire Quality'!L28</f>
        <v>3.5</v>
      </c>
      <c r="N92" s="36">
        <f>'Questionnaire Quality'!M28</f>
        <v>5.5</v>
      </c>
      <c r="O92" s="36">
        <f>'Questionnaire Quality'!N28</f>
        <v>4.5</v>
      </c>
      <c r="P92" s="35">
        <f>'Questionnaire Quality'!O28</f>
        <v>4.5</v>
      </c>
      <c r="Q92" s="36">
        <f>'Questionnaire Quality'!P28</f>
        <v>6</v>
      </c>
      <c r="R92" s="36">
        <f>'Questionnaire Quality'!Q28</f>
        <v>4.5</v>
      </c>
      <c r="S92" s="35">
        <f>'Questionnaire Quality'!R28</f>
        <v>3.3333333333333335</v>
      </c>
      <c r="T92" s="36">
        <f>'Questionnaire Quality'!S28</f>
        <v>5.666666666666667</v>
      </c>
      <c r="U92" s="36">
        <f>'Questionnaire Quality'!T28</f>
        <v>2.6666666666666665</v>
      </c>
      <c r="V92" s="35">
        <f>'Questionnaire Quality'!U28</f>
        <v>5</v>
      </c>
      <c r="W92" s="36">
        <f>'Questionnaire Quality'!V28</f>
        <v>5.666666666666667</v>
      </c>
      <c r="X92" s="36">
        <f>'Questionnaire Quality'!W28</f>
        <v>3</v>
      </c>
      <c r="Y92" s="35">
        <f>'Questionnaire Quality'!X28</f>
        <v>4.333333333333333</v>
      </c>
      <c r="Z92" s="36">
        <f>'Questionnaire Quality'!Y28</f>
        <v>5.666666666666667</v>
      </c>
      <c r="AA92" s="36">
        <f>'Questionnaire Quality'!Z28</f>
        <v>3</v>
      </c>
      <c r="AB92" s="35">
        <f>'Questionnaire Quality'!AA28</f>
        <v>4.333333333333333</v>
      </c>
      <c r="AC92" s="36">
        <f>'Questionnaire Quality'!AB28</f>
        <v>4</v>
      </c>
      <c r="AD92" s="36">
        <f>'Questionnaire Quality'!AC28</f>
        <v>2.6666666666666665</v>
      </c>
      <c r="AE92" s="35">
        <f>'Questionnaire Quality'!AD28</f>
        <v>4</v>
      </c>
      <c r="AF92" s="36">
        <f>'Questionnaire Quality'!AE28</f>
        <v>4.666666666666667</v>
      </c>
      <c r="AG92" s="36">
        <f>'Questionnaire Quality'!AF28</f>
        <v>2</v>
      </c>
      <c r="AH92" s="35">
        <f>'Questionnaire Quality'!AG28</f>
        <v>4.25</v>
      </c>
      <c r="AI92" s="36">
        <f>'Questionnaire Quality'!AH28</f>
        <v>6</v>
      </c>
      <c r="AJ92" s="36">
        <f>'Questionnaire Quality'!AI28</f>
        <v>4.5</v>
      </c>
      <c r="AK92" s="35">
        <f>'Questionnaire Quality'!AJ28</f>
        <v>4</v>
      </c>
      <c r="AL92" s="36">
        <f>'Questionnaire Quality'!AK28</f>
        <v>5.666666666666667</v>
      </c>
      <c r="AM92" s="36">
        <f>'Questionnaire Quality'!AL28</f>
        <v>3.6666666666666665</v>
      </c>
      <c r="AN92" s="35">
        <f>'Questionnaire Quality'!AM28</f>
        <v>4.666666666666667</v>
      </c>
      <c r="AO92" s="36">
        <f>'Questionnaire Quality'!AN28</f>
        <v>5.333333333333333</v>
      </c>
      <c r="AP92" s="36">
        <f>'Questionnaire Quality'!AO28</f>
        <v>3</v>
      </c>
      <c r="AQ92" s="35">
        <f>'Questionnaire Quality'!AP28</f>
        <v>4.666666666666667</v>
      </c>
      <c r="AR92" s="36">
        <f>'Questionnaire Quality'!AQ28</f>
        <v>5</v>
      </c>
      <c r="AS92" s="37">
        <f>'Questionnaire Quality'!AR28</f>
        <v>3.3333333333333335</v>
      </c>
    </row>
    <row r="93" spans="1:45">
      <c r="A93" s="50"/>
      <c r="B93" s="51" t="s">
        <v>310</v>
      </c>
      <c r="C93" s="84" t="s">
        <v>322</v>
      </c>
      <c r="D93" s="35">
        <f>'Questionnaire Quality'!C29</f>
        <v>3.5</v>
      </c>
      <c r="E93" s="36">
        <f>'Questionnaire Quality'!D29</f>
        <v>5.666666666666667</v>
      </c>
      <c r="F93" s="36">
        <f>'Questionnaire Quality'!E29</f>
        <v>4.166666666666667</v>
      </c>
      <c r="G93" s="35">
        <f>'Questionnaire Quality'!F29</f>
        <v>4.0555555555555554</v>
      </c>
      <c r="H93" s="36">
        <f>'Questionnaire Quality'!G29</f>
        <v>5.9444444444444446</v>
      </c>
      <c r="I93" s="36">
        <f>'Questionnaire Quality'!H29</f>
        <v>3.6666666666666665</v>
      </c>
      <c r="J93" s="35">
        <f>'Questionnaire Quality'!I29</f>
        <v>4</v>
      </c>
      <c r="K93" s="36">
        <f>'Questionnaire Quality'!J29</f>
        <v>6.25</v>
      </c>
      <c r="L93" s="36">
        <f>'Questionnaire Quality'!K29</f>
        <v>4.75</v>
      </c>
      <c r="M93" s="35">
        <f>'Questionnaire Quality'!L29</f>
        <v>3.5</v>
      </c>
      <c r="N93" s="36">
        <f>'Questionnaire Quality'!M29</f>
        <v>5.75</v>
      </c>
      <c r="O93" s="36">
        <f>'Questionnaire Quality'!N29</f>
        <v>4.25</v>
      </c>
      <c r="P93" s="35">
        <f>'Questionnaire Quality'!O29</f>
        <v>4.5</v>
      </c>
      <c r="Q93" s="36">
        <f>'Questionnaire Quality'!P29</f>
        <v>6</v>
      </c>
      <c r="R93" s="36">
        <f>'Questionnaire Quality'!Q29</f>
        <v>4.5</v>
      </c>
      <c r="S93" s="35">
        <f>'Questionnaire Quality'!R29</f>
        <v>3.8333333333333335</v>
      </c>
      <c r="T93" s="36">
        <f>'Questionnaire Quality'!S29</f>
        <v>5.333333333333333</v>
      </c>
      <c r="U93" s="36">
        <f>'Questionnaire Quality'!T29</f>
        <v>3.1666666666666665</v>
      </c>
      <c r="V93" s="35">
        <f>'Questionnaire Quality'!U29</f>
        <v>4.666666666666667</v>
      </c>
      <c r="W93" s="36">
        <f>'Questionnaire Quality'!V29</f>
        <v>5.333333333333333</v>
      </c>
      <c r="X93" s="36">
        <f>'Questionnaire Quality'!W29</f>
        <v>2.8333333333333335</v>
      </c>
      <c r="Y93" s="35">
        <f>'Questionnaire Quality'!X29</f>
        <v>4.333333333333333</v>
      </c>
      <c r="Z93" s="36">
        <f>'Questionnaire Quality'!Y29</f>
        <v>5.333333333333333</v>
      </c>
      <c r="AA93" s="36">
        <f>'Questionnaire Quality'!Z29</f>
        <v>2.8333333333333335</v>
      </c>
      <c r="AB93" s="35">
        <f>'Questionnaire Quality'!AA29</f>
        <v>4.5</v>
      </c>
      <c r="AC93" s="36">
        <f>'Questionnaire Quality'!AB29</f>
        <v>3.8333333333333335</v>
      </c>
      <c r="AD93" s="36">
        <f>'Questionnaire Quality'!AC29</f>
        <v>2.6666666666666665</v>
      </c>
      <c r="AE93" s="35">
        <f>'Questionnaire Quality'!AD29</f>
        <v>4.333333333333333</v>
      </c>
      <c r="AF93" s="36">
        <f>'Questionnaire Quality'!AE29</f>
        <v>4.666666666666667</v>
      </c>
      <c r="AG93" s="36">
        <f>'Questionnaire Quality'!AF29</f>
        <v>2.1666666666666665</v>
      </c>
      <c r="AH93" s="35">
        <f>'Questionnaire Quality'!AG29</f>
        <v>4.375</v>
      </c>
      <c r="AI93" s="36">
        <f>'Questionnaire Quality'!AH29</f>
        <v>6.125</v>
      </c>
      <c r="AJ93" s="36">
        <f>'Questionnaire Quality'!AI29</f>
        <v>3.75</v>
      </c>
      <c r="AK93" s="35">
        <f>'Questionnaire Quality'!AJ29</f>
        <v>4.5</v>
      </c>
      <c r="AL93" s="36">
        <f>'Questionnaire Quality'!AK29</f>
        <v>5.833333333333333</v>
      </c>
      <c r="AM93" s="36">
        <f>'Questionnaire Quality'!AL29</f>
        <v>3.1666666666666665</v>
      </c>
      <c r="AN93" s="35">
        <f>'Questionnaire Quality'!AM29</f>
        <v>4.666666666666667</v>
      </c>
      <c r="AO93" s="36">
        <f>'Questionnaire Quality'!AN29</f>
        <v>5.166666666666667</v>
      </c>
      <c r="AP93" s="36">
        <f>'Questionnaire Quality'!AO29</f>
        <v>3</v>
      </c>
      <c r="AQ93" s="35">
        <f>'Questionnaire Quality'!AP29</f>
        <v>4.833333333333333</v>
      </c>
      <c r="AR93" s="36">
        <f>'Questionnaire Quality'!AQ29</f>
        <v>5</v>
      </c>
      <c r="AS93" s="37">
        <f>'Questionnaire Quality'!AR29</f>
        <v>3.1666666666666665</v>
      </c>
    </row>
    <row r="94" spans="1:45">
      <c r="A94" s="50"/>
      <c r="B94" s="51" t="s">
        <v>311</v>
      </c>
      <c r="C94" s="84" t="s">
        <v>323</v>
      </c>
      <c r="D94" s="35">
        <f>'Questionnaire Quality'!C30</f>
        <v>1.3228756555322954</v>
      </c>
      <c r="E94" s="36">
        <f>'Questionnaire Quality'!D30</f>
        <v>0.28867513459481287</v>
      </c>
      <c r="F94" s="36">
        <f>'Questionnaire Quality'!E30</f>
        <v>1.4433756729740641</v>
      </c>
      <c r="G94" s="35">
        <f>'Questionnaire Quality'!F30</f>
        <v>1.3096861371251429</v>
      </c>
      <c r="H94" s="36">
        <f>'Questionnaire Quality'!G30</f>
        <v>0.91666666666666707</v>
      </c>
      <c r="I94" s="36">
        <f>'Questionnaire Quality'!H30</f>
        <v>1.299038105676658</v>
      </c>
      <c r="J94" s="35">
        <f>'Questionnaire Quality'!I30</f>
        <v>0.70710678118654757</v>
      </c>
      <c r="K94" s="36">
        <f>'Questionnaire Quality'!J30</f>
        <v>1.0606601717798212</v>
      </c>
      <c r="L94" s="36">
        <f>'Questionnaire Quality'!K30</f>
        <v>1.7677669529663689</v>
      </c>
      <c r="M94" s="35">
        <f>'Questionnaire Quality'!L30</f>
        <v>0.70710678118654757</v>
      </c>
      <c r="N94" s="36">
        <f>'Questionnaire Quality'!M30</f>
        <v>0.35355339059327379</v>
      </c>
      <c r="O94" s="36">
        <f>'Questionnaire Quality'!N30</f>
        <v>1.7677669529663689</v>
      </c>
      <c r="P94" s="35">
        <f>'Questionnaire Quality'!O30</f>
        <v>0.70710678118654757</v>
      </c>
      <c r="Q94" s="36">
        <f>'Questionnaire Quality'!P30</f>
        <v>0.70710678118654757</v>
      </c>
      <c r="R94" s="36">
        <f>'Questionnaire Quality'!Q30</f>
        <v>2.1213203435596424</v>
      </c>
      <c r="S94" s="35">
        <f>'Questionnaire Quality'!R30</f>
        <v>0.7637626158259726</v>
      </c>
      <c r="T94" s="36">
        <f>'Questionnaire Quality'!S30</f>
        <v>0.76376261582597493</v>
      </c>
      <c r="U94" s="36">
        <f>'Questionnaire Quality'!T30</f>
        <v>1.7559422921421233</v>
      </c>
      <c r="V94" s="35">
        <f>'Questionnaire Quality'!U30</f>
        <v>0.76376261582597493</v>
      </c>
      <c r="W94" s="36">
        <f>'Questionnaire Quality'!V30</f>
        <v>0.57735026918962584</v>
      </c>
      <c r="X94" s="36">
        <f>'Questionnaire Quality'!W30</f>
        <v>1.2583057392117918</v>
      </c>
      <c r="Y94" s="35">
        <f>'Questionnaire Quality'!X30</f>
        <v>0.57735026918962473</v>
      </c>
      <c r="Z94" s="36">
        <f>'Questionnaire Quality'!Y30</f>
        <v>1.5275252316519474</v>
      </c>
      <c r="AA94" s="36">
        <f>'Questionnaire Quality'!Z30</f>
        <v>1.6072751268321595</v>
      </c>
      <c r="AB94" s="35">
        <f>'Questionnaire Quality'!AA30</f>
        <v>0.8660254037844386</v>
      </c>
      <c r="AC94" s="36">
        <f>'Questionnaire Quality'!AB30</f>
        <v>1.7559422921421228</v>
      </c>
      <c r="AD94" s="36">
        <f>'Questionnaire Quality'!AC30</f>
        <v>1.5275252316519468</v>
      </c>
      <c r="AE94" s="35">
        <f>'Questionnaire Quality'!AD30</f>
        <v>0.57735026918962473</v>
      </c>
      <c r="AF94" s="36">
        <f>'Questionnaire Quality'!AE30</f>
        <v>0.57735026918962784</v>
      </c>
      <c r="AG94" s="36">
        <f>'Questionnaire Quality'!AF30</f>
        <v>1.2583057392117916</v>
      </c>
      <c r="AH94" s="35">
        <f>'Questionnaire Quality'!AG30</f>
        <v>1.6007810593582121</v>
      </c>
      <c r="AI94" s="36">
        <f>'Questionnaire Quality'!AH30</f>
        <v>0.8539125638299665</v>
      </c>
      <c r="AJ94" s="36">
        <f>'Questionnaire Quality'!AI30</f>
        <v>1.2583057392117916</v>
      </c>
      <c r="AK94" s="35">
        <f>'Questionnaire Quality'!AJ30</f>
        <v>1.3228756555322954</v>
      </c>
      <c r="AL94" s="36">
        <f>'Questionnaire Quality'!AK30</f>
        <v>0.28867513459481287</v>
      </c>
      <c r="AM94" s="36">
        <f>'Questionnaire Quality'!AL30</f>
        <v>1.2583057392117918</v>
      </c>
      <c r="AN94" s="35">
        <f>'Questionnaire Quality'!AM30</f>
        <v>1.5275252316519474</v>
      </c>
      <c r="AO94" s="36">
        <f>'Questionnaire Quality'!AN30</f>
        <v>1.4433756729740652</v>
      </c>
      <c r="AP94" s="36">
        <f>'Questionnaire Quality'!AO30</f>
        <v>1</v>
      </c>
      <c r="AQ94" s="35">
        <f>'Questionnaire Quality'!AP30</f>
        <v>1.2583057392117925</v>
      </c>
      <c r="AR94" s="36">
        <f>'Questionnaire Quality'!AQ30</f>
        <v>1.7320508075688772</v>
      </c>
      <c r="AS94" s="37">
        <f>'Questionnaire Quality'!AR30</f>
        <v>0.76376261582597371</v>
      </c>
    </row>
    <row r="95" spans="1:45" ht="30">
      <c r="A95" s="50"/>
      <c r="B95" s="51" t="s">
        <v>142</v>
      </c>
      <c r="C95" s="52" t="s">
        <v>169</v>
      </c>
      <c r="D95" s="87" t="s">
        <v>175</v>
      </c>
      <c r="E95" s="88" t="s">
        <v>175</v>
      </c>
      <c r="F95" s="88" t="s">
        <v>175</v>
      </c>
      <c r="G95" s="87" t="s">
        <v>175</v>
      </c>
      <c r="H95" s="88" t="s">
        <v>175</v>
      </c>
      <c r="I95" s="88" t="s">
        <v>175</v>
      </c>
      <c r="J95" s="35">
        <v>3</v>
      </c>
      <c r="K95" s="36">
        <v>4</v>
      </c>
      <c r="L95" s="37">
        <v>1</v>
      </c>
      <c r="M95" s="35">
        <v>3</v>
      </c>
      <c r="N95" s="36">
        <v>7</v>
      </c>
      <c r="O95" s="37">
        <v>1</v>
      </c>
      <c r="P95" s="35">
        <v>3</v>
      </c>
      <c r="Q95" s="36">
        <v>5</v>
      </c>
      <c r="R95" s="37">
        <v>0</v>
      </c>
      <c r="S95" s="35">
        <v>3</v>
      </c>
      <c r="T95" s="36">
        <v>6</v>
      </c>
      <c r="U95" s="37">
        <v>0</v>
      </c>
      <c r="V95" s="35">
        <v>3</v>
      </c>
      <c r="W95" s="36">
        <v>13</v>
      </c>
      <c r="X95" s="37">
        <v>0</v>
      </c>
      <c r="Y95" s="35">
        <v>3</v>
      </c>
      <c r="Z95" s="36">
        <v>5</v>
      </c>
      <c r="AA95" s="37">
        <v>0</v>
      </c>
      <c r="AB95" s="35">
        <v>2</v>
      </c>
      <c r="AC95" s="36">
        <v>18</v>
      </c>
      <c r="AD95" s="37">
        <v>0</v>
      </c>
      <c r="AE95" s="35">
        <v>4</v>
      </c>
      <c r="AF95" s="36">
        <v>15</v>
      </c>
      <c r="AG95" s="37">
        <v>1</v>
      </c>
      <c r="AH95" s="35">
        <v>2</v>
      </c>
      <c r="AI95" s="36">
        <v>15</v>
      </c>
      <c r="AJ95" s="37">
        <v>1</v>
      </c>
      <c r="AK95" s="35">
        <v>3</v>
      </c>
      <c r="AL95" s="36">
        <v>5</v>
      </c>
      <c r="AM95" s="37">
        <v>0</v>
      </c>
      <c r="AN95" s="35">
        <v>2</v>
      </c>
      <c r="AO95" s="36">
        <v>5</v>
      </c>
      <c r="AP95" s="37">
        <v>0</v>
      </c>
      <c r="AQ95" s="35">
        <v>3</v>
      </c>
      <c r="AR95" s="36">
        <v>6</v>
      </c>
      <c r="AS95" s="37">
        <v>0</v>
      </c>
    </row>
    <row r="96" spans="1:45" ht="195">
      <c r="A96" s="50"/>
      <c r="B96" s="51" t="s">
        <v>361</v>
      </c>
      <c r="C96" s="52" t="s">
        <v>179</v>
      </c>
      <c r="D96" s="87" t="s">
        <v>175</v>
      </c>
      <c r="E96" s="89" t="s">
        <v>175</v>
      </c>
      <c r="F96" s="89" t="s">
        <v>175</v>
      </c>
      <c r="G96" s="87" t="s">
        <v>175</v>
      </c>
      <c r="H96" s="89" t="s">
        <v>175</v>
      </c>
      <c r="I96" s="89" t="s">
        <v>175</v>
      </c>
      <c r="J96" s="87" t="s">
        <v>180</v>
      </c>
      <c r="K96" s="88" t="s">
        <v>187</v>
      </c>
      <c r="L96" s="88" t="s">
        <v>198</v>
      </c>
      <c r="M96" s="87" t="s">
        <v>180</v>
      </c>
      <c r="N96" s="56" t="s">
        <v>188</v>
      </c>
      <c r="O96" s="88" t="s">
        <v>199</v>
      </c>
      <c r="P96" s="87" t="s">
        <v>180</v>
      </c>
      <c r="Q96" s="88" t="s">
        <v>189</v>
      </c>
      <c r="R96" s="88"/>
      <c r="S96" s="87" t="s">
        <v>180</v>
      </c>
      <c r="T96" s="88" t="s">
        <v>190</v>
      </c>
      <c r="U96" s="88"/>
      <c r="V96" s="87" t="s">
        <v>180</v>
      </c>
      <c r="W96" s="88" t="s">
        <v>191</v>
      </c>
      <c r="X96" s="88"/>
      <c r="Y96" s="87" t="s">
        <v>180</v>
      </c>
      <c r="Z96" s="88" t="s">
        <v>192</v>
      </c>
      <c r="AA96" s="88"/>
      <c r="AB96" s="87" t="s">
        <v>181</v>
      </c>
      <c r="AC96" s="88" t="s">
        <v>193</v>
      </c>
      <c r="AD96" s="88"/>
      <c r="AE96" s="87" t="s">
        <v>182</v>
      </c>
      <c r="AF96" s="88" t="s">
        <v>194</v>
      </c>
      <c r="AG96" s="88" t="s">
        <v>199</v>
      </c>
      <c r="AH96" s="87" t="s">
        <v>183</v>
      </c>
      <c r="AI96" s="88" t="s">
        <v>195</v>
      </c>
      <c r="AJ96" s="88" t="s">
        <v>199</v>
      </c>
      <c r="AK96" s="87" t="s">
        <v>184</v>
      </c>
      <c r="AL96" s="88" t="s">
        <v>192</v>
      </c>
      <c r="AM96" s="88"/>
      <c r="AN96" s="87" t="s">
        <v>185</v>
      </c>
      <c r="AO96" s="88" t="s">
        <v>196</v>
      </c>
      <c r="AP96" s="88"/>
      <c r="AQ96" s="87" t="s">
        <v>186</v>
      </c>
      <c r="AR96" s="88" t="s">
        <v>197</v>
      </c>
      <c r="AS96" s="90"/>
    </row>
    <row r="97" spans="1:45" ht="30">
      <c r="A97" s="50"/>
      <c r="B97" s="51" t="s">
        <v>143</v>
      </c>
      <c r="C97" s="52" t="s">
        <v>170</v>
      </c>
      <c r="D97" s="30" t="s">
        <v>91</v>
      </c>
      <c r="E97" s="27" t="s">
        <v>91</v>
      </c>
      <c r="F97" s="31" t="s">
        <v>91</v>
      </c>
      <c r="G97" s="30" t="s">
        <v>91</v>
      </c>
      <c r="H97" s="27" t="s">
        <v>91</v>
      </c>
      <c r="I97" s="31" t="s">
        <v>91</v>
      </c>
      <c r="J97" s="30" t="s">
        <v>91</v>
      </c>
      <c r="K97" s="27" t="s">
        <v>91</v>
      </c>
      <c r="L97" s="31" t="s">
        <v>91</v>
      </c>
      <c r="M97" s="30" t="s">
        <v>91</v>
      </c>
      <c r="N97" s="27" t="s">
        <v>91</v>
      </c>
      <c r="O97" s="31" t="s">
        <v>91</v>
      </c>
      <c r="P97" s="30" t="s">
        <v>91</v>
      </c>
      <c r="Q97" s="27" t="s">
        <v>91</v>
      </c>
      <c r="R97" s="31" t="s">
        <v>91</v>
      </c>
      <c r="S97" s="30" t="s">
        <v>91</v>
      </c>
      <c r="T97" s="27" t="s">
        <v>91</v>
      </c>
      <c r="U97" s="31" t="s">
        <v>91</v>
      </c>
      <c r="V97" s="30" t="s">
        <v>91</v>
      </c>
      <c r="W97" s="27" t="s">
        <v>91</v>
      </c>
      <c r="X97" s="31" t="s">
        <v>91</v>
      </c>
      <c r="Y97" s="30" t="s">
        <v>91</v>
      </c>
      <c r="Z97" s="27" t="s">
        <v>91</v>
      </c>
      <c r="AA97" s="31" t="s">
        <v>91</v>
      </c>
      <c r="AB97" s="30" t="s">
        <v>91</v>
      </c>
      <c r="AC97" s="27" t="s">
        <v>91</v>
      </c>
      <c r="AD97" s="31" t="s">
        <v>91</v>
      </c>
      <c r="AE97" s="30" t="s">
        <v>91</v>
      </c>
      <c r="AF97" s="27" t="s">
        <v>91</v>
      </c>
      <c r="AG97" s="31" t="s">
        <v>91</v>
      </c>
      <c r="AH97" s="30" t="s">
        <v>91</v>
      </c>
      <c r="AI97" s="27" t="s">
        <v>91</v>
      </c>
      <c r="AJ97" s="31" t="s">
        <v>91</v>
      </c>
      <c r="AK97" s="30" t="s">
        <v>91</v>
      </c>
      <c r="AL97" s="27" t="s">
        <v>91</v>
      </c>
      <c r="AM97" s="31" t="s">
        <v>91</v>
      </c>
      <c r="AN97" s="30" t="s">
        <v>91</v>
      </c>
      <c r="AO97" s="27" t="s">
        <v>91</v>
      </c>
      <c r="AP97" s="31" t="s">
        <v>91</v>
      </c>
      <c r="AQ97" s="30" t="s">
        <v>91</v>
      </c>
      <c r="AR97" s="27" t="s">
        <v>91</v>
      </c>
      <c r="AS97" s="31" t="s">
        <v>91</v>
      </c>
    </row>
    <row r="98" spans="1:45">
      <c r="A98" s="50"/>
      <c r="B98" s="51" t="s">
        <v>144</v>
      </c>
      <c r="C98" s="52" t="s">
        <v>151</v>
      </c>
      <c r="D98" s="30">
        <v>684</v>
      </c>
      <c r="E98" s="27">
        <v>82</v>
      </c>
      <c r="F98" s="31">
        <v>50</v>
      </c>
      <c r="G98" s="30">
        <v>684</v>
      </c>
      <c r="H98" s="27">
        <v>82</v>
      </c>
      <c r="I98" s="31">
        <v>50</v>
      </c>
      <c r="J98" s="91">
        <v>684</v>
      </c>
      <c r="K98" s="92">
        <v>82</v>
      </c>
      <c r="L98" s="93">
        <v>50</v>
      </c>
      <c r="M98" s="91">
        <v>684</v>
      </c>
      <c r="N98" s="92">
        <v>82</v>
      </c>
      <c r="O98" s="93">
        <v>50</v>
      </c>
      <c r="P98" s="91">
        <v>684</v>
      </c>
      <c r="Q98" s="92">
        <v>82</v>
      </c>
      <c r="R98" s="93">
        <v>50</v>
      </c>
      <c r="S98" s="91">
        <v>684</v>
      </c>
      <c r="T98" s="92">
        <v>82</v>
      </c>
      <c r="U98" s="93">
        <v>50</v>
      </c>
      <c r="V98" s="91">
        <v>684</v>
      </c>
      <c r="W98" s="92">
        <v>82</v>
      </c>
      <c r="X98" s="93">
        <v>50</v>
      </c>
      <c r="Y98" s="91">
        <v>684</v>
      </c>
      <c r="Z98" s="92">
        <v>82</v>
      </c>
      <c r="AA98" s="93">
        <v>50</v>
      </c>
      <c r="AB98" s="91">
        <v>684</v>
      </c>
      <c r="AC98" s="92">
        <v>82</v>
      </c>
      <c r="AD98" s="93">
        <v>50</v>
      </c>
      <c r="AE98" s="91">
        <v>684</v>
      </c>
      <c r="AF98" s="92">
        <v>82</v>
      </c>
      <c r="AG98" s="93">
        <v>50</v>
      </c>
      <c r="AH98" s="91">
        <v>684</v>
      </c>
      <c r="AI98" s="92">
        <v>82</v>
      </c>
      <c r="AJ98" s="93">
        <v>50</v>
      </c>
      <c r="AK98" s="91">
        <v>684</v>
      </c>
      <c r="AL98" s="92">
        <v>82</v>
      </c>
      <c r="AM98" s="93">
        <v>50</v>
      </c>
      <c r="AN98" s="91">
        <v>684</v>
      </c>
      <c r="AO98" s="92">
        <v>82</v>
      </c>
      <c r="AP98" s="93">
        <v>50</v>
      </c>
      <c r="AQ98" s="91">
        <v>684</v>
      </c>
      <c r="AR98" s="92">
        <v>82</v>
      </c>
      <c r="AS98" s="93">
        <v>50</v>
      </c>
    </row>
    <row r="99" spans="1:45">
      <c r="A99" s="50"/>
      <c r="B99" s="51" t="s">
        <v>145</v>
      </c>
      <c r="C99" s="52" t="s">
        <v>152</v>
      </c>
      <c r="D99" s="30">
        <v>48414</v>
      </c>
      <c r="E99" s="27">
        <v>8714</v>
      </c>
      <c r="F99" s="31">
        <v>6781</v>
      </c>
      <c r="G99" s="30">
        <v>48414</v>
      </c>
      <c r="H99" s="27">
        <v>8714</v>
      </c>
      <c r="I99" s="31">
        <v>6781</v>
      </c>
      <c r="J99" s="91">
        <v>48414</v>
      </c>
      <c r="K99" s="92">
        <v>8714</v>
      </c>
      <c r="L99" s="93">
        <v>6781</v>
      </c>
      <c r="M99" s="91">
        <v>48414</v>
      </c>
      <c r="N99" s="92">
        <v>8714</v>
      </c>
      <c r="O99" s="93">
        <v>6781</v>
      </c>
      <c r="P99" s="91">
        <v>48414</v>
      </c>
      <c r="Q99" s="92">
        <v>8714</v>
      </c>
      <c r="R99" s="93">
        <v>6781</v>
      </c>
      <c r="S99" s="91">
        <v>48414</v>
      </c>
      <c r="T99" s="92">
        <v>8714</v>
      </c>
      <c r="U99" s="93">
        <v>6781</v>
      </c>
      <c r="V99" s="91">
        <v>48414</v>
      </c>
      <c r="W99" s="92">
        <v>8714</v>
      </c>
      <c r="X99" s="93">
        <v>6781</v>
      </c>
      <c r="Y99" s="91">
        <v>48414</v>
      </c>
      <c r="Z99" s="92">
        <v>8714</v>
      </c>
      <c r="AA99" s="93">
        <v>6781</v>
      </c>
      <c r="AB99" s="91">
        <v>48414</v>
      </c>
      <c r="AC99" s="92">
        <v>8714</v>
      </c>
      <c r="AD99" s="93">
        <v>6781</v>
      </c>
      <c r="AE99" s="91">
        <v>48414</v>
      </c>
      <c r="AF99" s="92">
        <v>8714</v>
      </c>
      <c r="AG99" s="93">
        <v>6781</v>
      </c>
      <c r="AH99" s="91">
        <v>48414</v>
      </c>
      <c r="AI99" s="92">
        <v>8714</v>
      </c>
      <c r="AJ99" s="93">
        <v>6781</v>
      </c>
      <c r="AK99" s="91">
        <v>48414</v>
      </c>
      <c r="AL99" s="92">
        <v>8714</v>
      </c>
      <c r="AM99" s="93">
        <v>6781</v>
      </c>
      <c r="AN99" s="91">
        <v>48414</v>
      </c>
      <c r="AO99" s="92">
        <v>8714</v>
      </c>
      <c r="AP99" s="93">
        <v>6781</v>
      </c>
      <c r="AQ99" s="91">
        <v>48414</v>
      </c>
      <c r="AR99" s="92">
        <v>8714</v>
      </c>
      <c r="AS99" s="93">
        <v>6781</v>
      </c>
    </row>
    <row r="100" spans="1:45">
      <c r="A100" s="50"/>
      <c r="B100" s="51" t="s">
        <v>146</v>
      </c>
      <c r="C100" s="52" t="s">
        <v>153</v>
      </c>
      <c r="D100" s="30">
        <v>834455</v>
      </c>
      <c r="E100" s="27">
        <v>51422</v>
      </c>
      <c r="F100" s="31">
        <v>38324</v>
      </c>
      <c r="G100" s="30">
        <v>834455</v>
      </c>
      <c r="H100" s="27">
        <v>51422</v>
      </c>
      <c r="I100" s="31">
        <v>38324</v>
      </c>
      <c r="J100" s="91">
        <v>834455</v>
      </c>
      <c r="K100" s="92">
        <v>51422</v>
      </c>
      <c r="L100" s="93">
        <v>38324</v>
      </c>
      <c r="M100" s="91">
        <v>834455</v>
      </c>
      <c r="N100" s="92">
        <v>51422</v>
      </c>
      <c r="O100" s="93">
        <v>38324</v>
      </c>
      <c r="P100" s="91">
        <v>834455</v>
      </c>
      <c r="Q100" s="92">
        <v>51422</v>
      </c>
      <c r="R100" s="93">
        <v>38324</v>
      </c>
      <c r="S100" s="91">
        <v>834455</v>
      </c>
      <c r="T100" s="92">
        <v>51422</v>
      </c>
      <c r="U100" s="93">
        <v>38324</v>
      </c>
      <c r="V100" s="91">
        <v>834455</v>
      </c>
      <c r="W100" s="92">
        <v>51422</v>
      </c>
      <c r="X100" s="93">
        <v>38324</v>
      </c>
      <c r="Y100" s="91">
        <v>834455</v>
      </c>
      <c r="Z100" s="92">
        <v>51422</v>
      </c>
      <c r="AA100" s="93">
        <v>38324</v>
      </c>
      <c r="AB100" s="91">
        <v>834455</v>
      </c>
      <c r="AC100" s="92">
        <v>51422</v>
      </c>
      <c r="AD100" s="93">
        <v>38324</v>
      </c>
      <c r="AE100" s="91">
        <v>834455</v>
      </c>
      <c r="AF100" s="92">
        <v>51422</v>
      </c>
      <c r="AG100" s="93">
        <v>38324</v>
      </c>
      <c r="AH100" s="91">
        <v>834455</v>
      </c>
      <c r="AI100" s="92">
        <v>51422</v>
      </c>
      <c r="AJ100" s="93">
        <v>38324</v>
      </c>
      <c r="AK100" s="91">
        <v>834455</v>
      </c>
      <c r="AL100" s="92">
        <v>51422</v>
      </c>
      <c r="AM100" s="93">
        <v>38324</v>
      </c>
      <c r="AN100" s="91">
        <v>834455</v>
      </c>
      <c r="AO100" s="92">
        <v>51422</v>
      </c>
      <c r="AP100" s="93">
        <v>38324</v>
      </c>
      <c r="AQ100" s="91">
        <v>834455</v>
      </c>
      <c r="AR100" s="92">
        <v>51422</v>
      </c>
      <c r="AS100" s="93">
        <v>38324</v>
      </c>
    </row>
    <row r="101" spans="1:45">
      <c r="A101" s="50"/>
      <c r="B101" s="51" t="s">
        <v>147</v>
      </c>
      <c r="C101" s="52" t="s">
        <v>154</v>
      </c>
      <c r="D101" s="30">
        <v>8122120</v>
      </c>
      <c r="E101" s="27">
        <v>900130</v>
      </c>
      <c r="F101" s="31">
        <v>549449</v>
      </c>
      <c r="G101" s="30">
        <v>8122120</v>
      </c>
      <c r="H101" s="27">
        <v>900130</v>
      </c>
      <c r="I101" s="31">
        <v>549449</v>
      </c>
      <c r="J101" s="91">
        <v>8122120</v>
      </c>
      <c r="K101" s="92">
        <v>900130</v>
      </c>
      <c r="L101" s="93">
        <v>549449</v>
      </c>
      <c r="M101" s="91">
        <v>8122120</v>
      </c>
      <c r="N101" s="92">
        <v>900130</v>
      </c>
      <c r="O101" s="93">
        <v>549449</v>
      </c>
      <c r="P101" s="91">
        <v>8122120</v>
      </c>
      <c r="Q101" s="92">
        <v>900130</v>
      </c>
      <c r="R101" s="93">
        <v>549449</v>
      </c>
      <c r="S101" s="91">
        <v>8122120</v>
      </c>
      <c r="T101" s="92">
        <v>900130</v>
      </c>
      <c r="U101" s="93">
        <v>549449</v>
      </c>
      <c r="V101" s="91">
        <v>8122120</v>
      </c>
      <c r="W101" s="92">
        <v>900130</v>
      </c>
      <c r="X101" s="93">
        <v>549449</v>
      </c>
      <c r="Y101" s="91">
        <v>8122120</v>
      </c>
      <c r="Z101" s="92">
        <v>900130</v>
      </c>
      <c r="AA101" s="93">
        <v>549449</v>
      </c>
      <c r="AB101" s="91">
        <v>8122120</v>
      </c>
      <c r="AC101" s="92">
        <v>900130</v>
      </c>
      <c r="AD101" s="93">
        <v>549449</v>
      </c>
      <c r="AE101" s="91">
        <v>8122120</v>
      </c>
      <c r="AF101" s="92">
        <v>900130</v>
      </c>
      <c r="AG101" s="93">
        <v>549449</v>
      </c>
      <c r="AH101" s="91">
        <v>8122120</v>
      </c>
      <c r="AI101" s="92">
        <v>900130</v>
      </c>
      <c r="AJ101" s="93">
        <v>549449</v>
      </c>
      <c r="AK101" s="91">
        <v>8122120</v>
      </c>
      <c r="AL101" s="92">
        <v>900130</v>
      </c>
      <c r="AM101" s="93">
        <v>549449</v>
      </c>
      <c r="AN101" s="91">
        <v>8122120</v>
      </c>
      <c r="AO101" s="92">
        <v>900130</v>
      </c>
      <c r="AP101" s="93">
        <v>549449</v>
      </c>
      <c r="AQ101" s="91">
        <v>8122120</v>
      </c>
      <c r="AR101" s="92">
        <v>900130</v>
      </c>
      <c r="AS101" s="93">
        <v>549449</v>
      </c>
    </row>
    <row r="102" spans="1:45" s="21" customFormat="1">
      <c r="A102" s="47"/>
      <c r="B102" s="48" t="s">
        <v>148</v>
      </c>
      <c r="C102" s="49" t="s">
        <v>155</v>
      </c>
      <c r="D102" s="26">
        <v>2</v>
      </c>
      <c r="E102" s="29">
        <v>7</v>
      </c>
      <c r="F102" s="28">
        <v>13</v>
      </c>
      <c r="G102" s="26">
        <v>2</v>
      </c>
      <c r="H102" s="29">
        <v>7</v>
      </c>
      <c r="I102" s="28">
        <v>13</v>
      </c>
      <c r="J102" s="94">
        <v>2</v>
      </c>
      <c r="K102" s="95">
        <v>7</v>
      </c>
      <c r="L102" s="96">
        <v>13</v>
      </c>
      <c r="M102" s="94">
        <v>2</v>
      </c>
      <c r="N102" s="95">
        <v>7</v>
      </c>
      <c r="O102" s="96">
        <v>13</v>
      </c>
      <c r="P102" s="94">
        <v>2</v>
      </c>
      <c r="Q102" s="95">
        <v>7</v>
      </c>
      <c r="R102" s="96">
        <v>13</v>
      </c>
      <c r="S102" s="94">
        <v>2</v>
      </c>
      <c r="T102" s="95">
        <v>7</v>
      </c>
      <c r="U102" s="96">
        <v>13</v>
      </c>
      <c r="V102" s="94">
        <v>2</v>
      </c>
      <c r="W102" s="95">
        <v>7</v>
      </c>
      <c r="X102" s="96">
        <v>13</v>
      </c>
      <c r="Y102" s="94">
        <v>2</v>
      </c>
      <c r="Z102" s="95">
        <v>7</v>
      </c>
      <c r="AA102" s="96">
        <v>13</v>
      </c>
      <c r="AB102" s="94">
        <v>2</v>
      </c>
      <c r="AC102" s="95">
        <v>7</v>
      </c>
      <c r="AD102" s="96">
        <v>13</v>
      </c>
      <c r="AE102" s="94">
        <v>2</v>
      </c>
      <c r="AF102" s="95">
        <v>7</v>
      </c>
      <c r="AG102" s="96">
        <v>13</v>
      </c>
      <c r="AH102" s="94">
        <v>2</v>
      </c>
      <c r="AI102" s="95">
        <v>7</v>
      </c>
      <c r="AJ102" s="96">
        <v>13</v>
      </c>
      <c r="AK102" s="94">
        <v>2</v>
      </c>
      <c r="AL102" s="95">
        <v>7</v>
      </c>
      <c r="AM102" s="96">
        <v>13</v>
      </c>
      <c r="AN102" s="94">
        <v>2</v>
      </c>
      <c r="AO102" s="95">
        <v>7</v>
      </c>
      <c r="AP102" s="96">
        <v>13</v>
      </c>
      <c r="AQ102" s="94">
        <v>2</v>
      </c>
      <c r="AR102" s="95">
        <v>7</v>
      </c>
      <c r="AS102" s="96">
        <v>13</v>
      </c>
    </row>
    <row r="106" spans="1:45" ht="30">
      <c r="C106" s="19" t="s">
        <v>334</v>
      </c>
      <c r="D106" s="6">
        <f>D16*D79</f>
        <v>14.1264</v>
      </c>
      <c r="E106" s="4">
        <f t="shared" ref="E106:AS106" si="111">E16*E79</f>
        <v>2.88</v>
      </c>
      <c r="F106" s="4">
        <f t="shared" si="111"/>
        <v>7.25</v>
      </c>
      <c r="G106" s="6">
        <f t="shared" si="111"/>
        <v>4.5</v>
      </c>
      <c r="H106" s="4">
        <f t="shared" si="111"/>
        <v>2</v>
      </c>
      <c r="I106" s="4">
        <f t="shared" si="111"/>
        <v>2.72</v>
      </c>
      <c r="J106" s="6">
        <f t="shared" si="111"/>
        <v>6.8475000000000001</v>
      </c>
      <c r="K106" s="4">
        <f t="shared" si="111"/>
        <v>3</v>
      </c>
      <c r="L106" s="4">
        <f t="shared" si="111"/>
        <v>2.72</v>
      </c>
      <c r="M106" s="6">
        <f t="shared" si="111"/>
        <v>7.0005999999999995</v>
      </c>
      <c r="N106" s="4">
        <f t="shared" si="111"/>
        <v>2</v>
      </c>
      <c r="O106" s="4">
        <f t="shared" si="111"/>
        <v>2.72</v>
      </c>
      <c r="P106" s="6">
        <f t="shared" si="111"/>
        <v>8.6</v>
      </c>
      <c r="Q106" s="4">
        <f t="shared" si="111"/>
        <v>5.6</v>
      </c>
      <c r="R106" s="4">
        <f t="shared" si="111"/>
        <v>4.218</v>
      </c>
      <c r="S106" s="6">
        <f t="shared" si="111"/>
        <v>6.7625999999999999</v>
      </c>
      <c r="T106" s="4">
        <f t="shared" si="111"/>
        <v>3.33</v>
      </c>
      <c r="U106" s="4">
        <f t="shared" si="111"/>
        <v>2.9</v>
      </c>
      <c r="V106" s="6">
        <f t="shared" si="111"/>
        <v>11.76</v>
      </c>
      <c r="W106" s="4">
        <f t="shared" si="111"/>
        <v>7.65</v>
      </c>
      <c r="X106" s="4">
        <f t="shared" si="111"/>
        <v>3.3072000000000004</v>
      </c>
      <c r="Y106" s="6">
        <f t="shared" si="111"/>
        <v>7.41</v>
      </c>
      <c r="Z106" s="4">
        <f t="shared" si="111"/>
        <v>3</v>
      </c>
      <c r="AA106" s="4">
        <f t="shared" si="111"/>
        <v>2.66</v>
      </c>
      <c r="AB106" s="6">
        <f t="shared" si="111"/>
        <v>9.1026000000000007</v>
      </c>
      <c r="AC106" s="4">
        <f t="shared" si="111"/>
        <v>2.5459999999999998</v>
      </c>
      <c r="AD106" s="4">
        <f t="shared" si="111"/>
        <v>3.24</v>
      </c>
      <c r="AE106" s="6">
        <f t="shared" si="111"/>
        <v>12.392600000000002</v>
      </c>
      <c r="AF106" s="4">
        <f t="shared" si="111"/>
        <v>4.5656999999999996</v>
      </c>
      <c r="AG106" s="4">
        <f t="shared" si="111"/>
        <v>2.6871</v>
      </c>
      <c r="AH106" s="6">
        <f t="shared" si="111"/>
        <v>7.6284000000000001</v>
      </c>
      <c r="AI106" s="4">
        <f t="shared" si="111"/>
        <v>0.96499999999999997</v>
      </c>
      <c r="AJ106" s="4">
        <f t="shared" si="111"/>
        <v>2.72</v>
      </c>
      <c r="AK106" s="6">
        <f t="shared" si="111"/>
        <v>8.5</v>
      </c>
      <c r="AL106" s="4">
        <f t="shared" si="111"/>
        <v>5.6</v>
      </c>
      <c r="AM106" s="4">
        <f t="shared" si="111"/>
        <v>3.496</v>
      </c>
      <c r="AN106" s="6">
        <f t="shared" si="111"/>
        <v>6.190199999999999</v>
      </c>
      <c r="AO106" s="4">
        <f t="shared" si="111"/>
        <v>3</v>
      </c>
      <c r="AP106" s="4">
        <f t="shared" si="111"/>
        <v>2.6879999999999997</v>
      </c>
      <c r="AQ106" s="6">
        <f t="shared" si="111"/>
        <v>6.27</v>
      </c>
      <c r="AR106" s="4">
        <f t="shared" si="111"/>
        <v>2</v>
      </c>
      <c r="AS106" s="7">
        <f t="shared" si="111"/>
        <v>2.92</v>
      </c>
    </row>
    <row r="107" spans="1:45">
      <c r="C107" s="19" t="s">
        <v>392</v>
      </c>
      <c r="D107" s="108">
        <f>D75/E75-1</f>
        <v>1.6391752577319587</v>
      </c>
      <c r="E107" s="109">
        <v>0</v>
      </c>
      <c r="F107" s="110">
        <f>F75/E75-1</f>
        <v>0.8350515463917525</v>
      </c>
      <c r="G107" s="108">
        <f>G75/H75-1</f>
        <v>15</v>
      </c>
      <c r="H107" s="109">
        <v>0</v>
      </c>
      <c r="I107" s="110">
        <f>I75/H75-1</f>
        <v>16.333333333333332</v>
      </c>
      <c r="J107" s="108">
        <f t="shared" ref="J107" si="112">J75/K75-1</f>
        <v>6.166666666666667</v>
      </c>
      <c r="K107" s="109">
        <v>0</v>
      </c>
      <c r="L107" s="110">
        <f t="shared" ref="L107" si="113">L75/K75-1</f>
        <v>4.7777777777777777</v>
      </c>
      <c r="M107" s="108">
        <f t="shared" ref="M107" si="114">M75/N75-1</f>
        <v>5.15</v>
      </c>
      <c r="N107" s="109">
        <v>0</v>
      </c>
      <c r="O107" s="110">
        <f t="shared" ref="O107" si="115">O75/N75-1</f>
        <v>4.5999999999999996</v>
      </c>
      <c r="P107" s="108">
        <f t="shared" ref="P107" si="116">P75/Q75-1</f>
        <v>3.9000000000000004</v>
      </c>
      <c r="Q107" s="109">
        <v>0</v>
      </c>
      <c r="R107" s="110">
        <f t="shared" ref="R107" si="117">R75/Q75-1</f>
        <v>2.7</v>
      </c>
      <c r="S107" s="108">
        <f t="shared" ref="S107" si="118">S75/T75-1</f>
        <v>4.9565217391304346</v>
      </c>
      <c r="T107" s="109">
        <v>0</v>
      </c>
      <c r="U107" s="110">
        <f t="shared" ref="U107" si="119">U75/T75-1</f>
        <v>3.6521739130434785</v>
      </c>
      <c r="V107" s="108">
        <f t="shared" ref="V107" si="120">V75/W75-1</f>
        <v>1.875</v>
      </c>
      <c r="W107" s="109">
        <v>0</v>
      </c>
      <c r="X107" s="110">
        <f t="shared" ref="X107" si="121">X75/W75-1</f>
        <v>1.5178571428571428</v>
      </c>
      <c r="Y107" s="108">
        <f t="shared" ref="Y107" si="122">Y75/Z75-1</f>
        <v>6.1052631578947372</v>
      </c>
      <c r="Z107" s="109">
        <v>0</v>
      </c>
      <c r="AA107" s="110">
        <f t="shared" ref="AA107" si="123">AA75/Z75-1</f>
        <v>5</v>
      </c>
      <c r="AB107" s="108">
        <f t="shared" ref="AB107" si="124">AB75/AC75-1</f>
        <v>2.306122448979592</v>
      </c>
      <c r="AC107" s="109">
        <v>0</v>
      </c>
      <c r="AD107" s="110">
        <f t="shared" ref="AD107" si="125">AD75/AC75-1</f>
        <v>2.1224489795918369</v>
      </c>
      <c r="AE107" s="108">
        <f t="shared" ref="AE107" si="126">AE75/AF75-1</f>
        <v>3</v>
      </c>
      <c r="AF107" s="109">
        <v>0</v>
      </c>
      <c r="AG107" s="110">
        <f t="shared" ref="AG107" si="127">AG75/AF75-1</f>
        <v>2.4130434782608696</v>
      </c>
      <c r="AH107" s="108">
        <f t="shared" ref="AH107" si="128">AH75/AI75-1</f>
        <v>3.3428571428571425</v>
      </c>
      <c r="AI107" s="109">
        <v>0</v>
      </c>
      <c r="AJ107" s="110">
        <f t="shared" ref="AJ107" si="129">AJ75/AI75-1</f>
        <v>2.342857142857143</v>
      </c>
      <c r="AK107" s="108">
        <f t="shared" ref="AK107" si="130">AK75/AL75-1</f>
        <v>3.4545454545454541</v>
      </c>
      <c r="AL107" s="109">
        <v>0</v>
      </c>
      <c r="AM107" s="110">
        <f t="shared" ref="AM107" si="131">AM75/AL75-1</f>
        <v>2.4242424242424243</v>
      </c>
      <c r="AN107" s="108">
        <f t="shared" ref="AN107" si="132">AN75/AO75-1</f>
        <v>5.8947368421052628</v>
      </c>
      <c r="AO107" s="109">
        <v>0</v>
      </c>
      <c r="AP107" s="110">
        <f t="shared" ref="AP107" si="133">AP75/AO75-1</f>
        <v>6.1052631578947372</v>
      </c>
      <c r="AQ107" s="108">
        <f t="shared" ref="AQ107" si="134">AQ75/AR75-1</f>
        <v>4.4347826086956523</v>
      </c>
      <c r="AR107" s="109">
        <v>0</v>
      </c>
      <c r="AS107" s="110">
        <f t="shared" ref="AS107" si="135">AS75/AR75-1</f>
        <v>4.6956521739130439</v>
      </c>
    </row>
    <row r="108" spans="1:45">
      <c r="C108" s="19" t="s">
        <v>291</v>
      </c>
      <c r="D108" s="108">
        <f>SUM(D107,G107,J107,M107,P107,S107,V107,Y107,AB107,AE107,AH107,AK107,AN107,AQ107)/14</f>
        <v>4.8018336656147786</v>
      </c>
      <c r="E108" s="109">
        <f>SUM(E107,H107,K107,N107,Q107,T107,W107,Z107,AC107,AF107,AI107,AL107,AO107,AR107)/14</f>
        <v>0</v>
      </c>
      <c r="F108" s="109">
        <f>SUM(F107,I107,L107,O107,R107,U107,X107,AA107,AD107,AG107,AJ107,AM107,AP107,AS107)/14</f>
        <v>4.2514072192973957</v>
      </c>
    </row>
    <row r="109" spans="1:45">
      <c r="C109" s="19" t="s">
        <v>393</v>
      </c>
      <c r="D109" s="108">
        <f>D77/E77-1</f>
        <v>0.30000000000000004</v>
      </c>
      <c r="E109" s="109">
        <f>E77/E77-1</f>
        <v>0</v>
      </c>
      <c r="F109" s="110">
        <f>F77/E77-1</f>
        <v>-0.19999999999999996</v>
      </c>
      <c r="G109" s="108">
        <f>G77/H77-1</f>
        <v>5</v>
      </c>
      <c r="H109" s="109">
        <f>H77/H77-1</f>
        <v>0</v>
      </c>
      <c r="I109" s="110">
        <f>I77/H77-1</f>
        <v>10</v>
      </c>
      <c r="J109" s="108">
        <f>J77/K77-1</f>
        <v>3</v>
      </c>
      <c r="K109" s="109">
        <f>K77/K77-1</f>
        <v>0</v>
      </c>
      <c r="L109" s="110">
        <f>L77/K77-1</f>
        <v>4.5</v>
      </c>
      <c r="M109" s="108">
        <f t="shared" ref="M109" si="136">M77/N77-1</f>
        <v>6</v>
      </c>
      <c r="N109" s="109">
        <f t="shared" ref="N109" si="137">N77/N77-1</f>
        <v>0</v>
      </c>
      <c r="O109" s="110">
        <f t="shared" ref="O109" si="138">O77/N77-1</f>
        <v>10</v>
      </c>
      <c r="P109" s="108">
        <f t="shared" ref="P109" si="139">P77/Q77-1</f>
        <v>1.5</v>
      </c>
      <c r="Q109" s="109">
        <f t="shared" ref="Q109" si="140">Q77/Q77-1</f>
        <v>0</v>
      </c>
      <c r="R109" s="110">
        <f t="shared" ref="R109" si="141">R77/Q77-1</f>
        <v>1.25</v>
      </c>
      <c r="S109" s="108">
        <f t="shared" ref="S109" si="142">S77/T77-1</f>
        <v>2</v>
      </c>
      <c r="T109" s="109">
        <f t="shared" ref="T109" si="143">T77/T77-1</f>
        <v>0</v>
      </c>
      <c r="U109" s="110">
        <f t="shared" ref="U109" si="144">U77/T77-1</f>
        <v>2.6666666666666665</v>
      </c>
      <c r="V109" s="108">
        <f t="shared" ref="V109" si="145">V77/W77-1</f>
        <v>1.5</v>
      </c>
      <c r="W109" s="109">
        <f t="shared" ref="W109" si="146">W77/W77-1</f>
        <v>0</v>
      </c>
      <c r="X109" s="110">
        <f t="shared" ref="X109" si="147">X77/W77-1</f>
        <v>2.25</v>
      </c>
      <c r="Y109" s="108">
        <f t="shared" ref="Y109" si="148">Y77/Z77-1</f>
        <v>3</v>
      </c>
      <c r="Z109" s="109">
        <f t="shared" ref="Z109" si="149">Z77/Z77-1</f>
        <v>0</v>
      </c>
      <c r="AA109" s="110">
        <f t="shared" ref="AA109" si="150">AA77/Z77-1</f>
        <v>5</v>
      </c>
      <c r="AB109" s="108">
        <f t="shared" ref="AB109" si="151">AB77/AC77-1</f>
        <v>0.8</v>
      </c>
      <c r="AC109" s="109">
        <f t="shared" ref="AC109" si="152">AC77/AC77-1</f>
        <v>0</v>
      </c>
      <c r="AD109" s="110">
        <f t="shared" ref="AD109" si="153">AD77/AC77-1</f>
        <v>1.6</v>
      </c>
      <c r="AE109" s="108">
        <f t="shared" ref="AE109" si="154">AE77/AF77-1</f>
        <v>0.625</v>
      </c>
      <c r="AF109" s="109">
        <f t="shared" ref="AF109" si="155">AF77/AF77-1</f>
        <v>0</v>
      </c>
      <c r="AG109" s="110">
        <f t="shared" ref="AG109" si="156">AG77/AF77-1</f>
        <v>0.625</v>
      </c>
      <c r="AH109" s="108">
        <f t="shared" ref="AH109" si="157">AH77/AI77-1</f>
        <v>0.28571428571428581</v>
      </c>
      <c r="AI109" s="109">
        <f t="shared" ref="AI109" si="158">AI77/AI77-1</f>
        <v>0</v>
      </c>
      <c r="AJ109" s="110">
        <f t="shared" ref="AJ109" si="159">AJ77/AI77-1</f>
        <v>0.5714285714285714</v>
      </c>
      <c r="AK109" s="108">
        <f t="shared" ref="AK109" si="160">AK77/AL77-1</f>
        <v>1.5</v>
      </c>
      <c r="AL109" s="109">
        <f t="shared" ref="AL109" si="161">AL77/AL77-1</f>
        <v>0</v>
      </c>
      <c r="AM109" s="110">
        <f t="shared" ref="AM109" si="162">AM77/AL77-1</f>
        <v>1.5</v>
      </c>
      <c r="AN109" s="108">
        <f t="shared" ref="AN109" si="163">AN77/AO77-1</f>
        <v>6</v>
      </c>
      <c r="AO109" s="109">
        <f t="shared" ref="AO109" si="164">AO77/AO77-1</f>
        <v>0</v>
      </c>
      <c r="AP109" s="110">
        <f t="shared" ref="AP109" si="165">AP77/AO77-1</f>
        <v>12</v>
      </c>
      <c r="AQ109" s="108">
        <f t="shared" ref="AQ109" si="166">AQ77/AR77-1</f>
        <v>6</v>
      </c>
      <c r="AR109" s="109">
        <f t="shared" ref="AR109" si="167">AR77/AR77-1</f>
        <v>0</v>
      </c>
      <c r="AS109" s="110">
        <f t="shared" ref="AS109" si="168">AS77/AR77-1</f>
        <v>12</v>
      </c>
    </row>
    <row r="110" spans="1:45">
      <c r="C110" s="19" t="s">
        <v>291</v>
      </c>
      <c r="D110" s="108">
        <f>SUM(D109,G109,J109,M109,P109,S109,V109,Y109,AB109,AE109,AH109,AK109,AN109,AQ109)/14</f>
        <v>2.6793367346938775</v>
      </c>
      <c r="E110" s="109">
        <f>SUM(E109,H109,K109,N109,Q109,T109,W109,Z109,AC109,AF109,AI109,AL109,AO109,AR109)/14</f>
        <v>0</v>
      </c>
      <c r="F110" s="109">
        <f>SUM(F109,I109,L109,O109,R109,U109,X109,AA109,AD109,AG109,AJ109,AM109,AP109,AS109)/14</f>
        <v>4.5545068027210887</v>
      </c>
    </row>
    <row r="111" spans="1:45">
      <c r="C111" s="19" t="s">
        <v>394</v>
      </c>
      <c r="D111" s="108">
        <f>D79/E79-1</f>
        <v>1.9066666666666667</v>
      </c>
      <c r="E111" s="109">
        <f>E79/E79-1</f>
        <v>0</v>
      </c>
      <c r="F111" s="110">
        <f>F79/E79-1</f>
        <v>-0.35555555555555562</v>
      </c>
      <c r="G111" s="108">
        <f t="shared" ref="G111" si="169">G79/H79-1</f>
        <v>3.5</v>
      </c>
      <c r="H111" s="109">
        <f t="shared" ref="H111" si="170">H79/H79-1</f>
        <v>0</v>
      </c>
      <c r="I111" s="110">
        <f t="shared" ref="I111" si="171">I79/H79-1</f>
        <v>-0.31999999999999995</v>
      </c>
      <c r="J111" s="108">
        <f t="shared" ref="J111" si="172">J79/K79-1</f>
        <v>2.0433333333333334</v>
      </c>
      <c r="K111" s="109">
        <f t="shared" ref="K111" si="173">K79/K79-1</f>
        <v>0</v>
      </c>
      <c r="L111" s="110">
        <f t="shared" ref="L111" si="174">L79/K79-1</f>
        <v>-0.54666666666666663</v>
      </c>
      <c r="M111" s="108">
        <f t="shared" ref="M111" si="175">M79/N79-1</f>
        <v>3.9299999999999997</v>
      </c>
      <c r="N111" s="109">
        <f t="shared" ref="N111" si="176">N79/N79-1</f>
        <v>0</v>
      </c>
      <c r="O111" s="110">
        <f t="shared" ref="O111" si="177">O79/N79-1</f>
        <v>-0.31999999999999995</v>
      </c>
      <c r="P111" s="108">
        <f t="shared" ref="P111" si="178">P79/Q79-1</f>
        <v>1.1499999999999999</v>
      </c>
      <c r="Q111" s="109">
        <f t="shared" ref="Q111" si="179">Q79/Q79-1</f>
        <v>0</v>
      </c>
      <c r="R111" s="110">
        <f t="shared" ref="R111" si="180">R79/Q79-1</f>
        <v>-0.52500000000000002</v>
      </c>
      <c r="S111" s="108">
        <f t="shared" ref="S111" si="181">S79/T79-1</f>
        <v>1.6036036036036037</v>
      </c>
      <c r="T111" s="109">
        <f t="shared" ref="T111" si="182">T79/T79-1</f>
        <v>0</v>
      </c>
      <c r="U111" s="110">
        <f t="shared" ref="U111" si="183">U79/T79-1</f>
        <v>-0.56456456456456461</v>
      </c>
      <c r="V111" s="108">
        <f t="shared" ref="V111" si="184">V79/W79-1</f>
        <v>1.3058823529411767</v>
      </c>
      <c r="W111" s="109">
        <f t="shared" ref="W111" si="185">W79/W79-1</f>
        <v>0</v>
      </c>
      <c r="X111" s="110">
        <f t="shared" ref="X111" si="186">X79/W79-1</f>
        <v>-0.62588235294117645</v>
      </c>
      <c r="Y111" s="108">
        <f t="shared" ref="Y111" si="187">Y79/Z79-1</f>
        <v>2.2933333333333334</v>
      </c>
      <c r="Z111" s="109">
        <f t="shared" ref="Z111" si="188">Z79/Z79-1</f>
        <v>0</v>
      </c>
      <c r="AA111" s="110">
        <f t="shared" ref="AA111" si="189">AA79/Z79-1</f>
        <v>-0.55666666666666664</v>
      </c>
      <c r="AB111" s="108">
        <f t="shared" ref="AB111" si="190">AB79/AC79-1</f>
        <v>2.0710526315789477</v>
      </c>
      <c r="AC111" s="109">
        <f t="shared" ref="AC111" si="191">AC79/AC79-1</f>
        <v>0</v>
      </c>
      <c r="AD111" s="110">
        <f t="shared" ref="AD111" si="192">AD79/AC79-1</f>
        <v>-0.5736842105263158</v>
      </c>
      <c r="AE111" s="108">
        <f t="shared" ref="AE111" si="193">AE79/AF79-1</f>
        <v>0.84405458089668639</v>
      </c>
      <c r="AF111" s="109">
        <f t="shared" ref="AF111" si="194">AF79/AF79-1</f>
        <v>0</v>
      </c>
      <c r="AG111" s="110">
        <f t="shared" ref="AG111" si="195">AG79/AF79-1</f>
        <v>-0.6900584795321637</v>
      </c>
      <c r="AH111" s="108">
        <f t="shared" ref="AH111" si="196">AH79/AI79-1</f>
        <v>1.5336787564766841</v>
      </c>
      <c r="AI111" s="109">
        <f t="shared" ref="AI111" si="197">AI79/AI79-1</f>
        <v>0</v>
      </c>
      <c r="AJ111" s="110">
        <f t="shared" ref="AJ111" si="198">AJ79/AI79-1</f>
        <v>-0.64766839378238339</v>
      </c>
      <c r="AK111" s="108">
        <f t="shared" ref="AK111" si="199">AK79/AL79-1</f>
        <v>1.125</v>
      </c>
      <c r="AL111" s="109">
        <f t="shared" ref="AL111" si="200">AL79/AL79-1</f>
        <v>0</v>
      </c>
      <c r="AM111" s="110">
        <f t="shared" ref="AM111" si="201">AM79/AL79-1</f>
        <v>-0.54</v>
      </c>
      <c r="AN111" s="108">
        <f t="shared" ref="AN111" si="202">AN79/AO79-1</f>
        <v>4.43</v>
      </c>
      <c r="AO111" s="109">
        <f t="shared" ref="AO111" si="203">AO79/AO79-1</f>
        <v>0</v>
      </c>
      <c r="AP111" s="110">
        <f t="shared" ref="AP111" si="204">AP79/AO79-1</f>
        <v>-0.30000000000000004</v>
      </c>
      <c r="AQ111" s="108">
        <f t="shared" ref="AQ111" si="205">AQ79/AR79-1</f>
        <v>4.5</v>
      </c>
      <c r="AR111" s="109">
        <f t="shared" ref="AR111" si="206">AR79/AR79-1</f>
        <v>0</v>
      </c>
      <c r="AS111" s="110">
        <f t="shared" ref="AS111" si="207">AS79/AR79-1</f>
        <v>-0.27</v>
      </c>
    </row>
    <row r="112" spans="1:45">
      <c r="C112" s="19" t="s">
        <v>291</v>
      </c>
      <c r="D112" s="108">
        <f>SUM(D111,G111,J111,M111,P111,S111,V111,Y111,AB111,AE111,AH111,AK111,AN111,AQ111)/14</f>
        <v>2.3026146613450309</v>
      </c>
      <c r="E112" s="109">
        <f>SUM(E111,H111,K111,N111,Q111,T111,W111,Z111,AC111,AF111,AI111,AL111,AO111,AR111)/14</f>
        <v>0</v>
      </c>
      <c r="F112" s="109">
        <f>SUM(F111,I111,L111,O111,R111,U111,X111,AA111,AD111,AG111,AJ111,AM111,AP111,AS111)/14</f>
        <v>-0.48826763501682091</v>
      </c>
    </row>
    <row r="114" spans="3:45">
      <c r="C114" s="19" t="s">
        <v>395</v>
      </c>
      <c r="D114" s="111">
        <f>AVERAGE(D93,G93,J93,M93,P93,S93,V93,Y93,AB93,AE93,AH93,AK93,AN93,AQ93)</f>
        <v>4.2569444444444446</v>
      </c>
      <c r="E114" s="80">
        <f>AVERAGE(E93,H93,K93,N93,Q93,T93,W93,Z93,AC93,AF93,AI93,AL93,AO93,AR93)</f>
        <v>5.4454365079365079</v>
      </c>
      <c r="F114" s="80">
        <f>AVERAGE(F93,I93,L93,O93,R93,U93,X93,AA93,AD93,AG93,AJ93,AM93,AP93,AS93)</f>
        <v>3.4345238095238093</v>
      </c>
    </row>
    <row r="115" spans="3:45">
      <c r="C115" s="19" t="s">
        <v>396</v>
      </c>
      <c r="D115" s="108">
        <f>(D114/$E114-1)</f>
        <v>-0.21825469120058294</v>
      </c>
      <c r="E115" s="109">
        <f>(E114/$E114-1)</f>
        <v>0</v>
      </c>
      <c r="F115" s="109">
        <f>(F114/$E114-1)</f>
        <v>-0.36928402259063586</v>
      </c>
    </row>
    <row r="116" spans="3:45">
      <c r="C116" s="19" t="s">
        <v>406</v>
      </c>
      <c r="D116" s="6">
        <f>STDEV(D114,E114,F114)</f>
        <v>1.0109944746275243</v>
      </c>
      <c r="E116" s="4" t="s">
        <v>421</v>
      </c>
    </row>
    <row r="118" spans="3:45">
      <c r="C118" s="19" t="s">
        <v>408</v>
      </c>
      <c r="D118" s="111">
        <f>AVERAGE(D22,G22,J22,M22,P22,S22,V22,Y22,AB22,AE22,AH22,AK22,AN22,AQ22)</f>
        <v>4.3621031746031749</v>
      </c>
      <c r="E118" s="80">
        <f>AVERAGE(E22,H22,K22,N22,Q22,T22,W22,Z22,AC22,AF22,AI22,AL22,AO22,AR22)</f>
        <v>4.3898809523809526</v>
      </c>
      <c r="F118" s="80">
        <f>AVERAGE(F22,I22,L22,O22,R22,U22,X22,AA22,AD22,AG22,AJ22,AM22,AP22,AS22)</f>
        <v>5.6547619047619051</v>
      </c>
    </row>
    <row r="119" spans="3:45">
      <c r="C119" s="19" t="s">
        <v>409</v>
      </c>
      <c r="D119" s="108">
        <f>(D118/$F118-1)</f>
        <v>-0.22859649122807013</v>
      </c>
      <c r="E119" s="109">
        <f>(E118/$F118-1)</f>
        <v>-0.22368421052631582</v>
      </c>
      <c r="F119" s="109">
        <f>(F118/$F118-1)</f>
        <v>0</v>
      </c>
    </row>
    <row r="120" spans="3:45">
      <c r="C120" s="19" t="s">
        <v>396</v>
      </c>
      <c r="D120" s="108">
        <f>(D118/$E118-1)</f>
        <v>-6.3276836158191463E-3</v>
      </c>
      <c r="E120" s="109">
        <f>(E118/$E118-1)</f>
        <v>0</v>
      </c>
      <c r="F120" s="109">
        <f>(F118/$E118-1)</f>
        <v>0.2881355932203391</v>
      </c>
    </row>
    <row r="121" spans="3:45">
      <c r="C121" s="19" t="s">
        <v>406</v>
      </c>
      <c r="D121" s="6">
        <f>STDEV(D118,E118,F118)</f>
        <v>0.73842873965491251</v>
      </c>
      <c r="E121" s="4" t="s">
        <v>419</v>
      </c>
    </row>
    <row r="123" spans="3:45">
      <c r="C123" s="19" t="s">
        <v>410</v>
      </c>
      <c r="D123" s="111">
        <f>AVERAGE(D83,G83,J83,M83,P83,S83,V83,Y83,AB83,AE83,AH83,AK83,AN83,AQ83)</f>
        <v>4.5069444444444446</v>
      </c>
      <c r="E123" s="80">
        <f>AVERAGE(E83,H83,K83,N83,Q83,T83,W83,Z83,AC83,AF83,AI83,AL83,AO83,AR83)</f>
        <v>5.4603174603174605</v>
      </c>
      <c r="F123" s="80">
        <f>AVERAGE(F83,I83,L83,O83,R83,U83,X83,AA83,AD83,AG83,AJ83,AM83,AP83,AS83)</f>
        <v>4.011904761904761</v>
      </c>
    </row>
    <row r="124" spans="3:45">
      <c r="C124" s="19" t="s">
        <v>396</v>
      </c>
      <c r="D124" s="108">
        <f>(D123/$E123-1)</f>
        <v>-0.17460029069767435</v>
      </c>
      <c r="E124" s="109">
        <f>(E123/$E123-1)</f>
        <v>0</v>
      </c>
      <c r="F124" s="109">
        <f>(F123/$E123-1)</f>
        <v>-0.26526162790697694</v>
      </c>
    </row>
    <row r="125" spans="3:45">
      <c r="C125" s="19" t="s">
        <v>406</v>
      </c>
      <c r="D125" s="6">
        <f>STDEV(D123,E123,F123)</f>
        <v>0.73619333280587751</v>
      </c>
      <c r="E125" s="4" t="s">
        <v>419</v>
      </c>
    </row>
    <row r="127" spans="3:45">
      <c r="C127" s="19" t="s">
        <v>411</v>
      </c>
      <c r="D127" s="108"/>
      <c r="E127" s="109"/>
      <c r="F127" s="110"/>
      <c r="G127" s="108"/>
      <c r="H127" s="109"/>
      <c r="I127" s="110"/>
      <c r="J127" s="108">
        <f t="shared" ref="J127" si="208">J85/J85-1</f>
        <v>0</v>
      </c>
      <c r="K127" s="109">
        <f t="shared" ref="K127" si="209">K85/J85-1</f>
        <v>-0.33333333333333337</v>
      </c>
      <c r="L127" s="110">
        <f t="shared" ref="L127" si="210">L85/J85-1</f>
        <v>-0.72222222222222221</v>
      </c>
      <c r="M127" s="108">
        <f t="shared" ref="M127" si="211">M85/M85-1</f>
        <v>0</v>
      </c>
      <c r="N127" s="109">
        <f t="shared" ref="N127" si="212">N85/M85-1</f>
        <v>-0.55555555555555558</v>
      </c>
      <c r="O127" s="110">
        <f t="shared" ref="O127" si="213">O85/M85-1</f>
        <v>-0.72222222222222221</v>
      </c>
      <c r="P127" s="108">
        <f t="shared" ref="P127" si="214">P85/P85-1</f>
        <v>0</v>
      </c>
      <c r="Q127" s="109">
        <f t="shared" ref="Q127" si="215">Q85/P85-1</f>
        <v>-0.48888888888888893</v>
      </c>
      <c r="R127" s="110">
        <f t="shared" ref="R127" si="216">R85/P85-1</f>
        <v>-0.88888888888888884</v>
      </c>
      <c r="S127" s="108">
        <f t="shared" ref="S127" si="217">S85/S85-1</f>
        <v>0</v>
      </c>
      <c r="T127" s="109">
        <f t="shared" ref="T127" si="218">T85/S85-1</f>
        <v>-0.4838709677419355</v>
      </c>
      <c r="U127" s="110">
        <f t="shared" ref="U127" si="219">U85/S85-1</f>
        <v>-0.74193548387096775</v>
      </c>
      <c r="V127" s="108">
        <f t="shared" ref="V127" si="220">V85/V85-1</f>
        <v>0</v>
      </c>
      <c r="W127" s="109">
        <f t="shared" ref="W127" si="221">W85/V85-1</f>
        <v>-0.34693877551020413</v>
      </c>
      <c r="X127" s="110">
        <f t="shared" ref="X127" si="222">X85/V85-1</f>
        <v>-0.89795918367346939</v>
      </c>
      <c r="Y127" s="108">
        <f t="shared" ref="Y127" si="223">Y85/Y85-1</f>
        <v>0</v>
      </c>
      <c r="Z127" s="109">
        <f t="shared" ref="Z127" si="224">Z85/Y85-1</f>
        <v>-0.52173913043478259</v>
      </c>
      <c r="AA127" s="110">
        <f t="shared" ref="AA127" si="225">AA85/Y85-1</f>
        <v>-0.78260869565217395</v>
      </c>
      <c r="AB127" s="108">
        <f t="shared" ref="AB127" si="226">AB85/AB85-1</f>
        <v>0</v>
      </c>
      <c r="AC127" s="109">
        <f t="shared" ref="AC127" si="227">AC85/AB85-1</f>
        <v>-0.36363636363636365</v>
      </c>
      <c r="AD127" s="110">
        <f t="shared" ref="AD127" si="228">AD85/AB85-1</f>
        <v>-0.81818181818181812</v>
      </c>
      <c r="AE127" s="108">
        <f t="shared" ref="AE127" si="229">AE85/AE85-1</f>
        <v>0</v>
      </c>
      <c r="AF127" s="109">
        <f t="shared" ref="AF127" si="230">AF85/AE85-1</f>
        <v>-0.3595505617977528</v>
      </c>
      <c r="AG127" s="110">
        <f t="shared" ref="AG127" si="231">AG85/AE85-1</f>
        <v>-0.6741573033707865</v>
      </c>
      <c r="AH127" s="108">
        <f t="shared" ref="AH127" si="232">AH85/AH85-1</f>
        <v>0</v>
      </c>
      <c r="AI127" s="109">
        <f t="shared" ref="AI127" si="233">AI85/AH85-1</f>
        <v>-0.21276595744680848</v>
      </c>
      <c r="AJ127" s="110">
        <f t="shared" ref="AJ127" si="234">AJ85/AH85-1</f>
        <v>-0.91489361702127658</v>
      </c>
      <c r="AK127" s="108">
        <f t="shared" ref="AK127" si="235">AK85/AK85-1</f>
        <v>0</v>
      </c>
      <c r="AL127" s="109">
        <f t="shared" ref="AL127" si="236">AL85/AK85-1</f>
        <v>-0.40476190476190477</v>
      </c>
      <c r="AM127" s="110">
        <f t="shared" ref="AM127" si="237">AM85/AK85-1</f>
        <v>-0.85714285714285721</v>
      </c>
      <c r="AN127" s="108">
        <f t="shared" ref="AN127" si="238">AN85/AN85-1</f>
        <v>0</v>
      </c>
      <c r="AO127" s="109">
        <f t="shared" ref="AO127" si="239">AO85/AN85-1</f>
        <v>-0.5185185185185186</v>
      </c>
      <c r="AP127" s="110">
        <f t="shared" ref="AP127" si="240">AP85/AN85-1</f>
        <v>-0.81481481481481488</v>
      </c>
      <c r="AQ127" s="108">
        <f t="shared" ref="AQ127" si="241">AQ85/AQ85-1</f>
        <v>0</v>
      </c>
      <c r="AR127" s="109">
        <f t="shared" ref="AR127" si="242">AR85/AQ85-1</f>
        <v>-0.3125</v>
      </c>
      <c r="AS127" s="110">
        <f t="shared" ref="AS127" si="243">AS85/AQ85-1</f>
        <v>-0.5625</v>
      </c>
    </row>
    <row r="128" spans="3:45">
      <c r="C128" s="19" t="s">
        <v>291</v>
      </c>
      <c r="D128" s="108">
        <f>SUM(J127,M127,P127,S127,V127,Y127,AB127,AE127,AH127,AK127,AN127,AQ127)/12</f>
        <v>0</v>
      </c>
      <c r="E128" s="109">
        <f>SUM(K127,N127,Q127,T127,W127,Z127,AC127,AF127,AI127,AL127,AO127,AR127)/12</f>
        <v>-0.40850499646883742</v>
      </c>
      <c r="F128" s="109">
        <f>SUM(L127,O127,R127,U127,X127,AA127,AD127,AG127,AJ127,AM127,AP127,AS127)/12</f>
        <v>-0.78312725892179147</v>
      </c>
    </row>
    <row r="130" spans="3:6">
      <c r="C130" s="19" t="s">
        <v>412</v>
      </c>
      <c r="D130" s="111">
        <f>AVERAGE(D34,G34,J34,M34,P34,S34,V34,Y34,AB34,AE34,AH34,AK34,AN34,AQ34)</f>
        <v>3.9206349206349209</v>
      </c>
      <c r="E130" s="80">
        <f t="shared" ref="E130:F130" si="244">AVERAGE(E34,H34,K34,N34,Q34,T34,W34,Z34,AC34,AF34,AI34,AL34,AO34,AR34)</f>
        <v>4.0753968253968251</v>
      </c>
      <c r="F130" s="80">
        <f t="shared" si="244"/>
        <v>4.5069444444444446</v>
      </c>
    </row>
    <row r="131" spans="3:6">
      <c r="C131" s="19" t="s">
        <v>416</v>
      </c>
      <c r="D131" s="108">
        <f>(D130/D118)-1</f>
        <v>-0.10120536729588359</v>
      </c>
      <c r="E131" s="109">
        <f t="shared" ref="E131:F131" si="245">(E130/E118)-1</f>
        <v>-7.16384180790961E-2</v>
      </c>
      <c r="F131" s="109">
        <f t="shared" si="245"/>
        <v>-0.20298245614035093</v>
      </c>
    </row>
    <row r="132" spans="3:6">
      <c r="C132" s="19" t="s">
        <v>396</v>
      </c>
      <c r="D132" s="108">
        <f>(D130/$E130-1)</f>
        <v>-3.7974683544303667E-2</v>
      </c>
      <c r="E132" s="109">
        <f>(E130/$E130-1)</f>
        <v>0</v>
      </c>
      <c r="F132" s="109">
        <f>(F130/$E130-1)</f>
        <v>0.10589094449853964</v>
      </c>
    </row>
    <row r="133" spans="3:6">
      <c r="C133" s="19" t="s">
        <v>409</v>
      </c>
      <c r="D133" s="108">
        <f>(D130/$F130-1)</f>
        <v>-0.13009024873431652</v>
      </c>
      <c r="E133" s="109">
        <f t="shared" ref="E133:F133" si="246">(E130/$F130-1)</f>
        <v>-9.5751705921197527E-2</v>
      </c>
      <c r="F133" s="109">
        <f t="shared" si="246"/>
        <v>0</v>
      </c>
    </row>
    <row r="134" spans="3:6">
      <c r="C134" s="19" t="s">
        <v>406</v>
      </c>
      <c r="D134" s="6">
        <f>STDEV(D130,E130,F130)</f>
        <v>0.30384849634342237</v>
      </c>
      <c r="E134" s="4" t="s">
        <v>420</v>
      </c>
    </row>
    <row r="136" spans="3:6">
      <c r="C136" s="19" t="s">
        <v>413</v>
      </c>
      <c r="D136" s="111">
        <f>AVERAGE(D46,G46,J46,M46,P46,S46,V46,Y46,AB46,AE46,AH46,AK46,AN46,AQ46)</f>
        <v>4.5128968253968251</v>
      </c>
      <c r="E136" s="80">
        <f t="shared" ref="E136:F136" si="247">AVERAGE(E46,H46,K46,N46,Q46,T46,W46,Z46,AC46,AF46,AI46,AL46,AO46,AR46)</f>
        <v>5.2569444444444438</v>
      </c>
      <c r="F136" s="80">
        <f t="shared" si="247"/>
        <v>3.8998015873015874</v>
      </c>
    </row>
    <row r="137" spans="3:6">
      <c r="C137" s="19" t="s">
        <v>422</v>
      </c>
      <c r="D137" s="108">
        <f>(D136/D123)-1</f>
        <v>1.3207131851198373E-3</v>
      </c>
      <c r="E137" s="109">
        <f t="shared" ref="E137:F137" si="248">(E136/E123)-1</f>
        <v>-3.7245639534883912E-2</v>
      </c>
      <c r="F137" s="109">
        <f t="shared" si="248"/>
        <v>-2.7942631058357814E-2</v>
      </c>
    </row>
    <row r="138" spans="3:6">
      <c r="C138" s="19" t="s">
        <v>396</v>
      </c>
      <c r="D138" s="108">
        <f>(D136/$E136-1)</f>
        <v>-0.14153613889413086</v>
      </c>
      <c r="E138" s="109">
        <f>(E136/$E136-1)</f>
        <v>0</v>
      </c>
      <c r="F138" s="109">
        <f>(F136/$E136-1)</f>
        <v>-0.25816191734289473</v>
      </c>
    </row>
    <row r="139" spans="3:6">
      <c r="C139" s="19" t="s">
        <v>406</v>
      </c>
      <c r="D139" s="6">
        <f>STDEV(D136,E136,F136)</f>
        <v>0.67962359252252857</v>
      </c>
      <c r="E139" s="4" t="s">
        <v>419</v>
      </c>
    </row>
    <row r="141" spans="3:6">
      <c r="C141" s="19" t="s">
        <v>414</v>
      </c>
      <c r="D141" s="111">
        <f>AVERAGE(D57,G57,J57,M57,P57,S57,V57,Y57,AB57,AE57,AH57,AK57,AN57,AQ57)</f>
        <v>4.4097222222222223</v>
      </c>
      <c r="E141" s="80">
        <f t="shared" ref="E141:F141" si="249">AVERAGE(E57,H57,K57,N57,Q57,T57,W57,Z57,AC57,AF57,AI57,AL57,AO57,AR57)</f>
        <v>4.4216269841269842</v>
      </c>
      <c r="F141" s="80">
        <f t="shared" si="249"/>
        <v>4.2043650793650791</v>
      </c>
    </row>
    <row r="142" spans="3:6">
      <c r="C142" s="19" t="s">
        <v>396</v>
      </c>
      <c r="D142" s="108">
        <f>(D141/$E141-1)</f>
        <v>-2.6923939869867297E-3</v>
      </c>
      <c r="E142" s="109">
        <f>(E141/$E141-1)</f>
        <v>0</v>
      </c>
      <c r="F142" s="109">
        <f>(F141/$E141-1)</f>
        <v>-4.9136190262508483E-2</v>
      </c>
    </row>
    <row r="143" spans="3:6">
      <c r="C143" s="19" t="s">
        <v>409</v>
      </c>
      <c r="D143" s="108">
        <f>(D141/$F141-1)</f>
        <v>4.884379424256724E-2</v>
      </c>
      <c r="E143" s="109">
        <f t="shared" ref="E143:F143" si="250">(E141/$F141-1)</f>
        <v>5.1675318546484217E-2</v>
      </c>
      <c r="F143" s="109">
        <f t="shared" si="250"/>
        <v>0</v>
      </c>
    </row>
    <row r="144" spans="3:6">
      <c r="C144" s="19" t="s">
        <v>406</v>
      </c>
      <c r="D144" s="6">
        <f>STDEV(D141,E141,F141)</f>
        <v>0.12214473296000755</v>
      </c>
      <c r="E144" s="4" t="s">
        <v>420</v>
      </c>
    </row>
    <row r="146" spans="3:45">
      <c r="C146" s="19" t="s">
        <v>415</v>
      </c>
      <c r="D146" s="111">
        <f>AVERAGE(D70,G70,J70,M70,P70,S70,V70,Y70,AB70,AE70,AH70,AK70,AN70,AQ70)</f>
        <v>4.3501984126984121</v>
      </c>
      <c r="E146" s="80">
        <f t="shared" ref="E146:F146" si="251">AVERAGE(E70,H70,K70,N70,Q70,T70,W70,Z70,AC70,AF70,AI70,AL70,AO70,AR70)</f>
        <v>5.0178571428571432</v>
      </c>
      <c r="F146" s="80">
        <f t="shared" si="251"/>
        <v>5.7589285714285712</v>
      </c>
    </row>
    <row r="147" spans="3:45">
      <c r="C147" s="19" t="s">
        <v>396</v>
      </c>
      <c r="D147" s="108">
        <f>(D146/$E146-1)</f>
        <v>-0.1330565440885727</v>
      </c>
      <c r="E147" s="109">
        <f>(E146/$E146-1)</f>
        <v>0</v>
      </c>
      <c r="F147" s="109">
        <f>(F146/$E146-1)</f>
        <v>0.14768683274021344</v>
      </c>
    </row>
    <row r="148" spans="3:45">
      <c r="C148" s="19" t="s">
        <v>409</v>
      </c>
      <c r="D148" s="108">
        <f>(D146/$F146-1)</f>
        <v>-0.24461670973298888</v>
      </c>
      <c r="E148" s="109">
        <f t="shared" ref="E148:F148" si="252">(E146/$F146-1)</f>
        <v>-0.12868217054263553</v>
      </c>
      <c r="F148" s="109">
        <f t="shared" si="252"/>
        <v>0</v>
      </c>
    </row>
    <row r="149" spans="3:45">
      <c r="C149" s="19" t="s">
        <v>406</v>
      </c>
      <c r="D149" s="6">
        <f>STDEV(D146,E146,F146)</f>
        <v>0.70468381826153892</v>
      </c>
      <c r="E149" s="4" t="s">
        <v>419</v>
      </c>
    </row>
    <row r="151" spans="3:45">
      <c r="C151" s="19" t="s">
        <v>418</v>
      </c>
      <c r="D151" s="129">
        <f>SUM(J36,M36,P36,S36,V36,Y36,AB36,AE36,AH36,AK36,AN36,AQ36)</f>
        <v>1.6099999999999999</v>
      </c>
      <c r="E151" s="130">
        <f t="shared" ref="E151:F151" si="253">SUM(K36,N36,Q36,T36,W36,Z36,AC36,AF36,AI36,AL36,AO36,AR36)</f>
        <v>8.4499999999999993</v>
      </c>
      <c r="F151" s="130">
        <f t="shared" si="253"/>
        <v>1.8599999999999999</v>
      </c>
      <c r="J151" s="108"/>
      <c r="K151" s="109"/>
      <c r="L151" s="110"/>
      <c r="M151" s="108"/>
      <c r="N151" s="109"/>
      <c r="O151" s="110"/>
      <c r="P151" s="108"/>
      <c r="Q151" s="109"/>
      <c r="R151" s="110"/>
      <c r="S151" s="108"/>
      <c r="T151" s="109"/>
      <c r="U151" s="110"/>
      <c r="V151" s="108"/>
      <c r="W151" s="109"/>
      <c r="X151" s="110"/>
      <c r="Y151" s="108"/>
      <c r="Z151" s="109"/>
      <c r="AA151" s="110"/>
      <c r="AB151" s="108"/>
      <c r="AC151" s="109"/>
      <c r="AD151" s="110"/>
      <c r="AE151" s="108"/>
      <c r="AF151" s="109"/>
      <c r="AG151" s="110"/>
      <c r="AH151" s="108"/>
      <c r="AI151" s="109"/>
      <c r="AJ151" s="110"/>
      <c r="AK151" s="108"/>
      <c r="AL151" s="109"/>
      <c r="AM151" s="110"/>
      <c r="AN151" s="108"/>
      <c r="AO151" s="109"/>
      <c r="AP151" s="110"/>
      <c r="AQ151" s="108"/>
      <c r="AR151" s="109"/>
      <c r="AS151" s="110"/>
    </row>
    <row r="152" spans="3:45">
      <c r="C152" s="19" t="s">
        <v>417</v>
      </c>
      <c r="D152" s="111">
        <f>D151/12</f>
        <v>0.13416666666666666</v>
      </c>
      <c r="E152" s="80">
        <f t="shared" ref="E152:F152" si="254">E151/12</f>
        <v>0.70416666666666661</v>
      </c>
      <c r="F152" s="80">
        <f t="shared" si="254"/>
        <v>0.155</v>
      </c>
    </row>
    <row r="153" spans="3:45">
      <c r="C153" s="19" t="s">
        <v>396</v>
      </c>
      <c r="D153" s="108">
        <f>(D152/$E152-1)</f>
        <v>-0.80946745562130173</v>
      </c>
      <c r="E153" s="109">
        <f t="shared" ref="E153:F153" si="255">(E152/$E152-1)</f>
        <v>0</v>
      </c>
      <c r="F153" s="109">
        <f t="shared" si="255"/>
        <v>-0.77988165680473376</v>
      </c>
    </row>
    <row r="155" spans="3:45">
      <c r="C155" s="19" t="s">
        <v>423</v>
      </c>
      <c r="D155" s="111">
        <f>SUM(J59,M59,P59,S59,V59,Y59,AB59,AE59,AH59,AK59,AN59,AQ59)</f>
        <v>-1.7708333333333324</v>
      </c>
      <c r="E155" s="80">
        <f t="shared" ref="E155:F155" si="256">SUM(K59,N59,Q59,T59,W59,Z59,AC59,AF59,AI59,AL59,AO59,AR59)</f>
        <v>7.6041666666666661</v>
      </c>
      <c r="F155" s="80">
        <f t="shared" si="256"/>
        <v>0.7291666666666673</v>
      </c>
    </row>
    <row r="156" spans="3:45">
      <c r="C156" s="19" t="s">
        <v>417</v>
      </c>
      <c r="D156" s="111">
        <f>D155/12</f>
        <v>-0.14756944444444436</v>
      </c>
      <c r="E156" s="80">
        <f t="shared" ref="E156" si="257">E155/12</f>
        <v>0.63368055555555547</v>
      </c>
      <c r="F156" s="80">
        <f t="shared" ref="F156" si="258">F155/12</f>
        <v>6.0763888888888944E-2</v>
      </c>
    </row>
    <row r="157" spans="3:45">
      <c r="C157" s="19" t="s">
        <v>424</v>
      </c>
      <c r="D157" s="108">
        <f>(D156/$D156-1)</f>
        <v>0</v>
      </c>
      <c r="E157" s="109">
        <f t="shared" ref="E157:F157" si="259">(E156/$D156-1)</f>
        <v>-5.2941176470588251</v>
      </c>
      <c r="F157" s="109">
        <f t="shared" si="259"/>
        <v>-1.4117647058823535</v>
      </c>
    </row>
    <row r="158" spans="3:45">
      <c r="C158" s="19" t="s">
        <v>409</v>
      </c>
      <c r="D158" s="108">
        <f>(D156/$F156-1)</f>
        <v>-3.4285714285714253</v>
      </c>
      <c r="E158" s="109">
        <f t="shared" ref="E158:F158" si="260">(E156/$F156-1)</f>
        <v>9.4285714285714182</v>
      </c>
      <c r="F158" s="109">
        <f t="shared" si="260"/>
        <v>0</v>
      </c>
    </row>
  </sheetData>
  <phoneticPr fontId="5" type="noConversion"/>
  <conditionalFormatting sqref="A89:F89">
    <cfRule type="expression" dxfId="59" priority="57">
      <formula>MOD(ROW(),2)=1</formula>
    </cfRule>
    <cfRule type="expression" dxfId="58" priority="58">
      <formula>MOD(ROW(),2)=0</formula>
    </cfRule>
  </conditionalFormatting>
  <conditionalFormatting sqref="G87:I88">
    <cfRule type="expression" dxfId="57" priority="55">
      <formula>MOD(ROW(),2)=1</formula>
    </cfRule>
    <cfRule type="expression" dxfId="56" priority="56">
      <formula>MOD(ROW(),2)=0</formula>
    </cfRule>
  </conditionalFormatting>
  <conditionalFormatting sqref="G89:I89">
    <cfRule type="expression" dxfId="55" priority="53">
      <formula>MOD(ROW(),2)=1</formula>
    </cfRule>
    <cfRule type="expression" dxfId="54" priority="54">
      <formula>MOD(ROW(),2)=0</formula>
    </cfRule>
  </conditionalFormatting>
  <conditionalFormatting sqref="J87:L88">
    <cfRule type="expression" dxfId="53" priority="51">
      <formula>MOD(ROW(),2)=1</formula>
    </cfRule>
    <cfRule type="expression" dxfId="52" priority="52">
      <formula>MOD(ROW(),2)=0</formula>
    </cfRule>
  </conditionalFormatting>
  <conditionalFormatting sqref="J89:L89">
    <cfRule type="expression" dxfId="51" priority="49">
      <formula>MOD(ROW(),2)=1</formula>
    </cfRule>
    <cfRule type="expression" dxfId="50" priority="50">
      <formula>MOD(ROW(),2)=0</formula>
    </cfRule>
  </conditionalFormatting>
  <conditionalFormatting sqref="M87:O88">
    <cfRule type="expression" dxfId="49" priority="47">
      <formula>MOD(ROW(),2)=1</formula>
    </cfRule>
    <cfRule type="expression" dxfId="48" priority="48">
      <formula>MOD(ROW(),2)=0</formula>
    </cfRule>
  </conditionalFormatting>
  <conditionalFormatting sqref="M89:O89">
    <cfRule type="expression" dxfId="47" priority="45">
      <formula>MOD(ROW(),2)=1</formula>
    </cfRule>
    <cfRule type="expression" dxfId="46" priority="46">
      <formula>MOD(ROW(),2)=0</formula>
    </cfRule>
  </conditionalFormatting>
  <conditionalFormatting sqref="P87:R88">
    <cfRule type="expression" dxfId="45" priority="43">
      <formula>MOD(ROW(),2)=1</formula>
    </cfRule>
    <cfRule type="expression" dxfId="44" priority="44">
      <formula>MOD(ROW(),2)=0</formula>
    </cfRule>
  </conditionalFormatting>
  <conditionalFormatting sqref="P89:R89">
    <cfRule type="expression" dxfId="43" priority="41">
      <formula>MOD(ROW(),2)=1</formula>
    </cfRule>
    <cfRule type="expression" dxfId="42" priority="42">
      <formula>MOD(ROW(),2)=0</formula>
    </cfRule>
  </conditionalFormatting>
  <conditionalFormatting sqref="S87:U88">
    <cfRule type="expression" dxfId="41" priority="39">
      <formula>MOD(ROW(),2)=1</formula>
    </cfRule>
    <cfRule type="expression" dxfId="40" priority="40">
      <formula>MOD(ROW(),2)=0</formula>
    </cfRule>
  </conditionalFormatting>
  <conditionalFormatting sqref="S89:U89">
    <cfRule type="expression" dxfId="39" priority="37">
      <formula>MOD(ROW(),2)=1</formula>
    </cfRule>
    <cfRule type="expression" dxfId="38" priority="38">
      <formula>MOD(ROW(),2)=0</formula>
    </cfRule>
  </conditionalFormatting>
  <conditionalFormatting sqref="V87:X88">
    <cfRule type="expression" dxfId="37" priority="35">
      <formula>MOD(ROW(),2)=1</formula>
    </cfRule>
    <cfRule type="expression" dxfId="36" priority="36">
      <formula>MOD(ROW(),2)=0</formula>
    </cfRule>
  </conditionalFormatting>
  <conditionalFormatting sqref="V89:X89">
    <cfRule type="expression" dxfId="35" priority="33">
      <formula>MOD(ROW(),2)=1</formula>
    </cfRule>
    <cfRule type="expression" dxfId="34" priority="34">
      <formula>MOD(ROW(),2)=0</formula>
    </cfRule>
  </conditionalFormatting>
  <conditionalFormatting sqref="Y87:AA88">
    <cfRule type="expression" dxfId="33" priority="31">
      <formula>MOD(ROW(),2)=1</formula>
    </cfRule>
    <cfRule type="expression" dxfId="32" priority="32">
      <formula>MOD(ROW(),2)=0</formula>
    </cfRule>
  </conditionalFormatting>
  <conditionalFormatting sqref="Y89:AA89">
    <cfRule type="expression" dxfId="31" priority="29">
      <formula>MOD(ROW(),2)=1</formula>
    </cfRule>
    <cfRule type="expression" dxfId="30" priority="30">
      <formula>MOD(ROW(),2)=0</formula>
    </cfRule>
  </conditionalFormatting>
  <conditionalFormatting sqref="AB87:AD88">
    <cfRule type="expression" dxfId="29" priority="27">
      <formula>MOD(ROW(),2)=1</formula>
    </cfRule>
    <cfRule type="expression" dxfId="28" priority="28">
      <formula>MOD(ROW(),2)=0</formula>
    </cfRule>
  </conditionalFormatting>
  <conditionalFormatting sqref="AB89:AD89">
    <cfRule type="expression" dxfId="27" priority="25">
      <formula>MOD(ROW(),2)=1</formula>
    </cfRule>
    <cfRule type="expression" dxfId="26" priority="26">
      <formula>MOD(ROW(),2)=0</formula>
    </cfRule>
  </conditionalFormatting>
  <conditionalFormatting sqref="AE87:AG88">
    <cfRule type="expression" dxfId="25" priority="23">
      <formula>MOD(ROW(),2)=1</formula>
    </cfRule>
    <cfRule type="expression" dxfId="24" priority="24">
      <formula>MOD(ROW(),2)=0</formula>
    </cfRule>
  </conditionalFormatting>
  <conditionalFormatting sqref="AE89:AG89">
    <cfRule type="expression" dxfId="23" priority="21">
      <formula>MOD(ROW(),2)=1</formula>
    </cfRule>
    <cfRule type="expression" dxfId="22" priority="22">
      <formula>MOD(ROW(),2)=0</formula>
    </cfRule>
  </conditionalFormatting>
  <conditionalFormatting sqref="AH87:AJ88">
    <cfRule type="expression" dxfId="21" priority="19">
      <formula>MOD(ROW(),2)=1</formula>
    </cfRule>
    <cfRule type="expression" dxfId="20" priority="20">
      <formula>MOD(ROW(),2)=0</formula>
    </cfRule>
  </conditionalFormatting>
  <conditionalFormatting sqref="AH89:AJ89">
    <cfRule type="expression" dxfId="19" priority="17">
      <formula>MOD(ROW(),2)=1</formula>
    </cfRule>
    <cfRule type="expression" dxfId="18" priority="18">
      <formula>MOD(ROW(),2)=0</formula>
    </cfRule>
  </conditionalFormatting>
  <conditionalFormatting sqref="AK87:AM88">
    <cfRule type="expression" dxfId="17" priority="15">
      <formula>MOD(ROW(),2)=1</formula>
    </cfRule>
    <cfRule type="expression" dxfId="16" priority="16">
      <formula>MOD(ROW(),2)=0</formula>
    </cfRule>
  </conditionalFormatting>
  <conditionalFormatting sqref="AK89:AM89">
    <cfRule type="expression" dxfId="15" priority="13">
      <formula>MOD(ROW(),2)=1</formula>
    </cfRule>
    <cfRule type="expression" dxfId="14" priority="14">
      <formula>MOD(ROW(),2)=0</formula>
    </cfRule>
  </conditionalFormatting>
  <conditionalFormatting sqref="AN87:AP88">
    <cfRule type="expression" dxfId="13" priority="11">
      <formula>MOD(ROW(),2)=1</formula>
    </cfRule>
    <cfRule type="expression" dxfId="12" priority="12">
      <formula>MOD(ROW(),2)=0</formula>
    </cfRule>
  </conditionalFormatting>
  <conditionalFormatting sqref="AN89:AP89">
    <cfRule type="expression" dxfId="11" priority="9">
      <formula>MOD(ROW(),2)=1</formula>
    </cfRule>
    <cfRule type="expression" dxfId="10" priority="10">
      <formula>MOD(ROW(),2)=0</formula>
    </cfRule>
  </conditionalFormatting>
  <conditionalFormatting sqref="AQ87:AS88">
    <cfRule type="expression" dxfId="9" priority="7">
      <formula>MOD(ROW(),2)=1</formula>
    </cfRule>
    <cfRule type="expression" dxfId="8" priority="8">
      <formula>MOD(ROW(),2)=0</formula>
    </cfRule>
  </conditionalFormatting>
  <conditionalFormatting sqref="AQ89:AS89">
    <cfRule type="expression" dxfId="7" priority="5">
      <formula>MOD(ROW(),2)=1</formula>
    </cfRule>
    <cfRule type="expression" dxfId="6" priority="6">
      <formula>MOD(ROW(),2)=0</formula>
    </cfRule>
  </conditionalFormatting>
  <conditionalFormatting sqref="B96:C96">
    <cfRule type="expression" dxfId="5" priority="3">
      <formula>MOD(ROW(),2)=1</formula>
    </cfRule>
    <cfRule type="expression" dxfId="4" priority="4">
      <formula>MOD(ROW(),2)=0</formula>
    </cfRule>
  </conditionalFormatting>
  <conditionalFormatting sqref="N96">
    <cfRule type="expression" dxfId="3" priority="1">
      <formula>MOD(ROW(),2)=1</formula>
    </cfRule>
    <cfRule type="expression" dxfId="2" priority="2">
      <formula>MOD(ROW(),2)=0</formula>
    </cfRule>
  </conditionalFormatting>
  <conditionalFormatting sqref="A3:XFD1006">
    <cfRule type="expression" dxfId="1" priority="59">
      <formula>MOD(ROW(),2)=1</formula>
    </cfRule>
    <cfRule type="expression" dxfId="0" priority="60">
      <formula>MOD(ROW(),2)=0</formula>
    </cfRule>
  </conditionalFormatting>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4"/>
  </sheetPr>
  <dimension ref="A1:AR214"/>
  <sheetViews>
    <sheetView topLeftCell="Y1" workbookViewId="0">
      <pane ySplit="2" topLeftCell="A3" activePane="bottomLeft" state="frozen"/>
      <selection activeCell="C1" sqref="C1"/>
      <selection pane="bottomLeft" activeCell="AP27" sqref="AP27:AR28"/>
    </sheetView>
  </sheetViews>
  <sheetFormatPr baseColWidth="10" defaultRowHeight="15" x14ac:dyDescent="0"/>
  <cols>
    <col min="1" max="1" width="15.5" style="70" customWidth="1"/>
    <col min="2" max="2" width="11.1640625" style="71" customWidth="1"/>
    <col min="3" max="3" width="14.1640625" customWidth="1"/>
    <col min="4" max="4" width="10.83203125" customWidth="1"/>
    <col min="5" max="5" width="10.83203125" style="64" customWidth="1"/>
    <col min="8" max="8" width="10.83203125" style="64"/>
    <col min="11" max="11" width="10.83203125" style="64"/>
    <col min="14" max="14" width="10.83203125" style="64"/>
    <col min="15" max="15" width="10.83203125" style="127"/>
    <col min="17" max="17" width="10.83203125" style="64"/>
    <col min="20" max="20" width="10.83203125" style="64"/>
    <col min="23" max="23" width="10.83203125" style="64"/>
    <col min="26" max="26" width="10.83203125" style="64" customWidth="1"/>
    <col min="29" max="29" width="10.83203125" style="64"/>
    <col min="30" max="30" width="10.83203125" style="127"/>
    <col min="32" max="32" width="10.83203125" style="64"/>
    <col min="35" max="35" width="10.83203125" style="64"/>
    <col min="38" max="38" width="10.83203125" style="64"/>
    <col min="41" max="41" width="10.83203125" style="64"/>
    <col min="43" max="43" width="10.83203125" customWidth="1"/>
    <col min="44" max="44" width="10.83203125" style="64"/>
  </cols>
  <sheetData>
    <row r="1" spans="1:44" s="128" customFormat="1">
      <c r="A1" s="112" t="s">
        <v>407</v>
      </c>
      <c r="B1" s="113"/>
      <c r="C1" s="114" t="s">
        <v>4</v>
      </c>
      <c r="D1" s="115"/>
      <c r="E1" s="116"/>
      <c r="F1" s="115" t="s">
        <v>8</v>
      </c>
      <c r="G1" s="115"/>
      <c r="H1" s="116"/>
      <c r="I1" s="115" t="s">
        <v>9</v>
      </c>
      <c r="J1" s="115"/>
      <c r="K1" s="116"/>
      <c r="L1" s="115" t="s">
        <v>10</v>
      </c>
      <c r="M1" s="115"/>
      <c r="N1" s="116"/>
      <c r="O1" s="114" t="s">
        <v>11</v>
      </c>
      <c r="P1" s="115"/>
      <c r="Q1" s="116"/>
      <c r="R1" s="115" t="s">
        <v>12</v>
      </c>
      <c r="S1" s="115"/>
      <c r="T1" s="116"/>
      <c r="U1" s="115" t="s">
        <v>13</v>
      </c>
      <c r="V1" s="115"/>
      <c r="W1" s="116"/>
      <c r="X1" s="115" t="s">
        <v>14</v>
      </c>
      <c r="Y1" s="115"/>
      <c r="Z1" s="116"/>
      <c r="AA1" s="115" t="s">
        <v>15</v>
      </c>
      <c r="AB1" s="115"/>
      <c r="AC1" s="116"/>
      <c r="AD1" s="114" t="s">
        <v>16</v>
      </c>
      <c r="AE1" s="115"/>
      <c r="AF1" s="116"/>
      <c r="AG1" s="115" t="s">
        <v>17</v>
      </c>
      <c r="AH1" s="115"/>
      <c r="AI1" s="116"/>
      <c r="AJ1" s="115" t="s">
        <v>18</v>
      </c>
      <c r="AK1" s="115"/>
      <c r="AL1" s="116"/>
      <c r="AM1" s="115" t="s">
        <v>19</v>
      </c>
      <c r="AN1" s="115"/>
      <c r="AO1" s="116"/>
      <c r="AP1" s="115" t="s">
        <v>20</v>
      </c>
      <c r="AQ1" s="117"/>
      <c r="AR1" s="118"/>
    </row>
    <row r="2" spans="1:44" s="58" customFormat="1">
      <c r="A2" s="119" t="s">
        <v>290</v>
      </c>
      <c r="B2" s="67" t="s">
        <v>1</v>
      </c>
      <c r="C2" s="73" t="s">
        <v>5</v>
      </c>
      <c r="D2" s="74" t="s">
        <v>6</v>
      </c>
      <c r="E2" s="75" t="s">
        <v>7</v>
      </c>
      <c r="F2" s="74" t="s">
        <v>5</v>
      </c>
      <c r="G2" s="74" t="s">
        <v>6</v>
      </c>
      <c r="H2" s="75" t="s">
        <v>7</v>
      </c>
      <c r="I2" s="74" t="s">
        <v>5</v>
      </c>
      <c r="J2" s="74" t="s">
        <v>6</v>
      </c>
      <c r="K2" s="75" t="s">
        <v>7</v>
      </c>
      <c r="L2" s="74" t="s">
        <v>5</v>
      </c>
      <c r="M2" s="74" t="s">
        <v>6</v>
      </c>
      <c r="N2" s="75" t="s">
        <v>7</v>
      </c>
      <c r="O2" s="73" t="s">
        <v>5</v>
      </c>
      <c r="P2" s="74" t="s">
        <v>6</v>
      </c>
      <c r="Q2" s="75" t="s">
        <v>7</v>
      </c>
      <c r="R2" s="74" t="s">
        <v>5</v>
      </c>
      <c r="S2" s="74" t="s">
        <v>6</v>
      </c>
      <c r="T2" s="75" t="s">
        <v>7</v>
      </c>
      <c r="U2" s="74" t="s">
        <v>5</v>
      </c>
      <c r="V2" s="74" t="s">
        <v>6</v>
      </c>
      <c r="W2" s="75" t="s">
        <v>7</v>
      </c>
      <c r="X2" s="74" t="s">
        <v>5</v>
      </c>
      <c r="Y2" s="74" t="s">
        <v>6</v>
      </c>
      <c r="Z2" s="75" t="s">
        <v>7</v>
      </c>
      <c r="AA2" s="74" t="s">
        <v>5</v>
      </c>
      <c r="AB2" s="74" t="s">
        <v>6</v>
      </c>
      <c r="AC2" s="75" t="s">
        <v>7</v>
      </c>
      <c r="AD2" s="73" t="s">
        <v>5</v>
      </c>
      <c r="AE2" s="74" t="s">
        <v>6</v>
      </c>
      <c r="AF2" s="75" t="s">
        <v>7</v>
      </c>
      <c r="AG2" s="74" t="s">
        <v>5</v>
      </c>
      <c r="AH2" s="74" t="s">
        <v>6</v>
      </c>
      <c r="AI2" s="75" t="s">
        <v>7</v>
      </c>
      <c r="AJ2" s="74" t="s">
        <v>5</v>
      </c>
      <c r="AK2" s="74" t="s">
        <v>6</v>
      </c>
      <c r="AL2" s="75" t="s">
        <v>7</v>
      </c>
      <c r="AM2" s="74" t="s">
        <v>5</v>
      </c>
      <c r="AN2" s="74" t="s">
        <v>6</v>
      </c>
      <c r="AO2" s="75" t="s">
        <v>7</v>
      </c>
      <c r="AP2" s="74" t="s">
        <v>5</v>
      </c>
      <c r="AQ2" s="74" t="s">
        <v>6</v>
      </c>
      <c r="AR2" s="75" t="s">
        <v>7</v>
      </c>
    </row>
    <row r="3" spans="1:44" s="98" customFormat="1">
      <c r="A3" s="120" t="s">
        <v>49</v>
      </c>
      <c r="B3" s="97" t="s">
        <v>324</v>
      </c>
      <c r="C3" s="79">
        <f>AVERAGEIF('Raw Questionnaire Results'!$H$2:$H$999, C$32, 'Raw Questionnaire Results'!$Q$2:$Q$999)</f>
        <v>3.6666666666666665</v>
      </c>
      <c r="D3" s="79">
        <f>AVERAGEIF('Raw Questionnaire Results'!$H$2:$H$999, D$32, 'Raw Questionnaire Results'!$AZ$2:$AZ$999)</f>
        <v>5</v>
      </c>
      <c r="E3" s="99">
        <f>AVERAGEIF('Raw Questionnaire Results'!$H$2:$H$999, E$32, 'Raw Questionnaire Results'!$AY$2:$AY$999)</f>
        <v>5</v>
      </c>
      <c r="F3" s="79">
        <f>AVERAGEIF('Raw Questionnaire Results'!$H$2:$H$999, F$32, 'Raw Questionnaire Results'!$Q$2:$Q$999)</f>
        <v>4.7777777777777777</v>
      </c>
      <c r="G3" s="79">
        <f>AVERAGEIF('Raw Questionnaire Results'!$H$2:$H$999, G$32, 'Raw Questionnaire Results'!$AZ$2:$AZ$999)</f>
        <v>3.6666666666666665</v>
      </c>
      <c r="H3" s="99">
        <f>AVERAGEIF('Raw Questionnaire Results'!$H$2:$H$999, H$32, 'Raw Questionnaire Results'!$AY$2:$AY$999)</f>
        <v>6.1111111111111107</v>
      </c>
      <c r="I3" s="79">
        <f>AVERAGEIF('Raw Questionnaire Results'!$H$2:$H$999, I$32, 'Raw Questionnaire Results'!$Q$2:$Q$999)</f>
        <v>3.5</v>
      </c>
      <c r="J3" s="79">
        <f>AVERAGEIF('Raw Questionnaire Results'!$H$2:$H$999, J$32, 'Raw Questionnaire Results'!$AZ$2:$AZ$999)</f>
        <v>5</v>
      </c>
      <c r="K3" s="99">
        <f>AVERAGEIF('Raw Questionnaire Results'!$H$2:$H$999, K$32, 'Raw Questionnaire Results'!$AY$2:$AY$999)</f>
        <v>6.5</v>
      </c>
      <c r="L3" s="79">
        <f>AVERAGEIF('Raw Questionnaire Results'!$H$2:$H$999, L$32, 'Raw Questionnaire Results'!$Q$2:$Q$999)</f>
        <v>3.5</v>
      </c>
      <c r="M3" s="79">
        <f>AVERAGEIF('Raw Questionnaire Results'!$H$2:$H$999, M$32, 'Raw Questionnaire Results'!$AZ$2:$AZ$999)</f>
        <v>3.5</v>
      </c>
      <c r="N3" s="99">
        <f>AVERAGEIF('Raw Questionnaire Results'!$H$2:$H$999, N$32, 'Raw Questionnaire Results'!$AY$2:$AY$999)</f>
        <v>6.5</v>
      </c>
      <c r="O3" s="125">
        <f>AVERAGEIF('Raw Questionnaire Results'!$H$2:$H$999, O$32, 'Raw Questionnaire Results'!$Q$2:$Q$999)</f>
        <v>4.5</v>
      </c>
      <c r="P3" s="79">
        <f>AVERAGEIF('Raw Questionnaire Results'!$H$2:$H$999, P$32, 'Raw Questionnaire Results'!$AZ$2:$AZ$999)</f>
        <v>5.5</v>
      </c>
      <c r="Q3" s="99">
        <f>AVERAGEIF('Raw Questionnaire Results'!$H$2:$H$999, Q$32, 'Raw Questionnaire Results'!$AY$2:$AY$999)</f>
        <v>5</v>
      </c>
      <c r="R3" s="79">
        <f>AVERAGEIF('Raw Questionnaire Results'!$H$2:$H$999, R$32, 'Raw Questionnaire Results'!$Q$2:$Q$999)</f>
        <v>4.666666666666667</v>
      </c>
      <c r="S3" s="79">
        <f>AVERAGEIF('Raw Questionnaire Results'!$H$2:$H$999, S$32, 'Raw Questionnaire Results'!$AZ$2:$AZ$999)</f>
        <v>5.333333333333333</v>
      </c>
      <c r="T3" s="99">
        <f>AVERAGEIF('Raw Questionnaire Results'!$H$2:$H$999, T$32, 'Raw Questionnaire Results'!$AY$2:$AY$999)</f>
        <v>6.666666666666667</v>
      </c>
      <c r="U3" s="79">
        <f>AVERAGEIF('Raw Questionnaire Results'!$H$2:$H$999, U$32, 'Raw Questionnaire Results'!$Q$2:$Q$999)</f>
        <v>6</v>
      </c>
      <c r="V3" s="79">
        <f>AVERAGEIF('Raw Questionnaire Results'!$H$2:$H$999, V$32, 'Raw Questionnaire Results'!$AZ$2:$AZ$999)</f>
        <v>5.333333333333333</v>
      </c>
      <c r="W3" s="99">
        <f>AVERAGEIF('Raw Questionnaire Results'!$H$2:$H$999, W$32, 'Raw Questionnaire Results'!$AY$2:$AY$999)</f>
        <v>5.333333333333333</v>
      </c>
      <c r="X3" s="79">
        <f>AVERAGEIF('Raw Questionnaire Results'!$H$2:$H$999, X$32, 'Raw Questionnaire Results'!$Q$2:$Q$999)</f>
        <v>5.333333333333333</v>
      </c>
      <c r="Y3" s="79">
        <f>AVERAGEIF('Raw Questionnaire Results'!$H$2:$H$999, Y$32, 'Raw Questionnaire Results'!$AZ$2:$AZ$999)</f>
        <v>5</v>
      </c>
      <c r="Z3" s="99">
        <f>AVERAGEIF('Raw Questionnaire Results'!$H$2:$H$999, Z$32, 'Raw Questionnaire Results'!$AY$2:$AY$999)</f>
        <v>6.333333333333333</v>
      </c>
      <c r="AA3" s="79">
        <f>AVERAGEIF('Raw Questionnaire Results'!$H$2:$H$999, AA$32, 'Raw Questionnaire Results'!$Q$2:$Q$999)</f>
        <v>5.333333333333333</v>
      </c>
      <c r="AB3" s="79">
        <f>AVERAGEIF('Raw Questionnaire Results'!$H$2:$H$999, AB$32, 'Raw Questionnaire Results'!$AZ$2:$AZ$999)</f>
        <v>4</v>
      </c>
      <c r="AC3" s="99">
        <f>AVERAGEIF('Raw Questionnaire Results'!$H$2:$H$999, AC$32, 'Raw Questionnaire Results'!$AY$2:$AY$999)</f>
        <v>6.333333333333333</v>
      </c>
      <c r="AD3" s="125">
        <f>AVERAGEIF('Raw Questionnaire Results'!$H$2:$H$999, AD$32, 'Raw Questionnaire Results'!$Q$2:$Q$999)</f>
        <v>4</v>
      </c>
      <c r="AE3" s="79">
        <f>AVERAGEIF('Raw Questionnaire Results'!$H$2:$H$999, AE$32, 'Raw Questionnaire Results'!$AZ$2:$AZ$999)</f>
        <v>4.666666666666667</v>
      </c>
      <c r="AF3" s="99">
        <f>AVERAGEIF('Raw Questionnaire Results'!$H$2:$H$999, AF$32, 'Raw Questionnaire Results'!$AY$2:$AY$999)</f>
        <v>5.333333333333333</v>
      </c>
      <c r="AG3" s="79">
        <f>AVERAGEIF('Raw Questionnaire Results'!$H$2:$H$999, AG$32, 'Raw Questionnaire Results'!$Q$2:$Q$999)</f>
        <v>4.75</v>
      </c>
      <c r="AH3" s="79">
        <f>AVERAGEIF('Raw Questionnaire Results'!$H$2:$H$999, AH$32, 'Raw Questionnaire Results'!$AZ$2:$AZ$999)</f>
        <v>5.75</v>
      </c>
      <c r="AI3" s="99">
        <f>AVERAGEIF('Raw Questionnaire Results'!$H$2:$H$999, AI$32, 'Raw Questionnaire Results'!$AY$2:$AY$999)</f>
        <v>5.75</v>
      </c>
      <c r="AJ3" s="79">
        <f>AVERAGEIF('Raw Questionnaire Results'!$H$2:$H$999, AJ$32, 'Raw Questionnaire Results'!$Q$2:$Q$999)</f>
        <v>4</v>
      </c>
      <c r="AK3" s="79">
        <f>AVERAGEIF('Raw Questionnaire Results'!$H$2:$H$999, AK$32, 'Raw Questionnaire Results'!$AZ$2:$AZ$999)</f>
        <v>4</v>
      </c>
      <c r="AL3" s="99">
        <f>AVERAGEIF('Raw Questionnaire Results'!$H$2:$H$999, AL$32, 'Raw Questionnaire Results'!$AY$2:$AY$999)</f>
        <v>5.333333333333333</v>
      </c>
      <c r="AM3" s="79">
        <f>AVERAGEIF('Raw Questionnaire Results'!$H$2:$H$999, AM$32, 'Raw Questionnaire Results'!$Q$2:$Q$999)</f>
        <v>3.3333333333333335</v>
      </c>
      <c r="AN3" s="79">
        <f>AVERAGEIF('Raw Questionnaire Results'!$H$2:$H$999, AN$32, 'Raw Questionnaire Results'!$AZ$2:$AZ$999)</f>
        <v>2.3333333333333335</v>
      </c>
      <c r="AO3" s="99">
        <f>AVERAGEIF('Raw Questionnaire Results'!$H$2:$H$999, AO$32, 'Raw Questionnaire Results'!$AY$2:$AY$999)</f>
        <v>5.666666666666667</v>
      </c>
      <c r="AP3" s="79">
        <f>AVERAGEIF('Raw Questionnaire Results'!$H$2:$H$999, AP$32, 'Raw Questionnaire Results'!$Q$2:$Q$999)</f>
        <v>3</v>
      </c>
      <c r="AQ3" s="79">
        <f>AVERAGEIF('Raw Questionnaire Results'!$H$2:$H$999, AQ$32, 'Raw Questionnaire Results'!$AZ$2:$AZ$999)</f>
        <v>2.3333333333333335</v>
      </c>
      <c r="AR3" s="99">
        <f>AVERAGEIF('Raw Questionnaire Results'!$H$2:$H$999, AR$32, 'Raw Questionnaire Results'!$AY$2:$AY$999)</f>
        <v>5.666666666666667</v>
      </c>
    </row>
    <row r="4" spans="1:44" s="98" customFormat="1">
      <c r="A4" s="121"/>
      <c r="B4" s="97" t="s">
        <v>325</v>
      </c>
      <c r="C4" s="79">
        <f>AVERAGEIF('Raw Questionnaire Results'!$H$2:$H$999, C$32, 'Raw Questionnaire Results'!$J$2:$J$999)</f>
        <v>4</v>
      </c>
      <c r="D4" s="79">
        <f>AVERAGEIF('Raw Questionnaire Results'!$H$2:$H$999, D$32, 'Raw Questionnaire Results'!$AH$2:$AH$999)</f>
        <v>4.666666666666667</v>
      </c>
      <c r="E4" s="81">
        <f>AVERAGEIF('Raw Questionnaire Results'!$H$2:$H$999, E$32, 'Raw Questionnaire Results'!$AG$2:$AG$999)</f>
        <v>5</v>
      </c>
      <c r="F4" s="79">
        <f>AVERAGEIF('Raw Questionnaire Results'!$H$2:$H$999, F$32, 'Raw Questionnaire Results'!$J$2:$J$999)</f>
        <v>3.7777777777777777</v>
      </c>
      <c r="G4" s="79">
        <f>AVERAGEIF('Raw Questionnaire Results'!$H$2:$H$999, G$32, 'Raw Questionnaire Results'!$AH$2:$AH$999)</f>
        <v>3.6666666666666665</v>
      </c>
      <c r="H4" s="81">
        <f>AVERAGEIF('Raw Questionnaire Results'!$H$2:$H$999, H$32, 'Raw Questionnaire Results'!$AG$2:$AG$999)</f>
        <v>5.5555555555555554</v>
      </c>
      <c r="I4" s="79">
        <f>AVERAGEIF('Raw Questionnaire Results'!$H$2:$H$999, I$32, 'Raw Questionnaire Results'!$J$2:$J$999)</f>
        <v>3.5</v>
      </c>
      <c r="J4" s="79">
        <f>AVERAGEIF('Raw Questionnaire Results'!$H$2:$H$999, J$32, 'Raw Questionnaire Results'!$AH$2:$AH$999)</f>
        <v>4</v>
      </c>
      <c r="K4" s="81">
        <f>AVERAGEIF('Raw Questionnaire Results'!$H$2:$H$999, K$32, 'Raw Questionnaire Results'!$AG$2:$AG$999)</f>
        <v>6.5</v>
      </c>
      <c r="L4" s="79">
        <f>AVERAGEIF('Raw Questionnaire Results'!$H$2:$H$999, L$32, 'Raw Questionnaire Results'!$J$2:$J$999)</f>
        <v>4.5</v>
      </c>
      <c r="M4" s="79">
        <f>AVERAGEIF('Raw Questionnaire Results'!$H$2:$H$999, M$32, 'Raw Questionnaire Results'!$AH$2:$AH$999)</f>
        <v>4.5</v>
      </c>
      <c r="N4" s="81">
        <f>AVERAGEIF('Raw Questionnaire Results'!$H$2:$H$999, N$32, 'Raw Questionnaire Results'!$AG$2:$AG$999)</f>
        <v>6.5</v>
      </c>
      <c r="O4" s="125">
        <f>AVERAGEIF('Raw Questionnaire Results'!$H$2:$H$999, O$32, 'Raw Questionnaire Results'!$J$2:$J$999)</f>
        <v>3.5</v>
      </c>
      <c r="P4" s="79">
        <f>AVERAGEIF('Raw Questionnaire Results'!$H$2:$H$999, P$32, 'Raw Questionnaire Results'!$AH$2:$AH$999)</f>
        <v>4.5</v>
      </c>
      <c r="Q4" s="81">
        <f>AVERAGEIF('Raw Questionnaire Results'!$H$2:$H$999, Q$32, 'Raw Questionnaire Results'!$AG$2:$AG$999)</f>
        <v>5.5</v>
      </c>
      <c r="R4" s="79">
        <f>AVERAGEIF('Raw Questionnaire Results'!$H$2:$H$999, R$32, 'Raw Questionnaire Results'!$J$2:$J$999)</f>
        <v>6.333333333333333</v>
      </c>
      <c r="S4" s="79">
        <f>AVERAGEIF('Raw Questionnaire Results'!$H$2:$H$999, S$32, 'Raw Questionnaire Results'!$AH$2:$AH$999)</f>
        <v>6</v>
      </c>
      <c r="T4" s="81">
        <f>AVERAGEIF('Raw Questionnaire Results'!$H$2:$H$999, T$32, 'Raw Questionnaire Results'!$AG$2:$AG$999)</f>
        <v>5.666666666666667</v>
      </c>
      <c r="U4" s="79">
        <f>AVERAGEIF('Raw Questionnaire Results'!$H$2:$H$999, U$32, 'Raw Questionnaire Results'!$J$2:$J$999)</f>
        <v>6</v>
      </c>
      <c r="V4" s="79">
        <f>AVERAGEIF('Raw Questionnaire Results'!$H$2:$H$999, V$32, 'Raw Questionnaire Results'!$AH$2:$AH$999)</f>
        <v>5.666666666666667</v>
      </c>
      <c r="W4" s="81">
        <f>AVERAGEIF('Raw Questionnaire Results'!$H$2:$H$999, W$32, 'Raw Questionnaire Results'!$AG$2:$AG$999)</f>
        <v>5.333333333333333</v>
      </c>
      <c r="X4" s="79">
        <f>AVERAGEIF('Raw Questionnaire Results'!$H$2:$H$999, X$32, 'Raw Questionnaire Results'!$J$2:$J$999)</f>
        <v>5.666666666666667</v>
      </c>
      <c r="Y4" s="79">
        <f>AVERAGEIF('Raw Questionnaire Results'!$H$2:$H$999, Y$32, 'Raw Questionnaire Results'!$AH$2:$AH$999)</f>
        <v>4.666666666666667</v>
      </c>
      <c r="Z4" s="81">
        <f>AVERAGEIF('Raw Questionnaire Results'!$H$2:$H$999, Z$32, 'Raw Questionnaire Results'!$AG$2:$AG$999)</f>
        <v>6.333333333333333</v>
      </c>
      <c r="AA4" s="79">
        <f>AVERAGEIF('Raw Questionnaire Results'!$H$2:$H$999, AA$32, 'Raw Questionnaire Results'!$J$2:$J$999)</f>
        <v>5.333333333333333</v>
      </c>
      <c r="AB4" s="79">
        <f>AVERAGEIF('Raw Questionnaire Results'!$H$2:$H$999, AB$32, 'Raw Questionnaire Results'!$AH$2:$AH$999)</f>
        <v>4.333333333333333</v>
      </c>
      <c r="AC4" s="81">
        <f>AVERAGEIF('Raw Questionnaire Results'!$H$2:$H$999, AC$32, 'Raw Questionnaire Results'!$AG$2:$AG$999)</f>
        <v>6.333333333333333</v>
      </c>
      <c r="AD4" s="125">
        <f>AVERAGEIF('Raw Questionnaire Results'!$H$2:$H$999, AD$32, 'Raw Questionnaire Results'!$J$2:$J$999)</f>
        <v>3.6666666666666665</v>
      </c>
      <c r="AE4" s="79">
        <f>AVERAGEIF('Raw Questionnaire Results'!$H$2:$H$999, AE$32, 'Raw Questionnaire Results'!$AH$2:$AH$999)</f>
        <v>4.666666666666667</v>
      </c>
      <c r="AF4" s="81">
        <f>AVERAGEIF('Raw Questionnaire Results'!$H$2:$H$999, AF$32, 'Raw Questionnaire Results'!$AG$2:$AG$999)</f>
        <v>5</v>
      </c>
      <c r="AG4" s="79">
        <f>AVERAGEIF('Raw Questionnaire Results'!$H$2:$H$999, AG$32, 'Raw Questionnaire Results'!$J$2:$J$999)</f>
        <v>4.5</v>
      </c>
      <c r="AH4" s="79">
        <f>AVERAGEIF('Raw Questionnaire Results'!$H$2:$H$999, AH$32, 'Raw Questionnaire Results'!$AH$2:$AH$999)</f>
        <v>5.5</v>
      </c>
      <c r="AI4" s="81">
        <f>AVERAGEIF('Raw Questionnaire Results'!$H$2:$H$999, AI$32, 'Raw Questionnaire Results'!$AG$2:$AG$999)</f>
        <v>4.75</v>
      </c>
      <c r="AJ4" s="79">
        <f>AVERAGEIF('Raw Questionnaire Results'!$H$2:$H$999, AJ$32, 'Raw Questionnaire Results'!$J$2:$J$999)</f>
        <v>4.666666666666667</v>
      </c>
      <c r="AK4" s="79">
        <f>AVERAGEIF('Raw Questionnaire Results'!$H$2:$H$999, AK$32, 'Raw Questionnaire Results'!$AH$2:$AH$999)</f>
        <v>4.666666666666667</v>
      </c>
      <c r="AL4" s="81">
        <f>AVERAGEIF('Raw Questionnaire Results'!$H$2:$H$999, AL$32, 'Raw Questionnaire Results'!$AG$2:$AG$999)</f>
        <v>4.666666666666667</v>
      </c>
      <c r="AM4" s="79">
        <f>AVERAGEIF('Raw Questionnaire Results'!$H$2:$H$999, AM$32, 'Raw Questionnaire Results'!$J$2:$J$999)</f>
        <v>3</v>
      </c>
      <c r="AN4" s="79">
        <f>AVERAGEIF('Raw Questionnaire Results'!$H$2:$H$999, AN$32, 'Raw Questionnaire Results'!$AH$2:$AH$999)</f>
        <v>2</v>
      </c>
      <c r="AO4" s="81">
        <f>AVERAGEIF('Raw Questionnaire Results'!$H$2:$H$999, AO$32, 'Raw Questionnaire Results'!$AG$2:$AG$999)</f>
        <v>4.666666666666667</v>
      </c>
      <c r="AP4" s="79">
        <f>AVERAGEIF('Raw Questionnaire Results'!$H$2:$H$999, AP$32, 'Raw Questionnaire Results'!$J$2:$J$999)</f>
        <v>3.3333333333333335</v>
      </c>
      <c r="AQ4" s="79">
        <f>AVERAGEIF('Raw Questionnaire Results'!$H$2:$H$999, AQ$32, 'Raw Questionnaire Results'!$AH$2:$AH$999)</f>
        <v>2.6666666666666665</v>
      </c>
      <c r="AR4" s="81">
        <f>AVERAGEIF('Raw Questionnaire Results'!$H$2:$H$999, AR$32, 'Raw Questionnaire Results'!$AG$2:$AG$999)</f>
        <v>5</v>
      </c>
    </row>
    <row r="5" spans="1:44">
      <c r="A5" s="122"/>
      <c r="B5" s="71" t="s">
        <v>291</v>
      </c>
      <c r="C5" s="79">
        <f>AVERAGEIF('Questionnaire Mean Quality'!$B$2:$B$999, C$32, 'Questionnaire Mean Quality'!$C$2:$C$999)</f>
        <v>3.8333333333333335</v>
      </c>
      <c r="D5" s="79">
        <f>AVERAGEIF('Questionnaire Mean Quality'!$B$2:$B$999, D$32, 'Questionnaire Mean Quality'!$D$2:$D$999)</f>
        <v>4.833333333333333</v>
      </c>
      <c r="E5" s="81">
        <f>AVERAGEIF('Questionnaire Mean Quality'!$B$2:$B$999,E$32, 'Questionnaire Mean Quality'!$E$2:$E$999)</f>
        <v>5</v>
      </c>
      <c r="F5" s="79">
        <f>AVERAGEIF('Questionnaire Mean Quality'!$B$2:$B$999, F$32, 'Questionnaire Mean Quality'!$C$2:$C$999)</f>
        <v>4.2777777777777777</v>
      </c>
      <c r="G5" s="79">
        <f>AVERAGEIF('Questionnaire Mean Quality'!$B$2:$B$999, G$32, 'Questionnaire Mean Quality'!$D$2:$D$999)</f>
        <v>3.6666666666666665</v>
      </c>
      <c r="H5" s="81">
        <f>AVERAGEIF('Questionnaire Mean Quality'!$B$2:$B$999,H$32, 'Questionnaire Mean Quality'!$E$2:$E$999)</f>
        <v>5.833333333333333</v>
      </c>
      <c r="I5" s="79">
        <f>AVERAGEIF('Questionnaire Mean Quality'!$B$2:$B$999, I$32, 'Questionnaire Mean Quality'!$C$2:$C$999)</f>
        <v>3.5</v>
      </c>
      <c r="J5" s="79">
        <f>AVERAGEIF('Questionnaire Mean Quality'!$B$2:$B$999, J$32, 'Questionnaire Mean Quality'!$D$2:$D$999)</f>
        <v>4.5</v>
      </c>
      <c r="K5" s="81">
        <f>AVERAGEIF('Questionnaire Mean Quality'!$B$2:$B$999,K$32, 'Questionnaire Mean Quality'!$E$2:$E$999)</f>
        <v>6.5</v>
      </c>
      <c r="L5" s="79">
        <f>AVERAGEIF('Questionnaire Mean Quality'!$B$2:$B$999, L$32, 'Questionnaire Mean Quality'!$C$2:$C$999)</f>
        <v>4</v>
      </c>
      <c r="M5" s="79">
        <f>AVERAGEIF('Questionnaire Mean Quality'!$B$2:$B$999, M$32, 'Questionnaire Mean Quality'!$D$2:$D$999)</f>
        <v>4</v>
      </c>
      <c r="N5" s="81">
        <f>AVERAGEIF('Questionnaire Mean Quality'!$B$2:$B$999,N$32, 'Questionnaire Mean Quality'!$E$2:$E$999)</f>
        <v>6.5</v>
      </c>
      <c r="O5" s="125">
        <f>AVERAGEIF('Questionnaire Mean Quality'!$B$2:$B$999, O$32, 'Questionnaire Mean Quality'!$C$2:$C$999)</f>
        <v>4</v>
      </c>
      <c r="P5" s="79">
        <f>AVERAGEIF('Questionnaire Mean Quality'!$B$2:$B$999, P$32, 'Questionnaire Mean Quality'!$D$2:$D$999)</f>
        <v>5</v>
      </c>
      <c r="Q5" s="81">
        <f>AVERAGEIF('Questionnaire Mean Quality'!$B$2:$B$999,Q$32, 'Questionnaire Mean Quality'!$E$2:$E$999)</f>
        <v>5.25</v>
      </c>
      <c r="R5" s="79">
        <f>AVERAGEIF('Questionnaire Mean Quality'!$B$2:$B$999, R$32, 'Questionnaire Mean Quality'!$C$2:$C$999)</f>
        <v>5.5</v>
      </c>
      <c r="S5" s="79">
        <f>AVERAGEIF('Questionnaire Mean Quality'!$B$2:$B$999, S$32, 'Questionnaire Mean Quality'!$D$2:$D$999)</f>
        <v>5.666666666666667</v>
      </c>
      <c r="T5" s="81">
        <f>AVERAGEIF('Questionnaire Mean Quality'!$B$2:$B$999,T$32, 'Questionnaire Mean Quality'!$E$2:$E$999)</f>
        <v>6.166666666666667</v>
      </c>
      <c r="U5" s="79">
        <f>AVERAGEIF('Questionnaire Mean Quality'!$B$2:$B$999, U$32, 'Questionnaire Mean Quality'!$C$2:$C$999)</f>
        <v>6</v>
      </c>
      <c r="V5" s="79">
        <f>AVERAGEIF('Questionnaire Mean Quality'!$B$2:$B$999, V$32, 'Questionnaire Mean Quality'!$D$2:$D$999)</f>
        <v>5.5</v>
      </c>
      <c r="W5" s="81">
        <f>AVERAGEIF('Questionnaire Mean Quality'!$B$2:$B$999,W$32, 'Questionnaire Mean Quality'!$E$2:$E$999)</f>
        <v>5.333333333333333</v>
      </c>
      <c r="X5" s="79">
        <f>AVERAGEIF('Questionnaire Mean Quality'!$B$2:$B$999, X$32, 'Questionnaire Mean Quality'!$C$2:$C$999)</f>
        <v>5.5</v>
      </c>
      <c r="Y5" s="79">
        <f>AVERAGEIF('Questionnaire Mean Quality'!$B$2:$B$999, Y$32, 'Questionnaire Mean Quality'!$D$2:$D$999)</f>
        <v>4.833333333333333</v>
      </c>
      <c r="Z5" s="81">
        <f>AVERAGEIF('Questionnaire Mean Quality'!$B$2:$B$999,Z$32, 'Questionnaire Mean Quality'!$E$2:$E$999)</f>
        <v>6.333333333333333</v>
      </c>
      <c r="AA5" s="79">
        <f>AVERAGEIF('Questionnaire Mean Quality'!$B$2:$B$999, AA$32, 'Questionnaire Mean Quality'!$C$2:$C$999)</f>
        <v>5.333333333333333</v>
      </c>
      <c r="AB5" s="79">
        <f>AVERAGEIF('Questionnaire Mean Quality'!$B$2:$B$999, AB$32, 'Questionnaire Mean Quality'!$D$2:$D$999)</f>
        <v>4.166666666666667</v>
      </c>
      <c r="AC5" s="81">
        <f>AVERAGEIF('Questionnaire Mean Quality'!$B$2:$B$999,AC$32, 'Questionnaire Mean Quality'!$E$2:$E$999)</f>
        <v>6.333333333333333</v>
      </c>
      <c r="AD5" s="125">
        <f>AVERAGEIF('Questionnaire Mean Quality'!$B$2:$B$999, AD$32, 'Questionnaire Mean Quality'!$C$2:$C$999)</f>
        <v>3.8333333333333335</v>
      </c>
      <c r="AE5" s="79">
        <f>AVERAGEIF('Questionnaire Mean Quality'!$B$2:$B$999, AE$32, 'Questionnaire Mean Quality'!$D$2:$D$999)</f>
        <v>4.666666666666667</v>
      </c>
      <c r="AF5" s="81">
        <f>AVERAGEIF('Questionnaire Mean Quality'!$B$2:$B$999,AF$32, 'Questionnaire Mean Quality'!$E$2:$E$999)</f>
        <v>5.166666666666667</v>
      </c>
      <c r="AG5" s="79">
        <f>AVERAGEIF('Questionnaire Mean Quality'!$B$2:$B$999, AG$32, 'Questionnaire Mean Quality'!$C$2:$C$999)</f>
        <v>4.625</v>
      </c>
      <c r="AH5" s="79">
        <f>AVERAGEIF('Questionnaire Mean Quality'!$B$2:$B$999, AH$32, 'Questionnaire Mean Quality'!$D$2:$D$999)</f>
        <v>5.625</v>
      </c>
      <c r="AI5" s="81">
        <f>AVERAGEIF('Questionnaire Mean Quality'!$B$2:$B$999,AI$32, 'Questionnaire Mean Quality'!$E$2:$E$999)</f>
        <v>5.25</v>
      </c>
      <c r="AJ5" s="79">
        <f>AVERAGEIF('Questionnaire Mean Quality'!$B$2:$B$999, AJ$32, 'Questionnaire Mean Quality'!$C$2:$C$999)</f>
        <v>4.333333333333333</v>
      </c>
      <c r="AK5" s="79">
        <f>AVERAGEIF('Questionnaire Mean Quality'!$B$2:$B$999, AK$32, 'Questionnaire Mean Quality'!$D$2:$D$999)</f>
        <v>4.333333333333333</v>
      </c>
      <c r="AL5" s="81">
        <f>AVERAGEIF('Questionnaire Mean Quality'!$B$2:$B$999,AL$32, 'Questionnaire Mean Quality'!$E$2:$E$999)</f>
        <v>5</v>
      </c>
      <c r="AM5" s="79">
        <f>AVERAGEIF('Questionnaire Mean Quality'!$B$2:$B$999, AM$32, 'Questionnaire Mean Quality'!$C$2:$C$999)</f>
        <v>3.1666666666666665</v>
      </c>
      <c r="AN5" s="79">
        <f>AVERAGEIF('Questionnaire Mean Quality'!$B$2:$B$999, AN$32, 'Questionnaire Mean Quality'!$D$2:$D$999)</f>
        <v>2.1666666666666665</v>
      </c>
      <c r="AO5" s="81">
        <f>AVERAGEIF('Questionnaire Mean Quality'!$B$2:$B$999,AO$32, 'Questionnaire Mean Quality'!$E$2:$E$999)</f>
        <v>5.166666666666667</v>
      </c>
      <c r="AP5" s="79">
        <f>AVERAGEIF('Questionnaire Mean Quality'!$B$2:$B$999, AP$32, 'Questionnaire Mean Quality'!$C$2:$C$999)</f>
        <v>3.1666666666666665</v>
      </c>
      <c r="AQ5" s="79">
        <f>AVERAGEIF('Questionnaire Mean Quality'!$B$2:$B$999, AQ$32, 'Questionnaire Mean Quality'!$D$2:$D$999)</f>
        <v>2.5</v>
      </c>
      <c r="AR5" s="81">
        <f>AVERAGEIF('Questionnaire Mean Quality'!$B$2:$B$999,AR$32, 'Questionnaire Mean Quality'!$E$2:$E$999)</f>
        <v>5.333333333333333</v>
      </c>
    </row>
    <row r="6" spans="1:44" s="77" customFormat="1">
      <c r="A6" s="123"/>
      <c r="B6" s="76" t="s">
        <v>292</v>
      </c>
      <c r="C6" s="82">
        <f t="array" ref="C6">STDEV(IF('Questionnaire Mean Quality'!$B$2:$B$999=C$32,'Questionnaire Mean Quality'!$C$2:$C$999))</f>
        <v>0.7637626158259726</v>
      </c>
      <c r="D6" s="82">
        <f t="array" ref="D6">STDEV(IF('Questionnaire Mean Quality'!$B$2:$B$999=D$32,'Questionnaire Mean Quality'!$D$2:$D$999))</f>
        <v>1.6072751268321599</v>
      </c>
      <c r="E6" s="83">
        <f t="array" ref="E6">STDEV(IF('Questionnaire Mean Quality'!$B$2:$B$999=E$32, 'Questionnaire Mean Quality'!$E$2:$E$999))</f>
        <v>1</v>
      </c>
      <c r="F6" s="82">
        <f t="array" ref="F6">STDEV(IF('Questionnaire Mean Quality'!$B$2:$B$999=F$32,'Questionnaire Mean Quality'!$C$2:$C$999))</f>
        <v>2.1081851067789192</v>
      </c>
      <c r="G6" s="82">
        <f t="array" ref="G6">STDEV(IF('Questionnaire Mean Quality'!$B$2:$B$999=G$32,'Questionnaire Mean Quality'!$D$2:$D$999))</f>
        <v>3.1622776601683795</v>
      </c>
      <c r="H6" s="83">
        <f t="array" ref="H6">STDEV(IF('Questionnaire Mean Quality'!$B$2:$B$999=H$32, 'Questionnaire Mean Quality'!$E$2:$E$999))</f>
        <v>1.0897247358851685</v>
      </c>
      <c r="I6" s="82">
        <f t="array" ref="I6">STDEV(IF('Questionnaire Mean Quality'!$B$2:$B$999=I$32,'Questionnaire Mean Quality'!$C$2:$C$999))</f>
        <v>0.70710678118654757</v>
      </c>
      <c r="J6" s="82">
        <f t="array" ref="J6">STDEV(IF('Questionnaire Mean Quality'!$B$2:$B$999=J$32,'Questionnaire Mean Quality'!$D$2:$D$999))</f>
        <v>1.4142135623730951</v>
      </c>
      <c r="K6" s="83">
        <f t="array" ref="K6">STDEV(IF('Questionnaire Mean Quality'!$B$2:$B$999=K$32, 'Questionnaire Mean Quality'!$E$2:$E$999))</f>
        <v>0.70710678118654757</v>
      </c>
      <c r="L6" s="82">
        <f t="array" ref="L6">STDEV(IF('Questionnaire Mean Quality'!$B$2:$B$999=L$32,'Questionnaire Mean Quality'!$C$2:$C$999))</f>
        <v>0</v>
      </c>
      <c r="M6" s="82">
        <f t="array" ref="M6">STDEV(IF('Questionnaire Mean Quality'!$B$2:$B$999=M$32,'Questionnaire Mean Quality'!$D$2:$D$999))</f>
        <v>2.1213203435596424</v>
      </c>
      <c r="N6" s="83">
        <f t="array" ref="N6">STDEV(IF('Questionnaire Mean Quality'!$B$2:$B$999=N$32, 'Questionnaire Mean Quality'!$E$2:$E$999))</f>
        <v>0.70710678118654757</v>
      </c>
      <c r="O6" s="126">
        <f t="array" ref="O6">STDEV(IF('Questionnaire Mean Quality'!$B$2:$B$999=O$32,'Questionnaire Mean Quality'!$C$2:$C$999))</f>
        <v>0</v>
      </c>
      <c r="P6" s="82">
        <f t="array" ref="P6">STDEV(IF('Questionnaire Mean Quality'!$B$2:$B$999=P$32,'Questionnaire Mean Quality'!$D$2:$D$999))</f>
        <v>1.4142135623730951</v>
      </c>
      <c r="Q6" s="83">
        <f t="array" ref="Q6">STDEV(IF('Questionnaire Mean Quality'!$B$2:$B$999=Q$32, 'Questionnaire Mean Quality'!$E$2:$E$999))</f>
        <v>2.4748737341529163</v>
      </c>
      <c r="R6" s="82">
        <f t="array" ref="R6">STDEV(IF('Questionnaire Mean Quality'!$B$2:$B$999=R$32,'Questionnaire Mean Quality'!$C$2:$C$999))</f>
        <v>1.8027756377319946</v>
      </c>
      <c r="S6" s="82">
        <f t="array" ref="S6">STDEV(IF('Questionnaire Mean Quality'!$B$2:$B$999=S$32,'Questionnaire Mean Quality'!$D$2:$D$999))</f>
        <v>1.1547005383792526</v>
      </c>
      <c r="T6" s="83">
        <f t="array" ref="T6">STDEV(IF('Questionnaire Mean Quality'!$B$2:$B$999=T$32, 'Questionnaire Mean Quality'!$E$2:$E$999))</f>
        <v>0.28867513459481287</v>
      </c>
      <c r="U6" s="82">
        <f t="array" ref="U6">STDEV(IF('Questionnaire Mean Quality'!$B$2:$B$999=U$32,'Questionnaire Mean Quality'!$C$2:$C$999))</f>
        <v>1</v>
      </c>
      <c r="V6" s="82">
        <f t="array" ref="V6">STDEV(IF('Questionnaire Mean Quality'!$B$2:$B$999=V$32,'Questionnaire Mean Quality'!$D$2:$D$999))</f>
        <v>1.3228756555322954</v>
      </c>
      <c r="W6" s="83">
        <f t="array" ref="W6">STDEV(IF('Questionnaire Mean Quality'!$B$2:$B$999=W$32, 'Questionnaire Mean Quality'!$E$2:$E$999))</f>
        <v>1.1547005383792526</v>
      </c>
      <c r="X6" s="82">
        <f t="array" ref="X6">STDEV(IF('Questionnaire Mean Quality'!$B$2:$B$999=X$32,'Questionnaire Mean Quality'!$C$2:$C$999))</f>
        <v>1.8027756377319946</v>
      </c>
      <c r="Y6" s="82">
        <f t="array" ref="Y6">STDEV(IF('Questionnaire Mean Quality'!$B$2:$B$999=Y$32,'Questionnaire Mean Quality'!$D$2:$D$999))</f>
        <v>2.0207259421636907</v>
      </c>
      <c r="Z6" s="83">
        <f t="array" ref="Z6">STDEV(IF('Questionnaire Mean Quality'!$B$2:$B$999=Z$32, 'Questionnaire Mean Quality'!$E$2:$E$999))</f>
        <v>0.57735026918962584</v>
      </c>
      <c r="AA6" s="82">
        <f t="array" ref="AA6">STDEV(IF('Questionnaire Mean Quality'!$B$2:$B$999=AA$32,'Questionnaire Mean Quality'!$C$2:$C$999))</f>
        <v>1.5275252316519474</v>
      </c>
      <c r="AB6" s="82">
        <f t="array" ref="AB6">STDEV(IF('Questionnaire Mean Quality'!$B$2:$B$999=AB$32,'Questionnaire Mean Quality'!$D$2:$D$999))</f>
        <v>0.7637626158259726</v>
      </c>
      <c r="AC6" s="83">
        <f t="array" ref="AC6">STDEV(IF('Questionnaire Mean Quality'!$B$2:$B$999=AC$32, 'Questionnaire Mean Quality'!$E$2:$E$999))</f>
        <v>0.57735026918962584</v>
      </c>
      <c r="AD6" s="126">
        <f t="array" ref="AD6">STDEV(IF('Questionnaire Mean Quality'!$B$2:$B$999=AD$32,'Questionnaire Mean Quality'!$C$2:$C$999))</f>
        <v>2.0816659994661326</v>
      </c>
      <c r="AE6" s="82">
        <f t="array" ref="AE6">STDEV(IF('Questionnaire Mean Quality'!$B$2:$B$999=AE$32,'Questionnaire Mean Quality'!$D$2:$D$999))</f>
        <v>1.1547005383792526</v>
      </c>
      <c r="AF6" s="83">
        <f t="array" ref="AF6">STDEV(IF('Questionnaire Mean Quality'!$B$2:$B$999=AF$32, 'Questionnaire Mean Quality'!$E$2:$E$999))</f>
        <v>1.0408329997330674</v>
      </c>
      <c r="AG6" s="82">
        <f t="array" ref="AG6">STDEV(IF('Questionnaire Mean Quality'!$B$2:$B$999=AG$32,'Questionnaire Mean Quality'!$C$2:$C$999))</f>
        <v>1.25</v>
      </c>
      <c r="AH6" s="82">
        <f t="array" ref="AH6">STDEV(IF('Questionnaire Mean Quality'!$B$2:$B$999=AH$32,'Questionnaire Mean Quality'!$D$2:$D$999))</f>
        <v>0.47871355387816905</v>
      </c>
      <c r="AI6" s="83">
        <f t="array" ref="AI6">STDEV(IF('Questionnaire Mean Quality'!$B$2:$B$999=AI$32, 'Questionnaire Mean Quality'!$E$2:$E$999))</f>
        <v>0.6454972243679028</v>
      </c>
      <c r="AJ6" s="82">
        <f t="array" ref="AJ6">STDEV(IF('Questionnaire Mean Quality'!$B$2:$B$999=AJ$32,'Questionnaire Mean Quality'!$C$2:$C$999))</f>
        <v>1.2583057392117911</v>
      </c>
      <c r="AK6" s="82">
        <f t="array" ref="AK6">STDEV(IF('Questionnaire Mean Quality'!$B$2:$B$999=AK$32,'Questionnaire Mean Quality'!$D$2:$D$999))</f>
        <v>1.0408329997330659</v>
      </c>
      <c r="AL6" s="83">
        <f t="array" ref="AL6">STDEV(IF('Questionnaire Mean Quality'!$B$2:$B$999=AL$32, 'Questionnaire Mean Quality'!$E$2:$E$999))</f>
        <v>0.8660254037844386</v>
      </c>
      <c r="AM6" s="82">
        <f t="array" ref="AM6">STDEV(IF('Questionnaire Mean Quality'!$B$2:$B$999=AM$32,'Questionnaire Mean Quality'!$C$2:$C$999))</f>
        <v>0.57735026918962629</v>
      </c>
      <c r="AN6" s="82">
        <f t="array" ref="AN6">STDEV(IF('Questionnaire Mean Quality'!$B$2:$B$999=AN$32,'Questionnaire Mean Quality'!$D$2:$D$999))</f>
        <v>1.2583057392117916</v>
      </c>
      <c r="AO6" s="83">
        <f t="array" ref="AO6">STDEV(IF('Questionnaire Mean Quality'!$B$2:$B$999=AO$32, 'Questionnaire Mean Quality'!$E$2:$E$999))</f>
        <v>0.57735026918962584</v>
      </c>
      <c r="AP6" s="82">
        <f t="array" ref="AP6">STDEV(IF('Questionnaire Mean Quality'!$B$2:$B$999=AP$32,'Questionnaire Mean Quality'!$C$2:$C$999))</f>
        <v>1.1547005383792517</v>
      </c>
      <c r="AQ6" s="82">
        <f t="array" ref="AQ6">STDEV(IF('Questionnaire Mean Quality'!$B$2:$B$999=AQ$32,'Questionnaire Mean Quality'!$D$2:$D$999))</f>
        <v>1.8027756377319946</v>
      </c>
      <c r="AR6" s="83">
        <f t="array" ref="AR6">STDEV(IF('Questionnaire Mean Quality'!$B$2:$B$999=AR$32, 'Questionnaire Mean Quality'!$E$2:$E$999))</f>
        <v>0.76376261582597493</v>
      </c>
    </row>
    <row r="7" spans="1:44" s="72" customFormat="1">
      <c r="A7" s="120" t="s">
        <v>67</v>
      </c>
      <c r="B7" s="71" t="s">
        <v>324</v>
      </c>
      <c r="C7" s="79">
        <f>AVERAGEIF('Raw Questionnaire Results'!$H$2:$H$999, C$32, 'Raw Questionnaire Results'!$L$2:$L$999)</f>
        <v>3.6666666666666665</v>
      </c>
      <c r="D7" s="79">
        <f>AVERAGEIF('Raw Questionnaire Results'!$H$2:$H$999, D$32, 'Raw Questionnaire Results'!$AL$2:$AL$999)</f>
        <v>4.333333333333333</v>
      </c>
      <c r="E7" s="99">
        <f>AVERAGEIF('Raw Questionnaire Results'!$H$2:$H$999, E$32, 'Raw Questionnaire Results'!$AK$2:$AK$999)</f>
        <v>4.666666666666667</v>
      </c>
      <c r="F7" s="79">
        <f>AVERAGEIF('Raw Questionnaire Results'!$H$2:$H$999, F$32, 'Raw Questionnaire Results'!$L$2:$L$999)</f>
        <v>4.4444444444444446</v>
      </c>
      <c r="G7" s="79">
        <f>AVERAGEIF('Raw Questionnaire Results'!$H$2:$H$999, G$32, 'Raw Questionnaire Results'!$AL$2:$AL$999)</f>
        <v>5.2222222222222223</v>
      </c>
      <c r="H7" s="99">
        <f>AVERAGEIF('Raw Questionnaire Results'!$H$2:$H$999, H$32, 'Raw Questionnaire Results'!$AK$2:$AK$999)</f>
        <v>4.2222222222222223</v>
      </c>
      <c r="I7" s="79">
        <f>AVERAGEIF('Raw Questionnaire Results'!$H$2:$H$999, I$32, 'Raw Questionnaire Results'!$L$2:$L$999)</f>
        <v>4.5</v>
      </c>
      <c r="J7" s="79">
        <f>AVERAGEIF('Raw Questionnaire Results'!$H$2:$H$999, J$32, 'Raw Questionnaire Results'!$AL$2:$AL$999)</f>
        <v>5</v>
      </c>
      <c r="K7" s="99">
        <f>AVERAGEIF('Raw Questionnaire Results'!$H$2:$H$999, K$32, 'Raw Questionnaire Results'!$AK$2:$AK$999)</f>
        <v>4.5</v>
      </c>
      <c r="L7" s="79">
        <f>AVERAGEIF('Raw Questionnaire Results'!$H$2:$H$999, L$32, 'Raw Questionnaire Results'!$L$2:$L$999)</f>
        <v>4</v>
      </c>
      <c r="M7" s="79">
        <f>AVERAGEIF('Raw Questionnaire Results'!$H$2:$H$999, M$32, 'Raw Questionnaire Results'!$AL$2:$AL$999)</f>
        <v>5.5</v>
      </c>
      <c r="N7" s="99">
        <f>AVERAGEIF('Raw Questionnaire Results'!$H$2:$H$999, N$32, 'Raw Questionnaire Results'!$AK$2:$AK$999)</f>
        <v>4.5</v>
      </c>
      <c r="O7" s="125">
        <f>AVERAGEIF('Raw Questionnaire Results'!$H$2:$H$999, O$32, 'Raw Questionnaire Results'!$L$2:$L$999)</f>
        <v>4.5</v>
      </c>
      <c r="P7" s="79">
        <f>AVERAGEIF('Raw Questionnaire Results'!$H$2:$H$999, P$32, 'Raw Questionnaire Results'!$AL$2:$AL$999)</f>
        <v>6</v>
      </c>
      <c r="Q7" s="99">
        <f>AVERAGEIF('Raw Questionnaire Results'!$H$2:$H$999, Q$32, 'Raw Questionnaire Results'!$AK$2:$AK$999)</f>
        <v>4</v>
      </c>
      <c r="R7" s="79">
        <f>AVERAGEIF('Raw Questionnaire Results'!$H$2:$H$999, R$32, 'Raw Questionnaire Results'!$L$2:$L$999)</f>
        <v>6</v>
      </c>
      <c r="S7" s="79">
        <f>AVERAGEIF('Raw Questionnaire Results'!$H$2:$H$999, S$32, 'Raw Questionnaire Results'!$AL$2:$AL$999)</f>
        <v>4.333333333333333</v>
      </c>
      <c r="T7" s="99">
        <f>AVERAGEIF('Raw Questionnaire Results'!$H$2:$H$999, T$32, 'Raw Questionnaire Results'!$AK$2:$AK$999)</f>
        <v>5.666666666666667</v>
      </c>
      <c r="U7" s="79">
        <f>AVERAGEIF('Raw Questionnaire Results'!$H$2:$H$999, U$32, 'Raw Questionnaire Results'!$L$2:$L$999)</f>
        <v>5.666666666666667</v>
      </c>
      <c r="V7" s="79">
        <f>AVERAGEIF('Raw Questionnaire Results'!$H$2:$H$999, V$32, 'Raw Questionnaire Results'!$AL$2:$AL$999)</f>
        <v>5</v>
      </c>
      <c r="W7" s="99">
        <f>AVERAGEIF('Raw Questionnaire Results'!$H$2:$H$999, W$32, 'Raw Questionnaire Results'!$AK$2:$AK$999)</f>
        <v>6</v>
      </c>
      <c r="X7" s="79">
        <f>AVERAGEIF('Raw Questionnaire Results'!$H$2:$H$999, X$32, 'Raw Questionnaire Results'!$L$2:$L$999)</f>
        <v>5.333333333333333</v>
      </c>
      <c r="Y7" s="79">
        <f>AVERAGEIF('Raw Questionnaire Results'!$H$2:$H$999, Y$32, 'Raw Questionnaire Results'!$AL$2:$AL$999)</f>
        <v>3.3333333333333335</v>
      </c>
      <c r="Z7" s="99">
        <f>AVERAGEIF('Raw Questionnaire Results'!$H$2:$H$999, Z$32, 'Raw Questionnaire Results'!$AK$2:$AK$999)</f>
        <v>6.666666666666667</v>
      </c>
      <c r="AA7" s="79">
        <f>AVERAGEIF('Raw Questionnaire Results'!$H$2:$H$999, AA$32, 'Raw Questionnaire Results'!$L$2:$L$999)</f>
        <v>3.3333333333333335</v>
      </c>
      <c r="AB7" s="79">
        <f>AVERAGEIF('Raw Questionnaire Results'!$H$2:$H$999, AB$32, 'Raw Questionnaire Results'!$AL$2:$AL$999)</f>
        <v>3.6666666666666665</v>
      </c>
      <c r="AC7" s="99">
        <f>AVERAGEIF('Raw Questionnaire Results'!$H$2:$H$999, AC$32, 'Raw Questionnaire Results'!$AK$2:$AK$999)</f>
        <v>5.333333333333333</v>
      </c>
      <c r="AD7" s="125">
        <f>AVERAGEIF('Raw Questionnaire Results'!$H$2:$H$999, AD$32, 'Raw Questionnaire Results'!$L$2:$L$999)</f>
        <v>2.6666666666666665</v>
      </c>
      <c r="AE7" s="79">
        <f>AVERAGEIF('Raw Questionnaire Results'!$H$2:$H$999, AE$32, 'Raw Questionnaire Results'!$AL$2:$AL$999)</f>
        <v>2.6666666666666665</v>
      </c>
      <c r="AF7" s="99">
        <f>AVERAGEIF('Raw Questionnaire Results'!$H$2:$H$999, AF$32, 'Raw Questionnaire Results'!$AK$2:$AK$999)</f>
        <v>2.6666666666666665</v>
      </c>
      <c r="AG7" s="79">
        <f>AVERAGEIF('Raw Questionnaire Results'!$H$2:$H$999, AG$32, 'Raw Questionnaire Results'!$L$2:$L$999)</f>
        <v>3.25</v>
      </c>
      <c r="AH7" s="79">
        <f>AVERAGEIF('Raw Questionnaire Results'!$H$2:$H$999, AH$32, 'Raw Questionnaire Results'!$AL$2:$AL$999)</f>
        <v>4</v>
      </c>
      <c r="AI7" s="99">
        <f>AVERAGEIF('Raw Questionnaire Results'!$H$2:$H$999, AI$32, 'Raw Questionnaire Results'!$AK$2:$AK$999)</f>
        <v>4</v>
      </c>
      <c r="AJ7" s="79">
        <f>AVERAGEIF('Raw Questionnaire Results'!$H$2:$H$999, AJ$32, 'Raw Questionnaire Results'!$L$2:$L$999)</f>
        <v>2.6666666666666665</v>
      </c>
      <c r="AK7" s="79">
        <f>AVERAGEIF('Raw Questionnaire Results'!$H$2:$H$999, AK$32, 'Raw Questionnaire Results'!$AL$2:$AL$999)</f>
        <v>3.6666666666666665</v>
      </c>
      <c r="AL7" s="99">
        <f>AVERAGEIF('Raw Questionnaire Results'!$H$2:$H$999, AL$32, 'Raw Questionnaire Results'!$AK$2:$AK$999)</f>
        <v>4.333333333333333</v>
      </c>
      <c r="AM7" s="79">
        <f>AVERAGEIF('Raw Questionnaire Results'!$H$2:$H$999, AM$32, 'Raw Questionnaire Results'!$L$2:$L$999)</f>
        <v>3</v>
      </c>
      <c r="AN7" s="79">
        <f>AVERAGEIF('Raw Questionnaire Results'!$H$2:$H$999, AN$32, 'Raw Questionnaire Results'!$AL$2:$AL$999)</f>
        <v>2</v>
      </c>
      <c r="AO7" s="99">
        <f>AVERAGEIF('Raw Questionnaire Results'!$H$2:$H$999, AO$32, 'Raw Questionnaire Results'!$AK$2:$AK$999)</f>
        <v>4</v>
      </c>
      <c r="AP7" s="79">
        <f>AVERAGEIF('Raw Questionnaire Results'!$H$2:$H$999, AP$32, 'Raw Questionnaire Results'!$L$2:$L$999)</f>
        <v>1.6666666666666667</v>
      </c>
      <c r="AQ7" s="79">
        <f>AVERAGEIF('Raw Questionnaire Results'!$H$2:$H$999, AQ$32, 'Raw Questionnaire Results'!$AL$2:$AL$999)</f>
        <v>1.6666666666666667</v>
      </c>
      <c r="AR7" s="99">
        <f>AVERAGEIF('Raw Questionnaire Results'!$H$2:$H$999, AR$32, 'Raw Questionnaire Results'!$AK$2:$AK$999)</f>
        <v>3</v>
      </c>
    </row>
    <row r="8" spans="1:44" s="72" customFormat="1">
      <c r="A8" s="120"/>
      <c r="B8" s="71" t="s">
        <v>325</v>
      </c>
      <c r="C8" s="79">
        <f>AVERAGEIF('Raw Questionnaire Results'!$H$2:$H$999, C$32, 'Raw Questionnaire Results'!$W$2:$W$999)</f>
        <v>2.6666666666666665</v>
      </c>
      <c r="D8" s="79">
        <f>AVERAGEIF('Raw Questionnaire Results'!$H$2:$H$999, D$32, 'Raw Questionnaire Results'!$BH$2:$BH$999)</f>
        <v>3.6666666666666665</v>
      </c>
      <c r="E8" s="81">
        <f>AVERAGEIF('Raw Questionnaire Results'!$H$2:$H$999, E$32, 'Raw Questionnaire Results'!$BG$2:$BG$999)</f>
        <v>3.6666666666666665</v>
      </c>
      <c r="F8" s="79">
        <f>AVERAGEIF('Raw Questionnaire Results'!$H$2:$H$999, F$32, 'Raw Questionnaire Results'!$W$2:$W$999)</f>
        <v>4.333333333333333</v>
      </c>
      <c r="G8" s="79">
        <f>AVERAGEIF('Raw Questionnaire Results'!$H$2:$H$999, G$32, 'Raw Questionnaire Results'!$BH$2:$BH$999)</f>
        <v>4.8888888888888893</v>
      </c>
      <c r="H8" s="81">
        <f>AVERAGEIF('Raw Questionnaire Results'!$H$2:$H$999, H$32, 'Raw Questionnaire Results'!$BG$2:$BG$999)</f>
        <v>3.8888888888888888</v>
      </c>
      <c r="I8" s="79">
        <f>AVERAGEIF('Raw Questionnaire Results'!$H$2:$H$999, I$32, 'Raw Questionnaire Results'!$W$2:$W$999)</f>
        <v>3.5</v>
      </c>
      <c r="J8" s="79">
        <f>AVERAGEIF('Raw Questionnaire Results'!$H$2:$H$999, J$32, 'Raw Questionnaire Results'!$BH$2:$BH$999)</f>
        <v>5</v>
      </c>
      <c r="K8" s="81">
        <f>AVERAGEIF('Raw Questionnaire Results'!$H$2:$H$999, K$32, 'Raw Questionnaire Results'!$BG$2:$BG$999)</f>
        <v>4.5</v>
      </c>
      <c r="L8" s="79">
        <f>AVERAGEIF('Raw Questionnaire Results'!$H$2:$H$999, L$32, 'Raw Questionnaire Results'!$W$2:$W$999)</f>
        <v>4.5</v>
      </c>
      <c r="M8" s="79">
        <f>AVERAGEIF('Raw Questionnaire Results'!$H$2:$H$999, M$32, 'Raw Questionnaire Results'!$BH$2:$BH$999)</f>
        <v>6</v>
      </c>
      <c r="N8" s="81">
        <f>AVERAGEIF('Raw Questionnaire Results'!$H$2:$H$999, N$32, 'Raw Questionnaire Results'!$BG$2:$BG$999)</f>
        <v>4.5</v>
      </c>
      <c r="O8" s="125">
        <f>AVERAGEIF('Raw Questionnaire Results'!$H$2:$H$999, O$32, 'Raw Questionnaire Results'!$W$2:$W$999)</f>
        <v>4</v>
      </c>
      <c r="P8" s="79">
        <f>AVERAGEIF('Raw Questionnaire Results'!$H$2:$H$999, P$32, 'Raw Questionnaire Results'!$BH$2:$BH$999)</f>
        <v>4.5</v>
      </c>
      <c r="Q8" s="81">
        <f>AVERAGEIF('Raw Questionnaire Results'!$H$2:$H$999, Q$32, 'Raw Questionnaire Results'!$BG$2:$BG$999)</f>
        <v>5</v>
      </c>
      <c r="R8" s="79">
        <f>AVERAGEIF('Raw Questionnaire Results'!$H$2:$H$999, R$32, 'Raw Questionnaire Results'!$W$2:$W$999)</f>
        <v>6</v>
      </c>
      <c r="S8" s="79">
        <f>AVERAGEIF('Raw Questionnaire Results'!$H$2:$H$999, S$32, 'Raw Questionnaire Results'!$BH$2:$BH$999)</f>
        <v>5.333333333333333</v>
      </c>
      <c r="T8" s="81">
        <f>AVERAGEIF('Raw Questionnaire Results'!$H$2:$H$999, T$32, 'Raw Questionnaire Results'!$BG$2:$BG$999)</f>
        <v>6</v>
      </c>
      <c r="U8" s="79">
        <f>AVERAGEIF('Raw Questionnaire Results'!$H$2:$H$999, U$32, 'Raw Questionnaire Results'!$W$2:$W$999)</f>
        <v>5.666666666666667</v>
      </c>
      <c r="V8" s="79">
        <f>AVERAGEIF('Raw Questionnaire Results'!$H$2:$H$999, V$32, 'Raw Questionnaire Results'!$BH$2:$BH$999)</f>
        <v>5</v>
      </c>
      <c r="W8" s="81">
        <f>AVERAGEIF('Raw Questionnaire Results'!$H$2:$H$999, W$32, 'Raw Questionnaire Results'!$BG$2:$BG$999)</f>
        <v>4.666666666666667</v>
      </c>
      <c r="X8" s="79">
        <f>AVERAGEIF('Raw Questionnaire Results'!$H$2:$H$999, X$32, 'Raw Questionnaire Results'!$W$2:$W$999)</f>
        <v>5</v>
      </c>
      <c r="Y8" s="79">
        <f>AVERAGEIF('Raw Questionnaire Results'!$H$2:$H$999, Y$32, 'Raw Questionnaire Results'!$BH$2:$BH$999)</f>
        <v>3.6666666666666665</v>
      </c>
      <c r="Z8" s="81">
        <f>AVERAGEIF('Raw Questionnaire Results'!$H$2:$H$999, Z$32, 'Raw Questionnaire Results'!$BG$2:$BG$999)</f>
        <v>6</v>
      </c>
      <c r="AA8" s="79">
        <f>AVERAGEIF('Raw Questionnaire Results'!$H$2:$H$999, AA$32, 'Raw Questionnaire Results'!$W$2:$W$999)</f>
        <v>3.6666666666666665</v>
      </c>
      <c r="AB8" s="79">
        <f>AVERAGEIF('Raw Questionnaire Results'!$H$2:$H$999, AB$32, 'Raw Questionnaire Results'!$BH$2:$BH$999)</f>
        <v>3.3333333333333335</v>
      </c>
      <c r="AC8" s="81">
        <f>AVERAGEIF('Raw Questionnaire Results'!$H$2:$H$999, AC$32, 'Raw Questionnaire Results'!$BG$2:$BG$999)</f>
        <v>5</v>
      </c>
      <c r="AD8" s="125">
        <f>AVERAGEIF('Raw Questionnaire Results'!$H$2:$H$999, AD$32, 'Raw Questionnaire Results'!$W$2:$W$999)</f>
        <v>2.3333333333333335</v>
      </c>
      <c r="AE8" s="79">
        <f>AVERAGEIF('Raw Questionnaire Results'!$H$2:$H$999, AE$32, 'Raw Questionnaire Results'!$BH$2:$BH$999)</f>
        <v>2</v>
      </c>
      <c r="AF8" s="81">
        <f>AVERAGEIF('Raw Questionnaire Results'!$H$2:$H$999, AF$32, 'Raw Questionnaire Results'!$BG$2:$BG$999)</f>
        <v>2.3333333333333335</v>
      </c>
      <c r="AG8" s="79">
        <f>AVERAGEIF('Raw Questionnaire Results'!$H$2:$H$999, AG$32, 'Raw Questionnaire Results'!$W$2:$W$999)</f>
        <v>3.75</v>
      </c>
      <c r="AH8" s="79">
        <f>AVERAGEIF('Raw Questionnaire Results'!$H$2:$H$999, AH$32, 'Raw Questionnaire Results'!$BH$2:$BH$999)</f>
        <v>5</v>
      </c>
      <c r="AI8" s="81">
        <f>AVERAGEIF('Raw Questionnaire Results'!$H$2:$H$999, AI$32, 'Raw Questionnaire Results'!$BG$2:$BG$999)</f>
        <v>4.75</v>
      </c>
      <c r="AJ8" s="79">
        <f>AVERAGEIF('Raw Questionnaire Results'!$H$2:$H$999, AJ$32, 'Raw Questionnaire Results'!$W$2:$W$999)</f>
        <v>4.333333333333333</v>
      </c>
      <c r="AK8" s="79">
        <f>AVERAGEIF('Raw Questionnaire Results'!$H$2:$H$999, AK$32, 'Raw Questionnaire Results'!$BH$2:$BH$999)</f>
        <v>4.333333333333333</v>
      </c>
      <c r="AL8" s="81">
        <f>AVERAGEIF('Raw Questionnaire Results'!$H$2:$H$999, AL$32, 'Raw Questionnaire Results'!$BG$2:$BG$999)</f>
        <v>4</v>
      </c>
      <c r="AM8" s="79">
        <f>AVERAGEIF('Raw Questionnaire Results'!$H$2:$H$999, AM$32, 'Raw Questionnaire Results'!$W$2:$W$999)</f>
        <v>2.6666666666666665</v>
      </c>
      <c r="AN8" s="79">
        <f>AVERAGEIF('Raw Questionnaire Results'!$H$2:$H$999, AN$32, 'Raw Questionnaire Results'!$BH$2:$BH$999)</f>
        <v>2.6666666666666665</v>
      </c>
      <c r="AO8" s="81">
        <f>AVERAGEIF('Raw Questionnaire Results'!$H$2:$H$999, AO$32, 'Raw Questionnaire Results'!$BG$2:$BG$999)</f>
        <v>4.666666666666667</v>
      </c>
      <c r="AP8" s="79">
        <f>AVERAGEIF('Raw Questionnaire Results'!$H$2:$H$999, AP$32, 'Raw Questionnaire Results'!$W$2:$W$999)</f>
        <v>2.6666666666666665</v>
      </c>
      <c r="AQ8" s="79">
        <f>AVERAGEIF('Raw Questionnaire Results'!$H$2:$H$999, AQ$32, 'Raw Questionnaire Results'!$BH$2:$BH$999)</f>
        <v>2.3333333333333335</v>
      </c>
      <c r="AR8" s="81">
        <f>AVERAGEIF('Raw Questionnaire Results'!$H$2:$H$999, AR$32, 'Raw Questionnaire Results'!$BG$2:$BG$999)</f>
        <v>3.6666666666666665</v>
      </c>
    </row>
    <row r="9" spans="1:44">
      <c r="A9" s="122"/>
      <c r="B9" s="71" t="s">
        <v>291</v>
      </c>
      <c r="C9" s="79">
        <f>AVERAGEIF('Questionnaire Mean Quality'!$B$2:$B$999,C$32, 'Questionnaire Mean Quality'!$F$2:$F$999)</f>
        <v>3.1666666666666665</v>
      </c>
      <c r="D9" s="79">
        <f>AVERAGEIF('Questionnaire Mean Quality'!$B$2:$B$999, D$32, 'Questionnaire Mean Quality'!$G$2:$G$999)</f>
        <v>4</v>
      </c>
      <c r="E9" s="81">
        <f>AVERAGEIF('Questionnaire Mean Quality'!$B$2:$B$999,E$32, 'Questionnaire Mean Quality'!$H$2:$H$999)</f>
        <v>4.166666666666667</v>
      </c>
      <c r="F9" s="79">
        <f>AVERAGEIF('Questionnaire Mean Quality'!$B$2:$B$999,F$32, 'Questionnaire Mean Quality'!$F$2:$F$999)</f>
        <v>4.3888888888888893</v>
      </c>
      <c r="G9" s="79">
        <f>AVERAGEIF('Questionnaire Mean Quality'!$B$2:$B$999, G$32, 'Questionnaire Mean Quality'!$G$2:$G$999)</f>
        <v>5.0555555555555554</v>
      </c>
      <c r="H9" s="81">
        <f>AVERAGEIF('Questionnaire Mean Quality'!$B$2:$B$999,H$32, 'Questionnaire Mean Quality'!$H$2:$H$999)</f>
        <v>4.0555555555555554</v>
      </c>
      <c r="I9" s="79">
        <f>AVERAGEIF('Questionnaire Mean Quality'!$B$2:$B$999,I$32, 'Questionnaire Mean Quality'!$F$2:$F$999)</f>
        <v>4</v>
      </c>
      <c r="J9" s="79">
        <f>AVERAGEIF('Questionnaire Mean Quality'!$B$2:$B$999, J$32, 'Questionnaire Mean Quality'!$G$2:$G$999)</f>
        <v>5</v>
      </c>
      <c r="K9" s="81">
        <f>AVERAGEIF('Questionnaire Mean Quality'!$B$2:$B$999,K$32, 'Questionnaire Mean Quality'!$H$2:$H$999)</f>
        <v>4.5</v>
      </c>
      <c r="L9" s="79">
        <f>AVERAGEIF('Questionnaire Mean Quality'!$B$2:$B$999,L$32, 'Questionnaire Mean Quality'!$F$2:$F$999)</f>
        <v>4.25</v>
      </c>
      <c r="M9" s="79">
        <f>AVERAGEIF('Questionnaire Mean Quality'!$B$2:$B$999, M$32, 'Questionnaire Mean Quality'!$G$2:$G$999)</f>
        <v>5.75</v>
      </c>
      <c r="N9" s="81">
        <f>AVERAGEIF('Questionnaire Mean Quality'!$B$2:$B$999,N$32, 'Questionnaire Mean Quality'!$H$2:$H$999)</f>
        <v>4.5</v>
      </c>
      <c r="O9" s="125">
        <f>AVERAGEIF('Questionnaire Mean Quality'!$B$2:$B$999,O$32, 'Questionnaire Mean Quality'!$F$2:$F$999)</f>
        <v>4.25</v>
      </c>
      <c r="P9" s="79">
        <f>AVERAGEIF('Questionnaire Mean Quality'!$B$2:$B$999, P$32, 'Questionnaire Mean Quality'!$G$2:$G$999)</f>
        <v>5.25</v>
      </c>
      <c r="Q9" s="81">
        <f>AVERAGEIF('Questionnaire Mean Quality'!$B$2:$B$999,Q$32, 'Questionnaire Mean Quality'!$H$2:$H$999)</f>
        <v>4.5</v>
      </c>
      <c r="R9" s="79">
        <f>AVERAGEIF('Questionnaire Mean Quality'!$B$2:$B$999,R$32, 'Questionnaire Mean Quality'!$F$2:$F$999)</f>
        <v>6</v>
      </c>
      <c r="S9" s="79">
        <f>AVERAGEIF('Questionnaire Mean Quality'!$B$2:$B$999, S$32, 'Questionnaire Mean Quality'!$G$2:$G$999)</f>
        <v>4.833333333333333</v>
      </c>
      <c r="T9" s="81">
        <f>AVERAGEIF('Questionnaire Mean Quality'!$B$2:$B$999,T$32, 'Questionnaire Mean Quality'!$H$2:$H$999)</f>
        <v>5.833333333333333</v>
      </c>
      <c r="U9" s="79">
        <f>AVERAGEIF('Questionnaire Mean Quality'!$B$2:$B$999,U$32, 'Questionnaire Mean Quality'!$F$2:$F$999)</f>
        <v>5.666666666666667</v>
      </c>
      <c r="V9" s="79">
        <f>AVERAGEIF('Questionnaire Mean Quality'!$B$2:$B$999, V$32, 'Questionnaire Mean Quality'!$G$2:$G$999)</f>
        <v>5</v>
      </c>
      <c r="W9" s="81">
        <f>AVERAGEIF('Questionnaire Mean Quality'!$B$2:$B$999,W$32, 'Questionnaire Mean Quality'!$H$2:$H$999)</f>
        <v>5.333333333333333</v>
      </c>
      <c r="X9" s="79">
        <f>AVERAGEIF('Questionnaire Mean Quality'!$B$2:$B$999,X$32, 'Questionnaire Mean Quality'!$F$2:$F$999)</f>
        <v>5.166666666666667</v>
      </c>
      <c r="Y9" s="79">
        <f>AVERAGEIF('Questionnaire Mean Quality'!$B$2:$B$999, Y$32, 'Questionnaire Mean Quality'!$G$2:$G$999)</f>
        <v>3.5</v>
      </c>
      <c r="Z9" s="81">
        <f>AVERAGEIF('Questionnaire Mean Quality'!$B$2:$B$999,Z$32, 'Questionnaire Mean Quality'!$H$2:$H$999)</f>
        <v>6.333333333333333</v>
      </c>
      <c r="AA9" s="79">
        <f>AVERAGEIF('Questionnaire Mean Quality'!$B$2:$B$999,AA$32, 'Questionnaire Mean Quality'!$F$2:$F$999)</f>
        <v>3.5</v>
      </c>
      <c r="AB9" s="79">
        <f>AVERAGEIF('Questionnaire Mean Quality'!$B$2:$B$999, AB$32, 'Questionnaire Mean Quality'!$G$2:$G$999)</f>
        <v>3.5</v>
      </c>
      <c r="AC9" s="81">
        <f>AVERAGEIF('Questionnaire Mean Quality'!$B$2:$B$999,AC$32, 'Questionnaire Mean Quality'!$H$2:$H$999)</f>
        <v>5.166666666666667</v>
      </c>
      <c r="AD9" s="125">
        <f>AVERAGEIF('Questionnaire Mean Quality'!$B$2:$B$999,AD$32, 'Questionnaire Mean Quality'!$F$2:$F$999)</f>
        <v>2.5</v>
      </c>
      <c r="AE9" s="79">
        <f>AVERAGEIF('Questionnaire Mean Quality'!$B$2:$B$999, AE$32, 'Questionnaire Mean Quality'!$G$2:$G$999)</f>
        <v>2.3333333333333335</v>
      </c>
      <c r="AF9" s="81">
        <f>AVERAGEIF('Questionnaire Mean Quality'!$B$2:$B$999,AF$32, 'Questionnaire Mean Quality'!$H$2:$H$999)</f>
        <v>2.5</v>
      </c>
      <c r="AG9" s="79">
        <f>AVERAGEIF('Questionnaire Mean Quality'!$B$2:$B$999,AG$32, 'Questionnaire Mean Quality'!$F$2:$F$999)</f>
        <v>3.5</v>
      </c>
      <c r="AH9" s="79">
        <f>AVERAGEIF('Questionnaire Mean Quality'!$B$2:$B$999, AH$32, 'Questionnaire Mean Quality'!$G$2:$G$999)</f>
        <v>4.5</v>
      </c>
      <c r="AI9" s="81">
        <f>AVERAGEIF('Questionnaire Mean Quality'!$B$2:$B$999,AI$32, 'Questionnaire Mean Quality'!$H$2:$H$999)</f>
        <v>4.375</v>
      </c>
      <c r="AJ9" s="79">
        <f>AVERAGEIF('Questionnaire Mean Quality'!$B$2:$B$999,AJ$32, 'Questionnaire Mean Quality'!$F$2:$F$999)</f>
        <v>3.5</v>
      </c>
      <c r="AK9" s="79">
        <f>AVERAGEIF('Questionnaire Mean Quality'!$B$2:$B$999, AK$32, 'Questionnaire Mean Quality'!$G$2:$G$999)</f>
        <v>4</v>
      </c>
      <c r="AL9" s="81">
        <f>AVERAGEIF('Questionnaire Mean Quality'!$B$2:$B$999,AL$32, 'Questionnaire Mean Quality'!$H$2:$H$999)</f>
        <v>4.166666666666667</v>
      </c>
      <c r="AM9" s="79">
        <f>AVERAGEIF('Questionnaire Mean Quality'!$B$2:$B$999,AM$32, 'Questionnaire Mean Quality'!$F$2:$F$999)</f>
        <v>2.8333333333333335</v>
      </c>
      <c r="AN9" s="79">
        <f>AVERAGEIF('Questionnaire Mean Quality'!$B$2:$B$999, AN$32, 'Questionnaire Mean Quality'!$G$2:$G$999)</f>
        <v>2.3333333333333335</v>
      </c>
      <c r="AO9" s="81">
        <f>AVERAGEIF('Questionnaire Mean Quality'!$B$2:$B$999,AO$32, 'Questionnaire Mean Quality'!$H$2:$H$999)</f>
        <v>4.333333333333333</v>
      </c>
      <c r="AP9" s="79">
        <f>AVERAGEIF('Questionnaire Mean Quality'!$B$2:$B$999,AP$32, 'Questionnaire Mean Quality'!$F$2:$F$999)</f>
        <v>2.1666666666666665</v>
      </c>
      <c r="AQ9" s="79">
        <f>AVERAGEIF('Questionnaire Mean Quality'!$B$2:$B$999, AQ$32, 'Questionnaire Mean Quality'!$G$2:$G$999)</f>
        <v>2</v>
      </c>
      <c r="AR9" s="81">
        <f>AVERAGEIF('Questionnaire Mean Quality'!$B$2:$B$999,AR$32, 'Questionnaire Mean Quality'!$H$2:$H$999)</f>
        <v>3.3333333333333335</v>
      </c>
    </row>
    <row r="10" spans="1:44" s="77" customFormat="1">
      <c r="A10" s="123"/>
      <c r="B10" s="76" t="s">
        <v>292</v>
      </c>
      <c r="C10" s="82">
        <f t="array" ref="C10">STDEV(IF('Questionnaire Mean Quality'!$B$2:$B$999=C$32, 'Questionnaire Mean Quality'!$F$2:$F$999))</f>
        <v>1.0408329997330668</v>
      </c>
      <c r="D10" s="82">
        <f t="array" ref="D10">STDEV(IF('Questionnaire Mean Quality'!$B$2:$B$999=D$32, 'Questionnaire Mean Quality'!$G$2:$G$999))</f>
        <v>1</v>
      </c>
      <c r="E10" s="83">
        <f t="array" ref="E10">STDEV(IF('Questionnaire Mean Quality'!$B$2:$B$999=E$32, 'Questionnaire Mean Quality'!$H$2:$H$999))</f>
        <v>1.154700538379251</v>
      </c>
      <c r="F10" s="82">
        <f t="array" ref="F10">STDEV(IF('Questionnaire Mean Quality'!$B$2:$B$999=F$32, 'Questionnaire Mean Quality'!$F$2:$F$999))</f>
        <v>1.3642254619787415</v>
      </c>
      <c r="G10" s="82">
        <f t="array" ref="G10">STDEV(IF('Questionnaire Mean Quality'!$B$2:$B$999=G$32, 'Questionnaire Mean Quality'!$G$2:$G$999))</f>
        <v>2.0378365434395809</v>
      </c>
      <c r="H10" s="83">
        <f t="array" ref="H10">STDEV(IF('Questionnaire Mean Quality'!$B$2:$B$999=H$32, 'Questionnaire Mean Quality'!$H$2:$H$999))</f>
        <v>2.1570298509241308</v>
      </c>
      <c r="I10" s="82">
        <f t="array" ref="I10">STDEV(IF('Questionnaire Mean Quality'!$B$2:$B$999=I$32, 'Questionnaire Mean Quality'!$F$2:$F$999))</f>
        <v>0.70710678118654757</v>
      </c>
      <c r="J10" s="82">
        <f t="array" ref="J10">STDEV(IF('Questionnaire Mean Quality'!$B$2:$B$999=J$32, 'Questionnaire Mean Quality'!$G$2:$G$999))</f>
        <v>0.70710678118654757</v>
      </c>
      <c r="K10" s="83">
        <f t="array" ref="K10">STDEV(IF('Questionnaire Mean Quality'!$B$2:$B$999=K$32, 'Questionnaire Mean Quality'!$H$2:$H$999))</f>
        <v>3.5355339059327378</v>
      </c>
      <c r="L10" s="82">
        <f t="array" ref="L10">STDEV(IF('Questionnaire Mean Quality'!$B$2:$B$999=L$32, 'Questionnaire Mean Quality'!$F$2:$F$999))</f>
        <v>0.35355339059327379</v>
      </c>
      <c r="M10" s="82">
        <f t="array" ref="M10">STDEV(IF('Questionnaire Mean Quality'!$B$2:$B$999=M$32, 'Questionnaire Mean Quality'!$G$2:$G$999))</f>
        <v>0.35355339059327379</v>
      </c>
      <c r="N10" s="83">
        <f t="array" ref="N10">STDEV(IF('Questionnaire Mean Quality'!$B$2:$B$999=N$32, 'Questionnaire Mean Quality'!$H$2:$H$999))</f>
        <v>3.5355339059327378</v>
      </c>
      <c r="O10" s="126">
        <f t="array" ref="O10">STDEV(IF('Questionnaire Mean Quality'!$B$2:$B$999=O$32, 'Questionnaire Mean Quality'!$F$2:$F$999))</f>
        <v>0.35355339059327379</v>
      </c>
      <c r="P10" s="82">
        <f t="array" ref="P10">STDEV(IF('Questionnaire Mean Quality'!$B$2:$B$999=P$32, 'Questionnaire Mean Quality'!$G$2:$G$999))</f>
        <v>0.35355339059327379</v>
      </c>
      <c r="Q10" s="83">
        <f t="array" ref="Q10">STDEV(IF('Questionnaire Mean Quality'!$B$2:$B$999=Q$32, 'Questionnaire Mean Quality'!$H$2:$H$999))</f>
        <v>2.8284271247461903</v>
      </c>
      <c r="R10" s="82">
        <f t="array" ref="R10">STDEV(IF('Questionnaire Mean Quality'!$B$2:$B$999=R$32, 'Questionnaire Mean Quality'!$F$2:$F$999))</f>
        <v>0.5</v>
      </c>
      <c r="S10" s="82">
        <f t="array" ref="S10">STDEV(IF('Questionnaire Mean Quality'!$B$2:$B$999=S$32, 'Questionnaire Mean Quality'!$G$2:$G$999))</f>
        <v>1.5275252316519474</v>
      </c>
      <c r="T10" s="83">
        <f t="array" ref="T10">STDEV(IF('Questionnaire Mean Quality'!$B$2:$B$999=T$32, 'Questionnaire Mean Quality'!$H$2:$H$999))</f>
        <v>0.76376261582597493</v>
      </c>
      <c r="U10" s="82">
        <f t="array" ref="U10">STDEV(IF('Questionnaire Mean Quality'!$B$2:$B$999=U$32, 'Questionnaire Mean Quality'!$F$2:$F$999))</f>
        <v>0.57735026918962584</v>
      </c>
      <c r="V10" s="82">
        <f t="array" ref="V10">STDEV(IF('Questionnaire Mean Quality'!$B$2:$B$999=V$32, 'Questionnaire Mean Quality'!$G$2:$G$999))</f>
        <v>1</v>
      </c>
      <c r="W10" s="83">
        <f t="array" ref="W10">STDEV(IF('Questionnaire Mean Quality'!$B$2:$B$999=W$32, 'Questionnaire Mean Quality'!$H$2:$H$999))</f>
        <v>0.76376261582597493</v>
      </c>
      <c r="X10" s="82">
        <f t="array" ref="X10">STDEV(IF('Questionnaire Mean Quality'!$B$2:$B$999=X$32, 'Questionnaire Mean Quality'!$F$2:$F$999))</f>
        <v>1.0408329997330674</v>
      </c>
      <c r="Y10" s="82">
        <f t="array" ref="Y10">STDEV(IF('Questionnaire Mean Quality'!$B$2:$B$999=Y$32, 'Questionnaire Mean Quality'!$G$2:$G$999))</f>
        <v>0.8660254037844386</v>
      </c>
      <c r="Z10" s="83">
        <f t="array" ref="Z10">STDEV(IF('Questionnaire Mean Quality'!$B$2:$B$999=Z$32, 'Questionnaire Mean Quality'!$H$2:$H$999))</f>
        <v>0.57735026918962584</v>
      </c>
      <c r="AA10" s="82">
        <f t="array" ref="AA10">STDEV(IF('Questionnaire Mean Quality'!$B$2:$B$999=AA$32, 'Questionnaire Mean Quality'!$F$2:$F$999))</f>
        <v>1.3228756555322954</v>
      </c>
      <c r="AB10" s="82">
        <f t="array" ref="AB10">STDEV(IF('Questionnaire Mean Quality'!$B$2:$B$999=AB$32, 'Questionnaire Mean Quality'!$G$2:$G$999))</f>
        <v>1.5</v>
      </c>
      <c r="AC10" s="83">
        <f t="array" ref="AC10">STDEV(IF('Questionnaire Mean Quality'!$B$2:$B$999=AC$32, 'Questionnaire Mean Quality'!$H$2:$H$999))</f>
        <v>1.0408329997330674</v>
      </c>
      <c r="AD10" s="126">
        <f t="array" ref="AD10">STDEV(IF('Questionnaire Mean Quality'!$B$2:$B$999=AD$32, 'Questionnaire Mean Quality'!$F$2:$F$999))</f>
        <v>1.3228756555322954</v>
      </c>
      <c r="AE10" s="82">
        <f t="array" ref="AE10">STDEV(IF('Questionnaire Mean Quality'!$B$2:$B$999=AE$32, 'Questionnaire Mean Quality'!$G$2:$G$999))</f>
        <v>1.5275252316519468</v>
      </c>
      <c r="AF10" s="83">
        <f t="array" ref="AF10">STDEV(IF('Questionnaire Mean Quality'!$B$2:$B$999=AF$32, 'Questionnaire Mean Quality'!$H$2:$H$999))</f>
        <v>1.8027756377319946</v>
      </c>
      <c r="AG10" s="82">
        <f t="array" ref="AG10">STDEV(IF('Questionnaire Mean Quality'!$B$2:$B$999=AG$32, 'Questionnaire Mean Quality'!$F$2:$F$999))</f>
        <v>1.2247448713915889</v>
      </c>
      <c r="AH10" s="82">
        <f t="array" ref="AH10">STDEV(IF('Questionnaire Mean Quality'!$B$2:$B$999=AH$32, 'Questionnaire Mean Quality'!$G$2:$G$999))</f>
        <v>1.0801234497346435</v>
      </c>
      <c r="AI10" s="83">
        <f t="array" ref="AI10">STDEV(IF('Questionnaire Mean Quality'!$B$2:$B$999=AI$32, 'Questionnaire Mean Quality'!$H$2:$H$999))</f>
        <v>1.1086778913041726</v>
      </c>
      <c r="AJ10" s="82">
        <f t="array" ref="AJ10">STDEV(IF('Questionnaire Mean Quality'!$B$2:$B$999=AJ$32, 'Questionnaire Mean Quality'!$F$2:$F$999))</f>
        <v>1.3228756555322954</v>
      </c>
      <c r="AK10" s="82">
        <f t="array" ref="AK10">STDEV(IF('Questionnaire Mean Quality'!$B$2:$B$999=AK$32, 'Questionnaire Mean Quality'!$G$2:$G$999))</f>
        <v>1.5</v>
      </c>
      <c r="AL10" s="83">
        <f t="array" ref="AL10">STDEV(IF('Questionnaire Mean Quality'!$B$2:$B$999=AL$32, 'Questionnaire Mean Quality'!$H$2:$H$999))</f>
        <v>1.4433756729740641</v>
      </c>
      <c r="AM10" s="82">
        <f t="array" ref="AM10">STDEV(IF('Questionnaire Mean Quality'!$B$2:$B$999=AM$32, 'Questionnaire Mean Quality'!$F$2:$F$999))</f>
        <v>1.5275252316519468</v>
      </c>
      <c r="AN10" s="82">
        <f t="array" ref="AN10">STDEV(IF('Questionnaire Mean Quality'!$B$2:$B$999=AN$32, 'Questionnaire Mean Quality'!$G$2:$G$999))</f>
        <v>1.5275252316519468</v>
      </c>
      <c r="AO10" s="83">
        <f t="array" ref="AO10">STDEV(IF('Questionnaire Mean Quality'!$B$2:$B$999=AO$32, 'Questionnaire Mean Quality'!$H$2:$H$999))</f>
        <v>1.6072751268321588</v>
      </c>
      <c r="AP10" s="82">
        <f t="array" ref="AP10">STDEV(IF('Questionnaire Mean Quality'!$B$2:$B$999=AP$32, 'Questionnaire Mean Quality'!$F$2:$F$999))</f>
        <v>0.28867513459481237</v>
      </c>
      <c r="AQ10" s="82">
        <f t="array" ref="AQ10">STDEV(IF('Questionnaire Mean Quality'!$B$2:$B$999=AQ$32, 'Questionnaire Mean Quality'!$G$2:$G$999))</f>
        <v>0.5</v>
      </c>
      <c r="AR10" s="83">
        <f t="array" ref="AR10">STDEV(IF('Questionnaire Mean Quality'!$B$2:$B$999=AR$32, 'Questionnaire Mean Quality'!$H$2:$H$999))</f>
        <v>2.0207259421636898</v>
      </c>
    </row>
    <row r="11" spans="1:44" s="72" customFormat="1">
      <c r="A11" s="120" t="s">
        <v>101</v>
      </c>
      <c r="B11" s="71" t="s">
        <v>324</v>
      </c>
      <c r="C11" s="79">
        <f>AVERAGEIF('Raw Questionnaire Results'!$H$2:$H$999, C$32, 'Raw Questionnaire Results'!$M$2:$M$999)</f>
        <v>3.3333333333333335</v>
      </c>
      <c r="D11" s="79">
        <f>AVERAGEIF('Raw Questionnaire Results'!$H$2:$H$999, D$32, 'Raw Questionnaire Results'!$AN$2:$AN$999)</f>
        <v>4.666666666666667</v>
      </c>
      <c r="E11" s="99">
        <f>AVERAGEIF('Raw Questionnaire Results'!$H$2:$H$999, E$32, 'Raw Questionnaire Results'!$AM$2:$AM$999)</f>
        <v>5.666666666666667</v>
      </c>
      <c r="F11" s="79">
        <f>AVERAGEIF('Raw Questionnaire Results'!$H$2:$H$999, F$32, 'Raw Questionnaire Results'!$M$2:$M$999)</f>
        <v>3.6666666666666665</v>
      </c>
      <c r="G11" s="79">
        <f>AVERAGEIF('Raw Questionnaire Results'!$H$2:$H$999, G$32, 'Raw Questionnaire Results'!$AN$2:$AN$999)</f>
        <v>5.1111111111111107</v>
      </c>
      <c r="H11" s="99">
        <f>AVERAGEIF('Raw Questionnaire Results'!$H$2:$H$999, H$32, 'Raw Questionnaire Results'!$AM$2:$AM$999)</f>
        <v>4.2222222222222223</v>
      </c>
      <c r="I11" s="79">
        <f>AVERAGEIF('Raw Questionnaire Results'!$H$2:$H$999, I$32, 'Raw Questionnaire Results'!$M$2:$M$999)</f>
        <v>4</v>
      </c>
      <c r="J11" s="79">
        <f>AVERAGEIF('Raw Questionnaire Results'!$H$2:$H$999, J$32, 'Raw Questionnaire Results'!$AN$2:$AN$999)</f>
        <v>6.5</v>
      </c>
      <c r="K11" s="99">
        <f>AVERAGEIF('Raw Questionnaire Results'!$H$2:$H$999, K$32, 'Raw Questionnaire Results'!$AM$2:$AM$999)</f>
        <v>5</v>
      </c>
      <c r="L11" s="79">
        <f>AVERAGEIF('Raw Questionnaire Results'!$H$2:$H$999, L$32, 'Raw Questionnaire Results'!$M$2:$M$999)</f>
        <v>4.5</v>
      </c>
      <c r="M11" s="79">
        <f>AVERAGEIF('Raw Questionnaire Results'!$H$2:$H$999, M$32, 'Raw Questionnaire Results'!$AN$2:$AN$999)</f>
        <v>6</v>
      </c>
      <c r="N11" s="99">
        <f>AVERAGEIF('Raw Questionnaire Results'!$H$2:$H$999, N$32, 'Raw Questionnaire Results'!$AM$2:$AM$999)</f>
        <v>5</v>
      </c>
      <c r="O11" s="125">
        <f>AVERAGEIF('Raw Questionnaire Results'!$H$2:$H$999, O$32, 'Raw Questionnaire Results'!$M$2:$M$999)</f>
        <v>4.5</v>
      </c>
      <c r="P11" s="79">
        <f>AVERAGEIF('Raw Questionnaire Results'!$H$2:$H$999, P$32, 'Raw Questionnaire Results'!$AN$2:$AN$999)</f>
        <v>6</v>
      </c>
      <c r="Q11" s="99">
        <f>AVERAGEIF('Raw Questionnaire Results'!$H$2:$H$999, Q$32, 'Raw Questionnaire Results'!$AM$2:$AM$999)</f>
        <v>5</v>
      </c>
      <c r="R11" s="79">
        <f>AVERAGEIF('Raw Questionnaire Results'!$H$2:$H$999, R$32, 'Raw Questionnaire Results'!$M$2:$M$999)</f>
        <v>4.333333333333333</v>
      </c>
      <c r="S11" s="79">
        <f>AVERAGEIF('Raw Questionnaire Results'!$H$2:$H$999, S$32, 'Raw Questionnaire Results'!$AN$2:$AN$999)</f>
        <v>5.666666666666667</v>
      </c>
      <c r="T11" s="99">
        <f>AVERAGEIF('Raw Questionnaire Results'!$H$2:$H$999, T$32, 'Raw Questionnaire Results'!$AM$2:$AM$999)</f>
        <v>3.3333333333333335</v>
      </c>
      <c r="U11" s="79">
        <f>AVERAGEIF('Raw Questionnaire Results'!$H$2:$H$999, U$32, 'Raw Questionnaire Results'!$M$2:$M$999)</f>
        <v>6</v>
      </c>
      <c r="V11" s="79">
        <f>AVERAGEIF('Raw Questionnaire Results'!$H$2:$H$999, V$32, 'Raw Questionnaire Results'!$AN$2:$AN$999)</f>
        <v>5.333333333333333</v>
      </c>
      <c r="W11" s="99">
        <f>AVERAGEIF('Raw Questionnaire Results'!$H$2:$H$999, W$32, 'Raw Questionnaire Results'!$AM$2:$AM$999)</f>
        <v>3</v>
      </c>
      <c r="X11" s="79">
        <f>AVERAGEIF('Raw Questionnaire Results'!$H$2:$H$999, X$32, 'Raw Questionnaire Results'!$M$2:$M$999)</f>
        <v>6</v>
      </c>
      <c r="Y11" s="79">
        <f>AVERAGEIF('Raw Questionnaire Results'!$H$2:$H$999, Y$32, 'Raw Questionnaire Results'!$AN$2:$AN$999)</f>
        <v>6.333333333333333</v>
      </c>
      <c r="Z11" s="99">
        <f>AVERAGEIF('Raw Questionnaire Results'!$H$2:$H$999, Z$32, 'Raw Questionnaire Results'!$AM$2:$AM$999)</f>
        <v>4.333333333333333</v>
      </c>
      <c r="AA11" s="79">
        <f>AVERAGEIF('Raw Questionnaire Results'!$H$2:$H$999, AA$32, 'Raw Questionnaire Results'!$M$2:$M$999)</f>
        <v>3.3333333333333335</v>
      </c>
      <c r="AB11" s="79">
        <f>AVERAGEIF('Raw Questionnaire Results'!$H$2:$H$999, AB$32, 'Raw Questionnaire Results'!$AN$2:$AN$999)</f>
        <v>4.666666666666667</v>
      </c>
      <c r="AC11" s="99">
        <f>AVERAGEIF('Raw Questionnaire Results'!$H$2:$H$999, AC$32, 'Raw Questionnaire Results'!$AM$2:$AM$999)</f>
        <v>4</v>
      </c>
      <c r="AD11" s="125">
        <f>AVERAGEIF('Raw Questionnaire Results'!$H$2:$H$999, AD$32, 'Raw Questionnaire Results'!$M$2:$M$999)</f>
        <v>3.3333333333333335</v>
      </c>
      <c r="AE11" s="79">
        <f>AVERAGEIF('Raw Questionnaire Results'!$H$2:$H$999, AE$32, 'Raw Questionnaire Results'!$AN$2:$AN$999)</f>
        <v>4.666666666666667</v>
      </c>
      <c r="AF11" s="99">
        <f>AVERAGEIF('Raw Questionnaire Results'!$H$2:$H$999, AF$32, 'Raw Questionnaire Results'!$AM$2:$AM$999)</f>
        <v>2</v>
      </c>
      <c r="AG11" s="79">
        <f>AVERAGEIF('Raw Questionnaire Results'!$H$2:$H$999, AG$32, 'Raw Questionnaire Results'!$M$2:$M$999)</f>
        <v>5.5</v>
      </c>
      <c r="AH11" s="79">
        <f>AVERAGEIF('Raw Questionnaire Results'!$H$2:$H$999, AH$32, 'Raw Questionnaire Results'!$AN$2:$AN$999)</f>
        <v>5.75</v>
      </c>
      <c r="AI11" s="99">
        <f>AVERAGEIF('Raw Questionnaire Results'!$H$2:$H$999, AI$32, 'Raw Questionnaire Results'!$AM$2:$AM$999)</f>
        <v>4.75</v>
      </c>
      <c r="AJ11" s="79">
        <f>AVERAGEIF('Raw Questionnaire Results'!$H$2:$H$999, AJ$32, 'Raw Questionnaire Results'!$M$2:$M$999)</f>
        <v>4</v>
      </c>
      <c r="AK11" s="79">
        <f>AVERAGEIF('Raw Questionnaire Results'!$H$2:$H$999, AK$32, 'Raw Questionnaire Results'!$AN$2:$AN$999)</f>
        <v>2.3333333333333335</v>
      </c>
      <c r="AL11" s="99">
        <f>AVERAGEIF('Raw Questionnaire Results'!$H$2:$H$999, AL$32, 'Raw Questionnaire Results'!$AM$2:$AM$999)</f>
        <v>3.3333333333333335</v>
      </c>
      <c r="AM11" s="79">
        <f>AVERAGEIF('Raw Questionnaire Results'!$H$2:$H$999, AM$32, 'Raw Questionnaire Results'!$M$2:$M$999)</f>
        <v>5</v>
      </c>
      <c r="AN11" s="79">
        <f>AVERAGEIF('Raw Questionnaire Results'!$H$2:$H$999, AN$32, 'Raw Questionnaire Results'!$AN$2:$AN$999)</f>
        <v>4.333333333333333</v>
      </c>
      <c r="AO11" s="99">
        <f>AVERAGEIF('Raw Questionnaire Results'!$H$2:$H$999, AO$32, 'Raw Questionnaire Results'!$AM$2:$AM$999)</f>
        <v>3</v>
      </c>
      <c r="AP11" s="79">
        <f>AVERAGEIF('Raw Questionnaire Results'!$H$2:$H$999, AP$32, 'Raw Questionnaire Results'!$M$2:$M$999)</f>
        <v>5</v>
      </c>
      <c r="AQ11" s="79">
        <f>AVERAGEIF('Raw Questionnaire Results'!$H$2:$H$999, AQ$32, 'Raw Questionnaire Results'!$AN$2:$AN$999)</f>
        <v>4.666666666666667</v>
      </c>
      <c r="AR11" s="99">
        <f>AVERAGEIF('Raw Questionnaire Results'!$H$2:$H$999, AR$32, 'Raw Questionnaire Results'!$AM$2:$AM$999)</f>
        <v>3.3333333333333335</v>
      </c>
    </row>
    <row r="12" spans="1:44" s="72" customFormat="1">
      <c r="A12" s="120"/>
      <c r="B12" s="71" t="s">
        <v>325</v>
      </c>
      <c r="C12" s="79">
        <f>AVERAGEIF('Raw Questionnaire Results'!$H$2:$H$999, C$32, 'Raw Questionnaire Results'!$R$2:$R$999)</f>
        <v>2.6666666666666665</v>
      </c>
      <c r="D12" s="79">
        <f>AVERAGEIF('Raw Questionnaire Results'!$H$2:$H$999, D$32, 'Raw Questionnaire Results'!$AX$2:$AX$999)</f>
        <v>5</v>
      </c>
      <c r="E12" s="81">
        <f>AVERAGEIF('Raw Questionnaire Results'!$H$2:$H$999, E$32, 'Raw Questionnaire Results'!$AW$2:$AW$999)</f>
        <v>4.666666666666667</v>
      </c>
      <c r="F12" s="79">
        <f>AVERAGEIF('Raw Questionnaire Results'!$H$2:$H$999, F$32, 'Raw Questionnaire Results'!$R$2:$R$999)</f>
        <v>3.7777777777777777</v>
      </c>
      <c r="G12" s="79">
        <f>AVERAGEIF('Raw Questionnaire Results'!$H$2:$H$999, G$32, 'Raw Questionnaire Results'!$AX$2:$AX$999)</f>
        <v>5.666666666666667</v>
      </c>
      <c r="H12" s="81">
        <f>AVERAGEIF('Raw Questionnaire Results'!$H$2:$H$999, H$32, 'Raw Questionnaire Results'!$AW$2:$AW$999)</f>
        <v>4.5555555555555554</v>
      </c>
      <c r="I12" s="79">
        <f>AVERAGEIF('Raw Questionnaire Results'!$H$2:$H$999, I$32, 'Raw Questionnaire Results'!$R$2:$R$999)</f>
        <v>4.5</v>
      </c>
      <c r="J12" s="79">
        <f>AVERAGEIF('Raw Questionnaire Results'!$H$2:$H$999, J$32, 'Raw Questionnaire Results'!$AX$2:$AX$999)</f>
        <v>6.5</v>
      </c>
      <c r="K12" s="81">
        <f>AVERAGEIF('Raw Questionnaire Results'!$H$2:$H$999, K$32, 'Raw Questionnaire Results'!$AW$2:$AW$999)</f>
        <v>5</v>
      </c>
      <c r="L12" s="79">
        <f>AVERAGEIF('Raw Questionnaire Results'!$H$2:$H$999, L$32, 'Raw Questionnaire Results'!$R$2:$R$999)</f>
        <v>4</v>
      </c>
      <c r="M12" s="79">
        <f>AVERAGEIF('Raw Questionnaire Results'!$H$2:$H$999, M$32, 'Raw Questionnaire Results'!$AX$2:$AX$999)</f>
        <v>6</v>
      </c>
      <c r="N12" s="81">
        <f>AVERAGEIF('Raw Questionnaire Results'!$H$2:$H$999, N$32, 'Raw Questionnaire Results'!$AW$2:$AW$999)</f>
        <v>4.5</v>
      </c>
      <c r="O12" s="125">
        <f>AVERAGEIF('Raw Questionnaire Results'!$H$2:$H$999, O$32, 'Raw Questionnaire Results'!$R$2:$R$999)</f>
        <v>4.5</v>
      </c>
      <c r="P12" s="79">
        <f>AVERAGEIF('Raw Questionnaire Results'!$H$2:$H$999, P$32, 'Raw Questionnaire Results'!$AX$2:$AX$999)</f>
        <v>6</v>
      </c>
      <c r="Q12" s="81">
        <f>AVERAGEIF('Raw Questionnaire Results'!$H$2:$H$999, Q$32, 'Raw Questionnaire Results'!$AW$2:$AW$999)</f>
        <v>4.5</v>
      </c>
      <c r="R12" s="79">
        <f>AVERAGEIF('Raw Questionnaire Results'!$H$2:$H$999, R$32, 'Raw Questionnaire Results'!$R$2:$R$999)</f>
        <v>4.666666666666667</v>
      </c>
      <c r="S12" s="79">
        <f>AVERAGEIF('Raw Questionnaire Results'!$H$2:$H$999, S$32, 'Raw Questionnaire Results'!$AX$2:$AX$999)</f>
        <v>5.666666666666667</v>
      </c>
      <c r="T12" s="81">
        <f>AVERAGEIF('Raw Questionnaire Results'!$H$2:$H$999, T$32, 'Raw Questionnaire Results'!$AW$2:$AW$999)</f>
        <v>3.3333333333333335</v>
      </c>
      <c r="U12" s="79">
        <f>AVERAGEIF('Raw Questionnaire Results'!$H$2:$H$999, U$32, 'Raw Questionnaire Results'!$R$2:$R$999)</f>
        <v>5.666666666666667</v>
      </c>
      <c r="V12" s="79">
        <f>AVERAGEIF('Raw Questionnaire Results'!$H$2:$H$999, V$32, 'Raw Questionnaire Results'!$AX$2:$AX$999)</f>
        <v>5.666666666666667</v>
      </c>
      <c r="W12" s="81">
        <f>AVERAGEIF('Raw Questionnaire Results'!$H$2:$H$999, W$32, 'Raw Questionnaire Results'!$AW$2:$AW$999)</f>
        <v>3</v>
      </c>
      <c r="X12" s="79">
        <f>AVERAGEIF('Raw Questionnaire Results'!$H$2:$H$999, X$32, 'Raw Questionnaire Results'!$R$2:$R$999)</f>
        <v>5.666666666666667</v>
      </c>
      <c r="Y12" s="79">
        <f>AVERAGEIF('Raw Questionnaire Results'!$H$2:$H$999, Y$32, 'Raw Questionnaire Results'!$AX$2:$AX$999)</f>
        <v>6.333333333333333</v>
      </c>
      <c r="Z12" s="81">
        <f>AVERAGEIF('Raw Questionnaire Results'!$H$2:$H$999, Z$32, 'Raw Questionnaire Results'!$AW$2:$AW$999)</f>
        <v>4.333333333333333</v>
      </c>
      <c r="AA12" s="79">
        <f>AVERAGEIF('Raw Questionnaire Results'!$H$2:$H$999, AA$32, 'Raw Questionnaire Results'!$R$2:$R$999)</f>
        <v>4.666666666666667</v>
      </c>
      <c r="AB12" s="79">
        <f>AVERAGEIF('Raw Questionnaire Results'!$H$2:$H$999, AB$32, 'Raw Questionnaire Results'!$AX$2:$AX$999)</f>
        <v>4.666666666666667</v>
      </c>
      <c r="AC12" s="81">
        <f>AVERAGEIF('Raw Questionnaire Results'!$H$2:$H$999, AC$32, 'Raw Questionnaire Results'!$AW$2:$AW$999)</f>
        <v>3.6666666666666665</v>
      </c>
      <c r="AD12" s="125">
        <f>AVERAGEIF('Raw Questionnaire Results'!$H$2:$H$999, AD$32, 'Raw Questionnaire Results'!$R$2:$R$999)</f>
        <v>3.3333333333333335</v>
      </c>
      <c r="AE12" s="79">
        <f>AVERAGEIF('Raw Questionnaire Results'!$H$2:$H$999, AE$32, 'Raw Questionnaire Results'!$AX$2:$AX$999)</f>
        <v>4.333333333333333</v>
      </c>
      <c r="AF12" s="81">
        <f>AVERAGEIF('Raw Questionnaire Results'!$H$2:$H$999, AF$32, 'Raw Questionnaire Results'!$AW$2:$AW$999)</f>
        <v>2.3333333333333335</v>
      </c>
      <c r="AG12" s="79">
        <f>AVERAGEIF('Raw Questionnaire Results'!$H$2:$H$999, AG$32, 'Raw Questionnaire Results'!$R$2:$R$999)</f>
        <v>5.75</v>
      </c>
      <c r="AH12" s="79">
        <f>AVERAGEIF('Raw Questionnaire Results'!$H$2:$H$999, AH$32, 'Raw Questionnaire Results'!$AX$2:$AX$999)</f>
        <v>6</v>
      </c>
      <c r="AI12" s="81">
        <f>AVERAGEIF('Raw Questionnaire Results'!$H$2:$H$999, AI$32, 'Raw Questionnaire Results'!$AW$2:$AW$999)</f>
        <v>5</v>
      </c>
      <c r="AJ12" s="79">
        <f>AVERAGEIF('Raw Questionnaire Results'!$H$2:$H$999, AJ$32, 'Raw Questionnaire Results'!$R$2:$R$999)</f>
        <v>5</v>
      </c>
      <c r="AK12" s="79">
        <f>AVERAGEIF('Raw Questionnaire Results'!$H$2:$H$999, AK$32, 'Raw Questionnaire Results'!$AX$2:$AX$999)</f>
        <v>4.666666666666667</v>
      </c>
      <c r="AL12" s="81">
        <f>AVERAGEIF('Raw Questionnaire Results'!$H$2:$H$999, AL$32, 'Raw Questionnaire Results'!$AW$2:$AW$999)</f>
        <v>2.6666666666666665</v>
      </c>
      <c r="AM12" s="79">
        <f>AVERAGEIF('Raw Questionnaire Results'!$H$2:$H$999, AM$32, 'Raw Questionnaire Results'!$R$2:$R$999)</f>
        <v>5.333333333333333</v>
      </c>
      <c r="AN12" s="79">
        <f>AVERAGEIF('Raw Questionnaire Results'!$H$2:$H$999, AN$32, 'Raw Questionnaire Results'!$AX$2:$AX$999)</f>
        <v>4.333333333333333</v>
      </c>
      <c r="AO12" s="81">
        <f>AVERAGEIF('Raw Questionnaire Results'!$H$2:$H$999, AO$32, 'Raw Questionnaire Results'!$AW$2:$AW$999)</f>
        <v>3</v>
      </c>
      <c r="AP12" s="79">
        <f>AVERAGEIF('Raw Questionnaire Results'!$H$2:$H$999, AP$32, 'Raw Questionnaire Results'!$R$2:$R$999)</f>
        <v>4.333333333333333</v>
      </c>
      <c r="AQ12" s="79">
        <f>AVERAGEIF('Raw Questionnaire Results'!$H$2:$H$999, AQ$32, 'Raw Questionnaire Results'!$AX$2:$AX$999)</f>
        <v>4.333333333333333</v>
      </c>
      <c r="AR12" s="81">
        <f>AVERAGEIF('Raw Questionnaire Results'!$H$2:$H$999, AR$32, 'Raw Questionnaire Results'!$AW$2:$AW$999)</f>
        <v>2.6666666666666665</v>
      </c>
    </row>
    <row r="13" spans="1:44">
      <c r="A13" s="122"/>
      <c r="B13" s="71" t="s">
        <v>291</v>
      </c>
      <c r="C13" s="79">
        <f>AVERAGEIF('Questionnaire Mean Quality'!$B$2:$B$999, C$32, 'Questionnaire Mean Quality'!$I$2:$I$999)</f>
        <v>3</v>
      </c>
      <c r="D13" s="79">
        <f>AVERAGEIF('Questionnaire Mean Quality'!$B$2:$B$999, D$32, 'Questionnaire Mean Quality'!$J$2:$J$999)</f>
        <v>4.833333333333333</v>
      </c>
      <c r="E13" s="81">
        <f>AVERAGEIF('Questionnaire Mean Quality'!$B$2:$B$999,E$32, 'Questionnaire Mean Quality'!$K$2:$K$999)</f>
        <v>5.166666666666667</v>
      </c>
      <c r="F13" s="79">
        <f>AVERAGEIF('Questionnaire Mean Quality'!$B$2:$B$999, F$32, 'Questionnaire Mean Quality'!$I$2:$I$999)</f>
        <v>3.7222222222222223</v>
      </c>
      <c r="G13" s="79">
        <f>AVERAGEIF('Questionnaire Mean Quality'!$B$2:$B$999, G$32, 'Questionnaire Mean Quality'!$J$2:$J$999)</f>
        <v>5.3888888888888893</v>
      </c>
      <c r="H13" s="81">
        <f>AVERAGEIF('Questionnaire Mean Quality'!$B$2:$B$999,H$32, 'Questionnaire Mean Quality'!$K$2:$K$999)</f>
        <v>4.3888888888888893</v>
      </c>
      <c r="I13" s="79">
        <f>AVERAGEIF('Questionnaire Mean Quality'!$B$2:$B$999, I$32, 'Questionnaire Mean Quality'!$I$2:$I$999)</f>
        <v>4.25</v>
      </c>
      <c r="J13" s="79">
        <f>AVERAGEIF('Questionnaire Mean Quality'!$B$2:$B$999, J$32, 'Questionnaire Mean Quality'!$J$2:$J$999)</f>
        <v>6.5</v>
      </c>
      <c r="K13" s="81">
        <f>AVERAGEIF('Questionnaire Mean Quality'!$B$2:$B$999,K$32, 'Questionnaire Mean Quality'!$K$2:$K$999)</f>
        <v>5</v>
      </c>
      <c r="L13" s="79">
        <f>AVERAGEIF('Questionnaire Mean Quality'!$B$2:$B$999, L$32, 'Questionnaire Mean Quality'!$I$2:$I$999)</f>
        <v>4.25</v>
      </c>
      <c r="M13" s="79">
        <f>AVERAGEIF('Questionnaire Mean Quality'!$B$2:$B$999, M$32, 'Questionnaire Mean Quality'!$J$2:$J$999)</f>
        <v>6</v>
      </c>
      <c r="N13" s="81">
        <f>AVERAGEIF('Questionnaire Mean Quality'!$B$2:$B$999,N$32, 'Questionnaire Mean Quality'!$K$2:$K$999)</f>
        <v>4.75</v>
      </c>
      <c r="O13" s="125">
        <f>AVERAGEIF('Questionnaire Mean Quality'!$B$2:$B$999, O$32, 'Questionnaire Mean Quality'!$I$2:$I$999)</f>
        <v>4.5</v>
      </c>
      <c r="P13" s="79">
        <f>AVERAGEIF('Questionnaire Mean Quality'!$B$2:$B$999, P$32, 'Questionnaire Mean Quality'!$J$2:$J$999)</f>
        <v>6</v>
      </c>
      <c r="Q13" s="81">
        <f>AVERAGEIF('Questionnaire Mean Quality'!$B$2:$B$999,Q$32, 'Questionnaire Mean Quality'!$K$2:$K$999)</f>
        <v>4.75</v>
      </c>
      <c r="R13" s="79">
        <f>AVERAGEIF('Questionnaire Mean Quality'!$B$2:$B$999, R$32, 'Questionnaire Mean Quality'!$I$2:$I$999)</f>
        <v>4.5</v>
      </c>
      <c r="S13" s="79">
        <f>AVERAGEIF('Questionnaire Mean Quality'!$B$2:$B$999, S$32, 'Questionnaire Mean Quality'!$J$2:$J$999)</f>
        <v>5.666666666666667</v>
      </c>
      <c r="T13" s="81">
        <f>AVERAGEIF('Questionnaire Mean Quality'!$B$2:$B$999,T$32, 'Questionnaire Mean Quality'!$K$2:$K$999)</f>
        <v>3.3333333333333335</v>
      </c>
      <c r="U13" s="79">
        <f>AVERAGEIF('Questionnaire Mean Quality'!$B$2:$B$999, U$32, 'Questionnaire Mean Quality'!$I$2:$I$999)</f>
        <v>5.833333333333333</v>
      </c>
      <c r="V13" s="79">
        <f>AVERAGEIF('Questionnaire Mean Quality'!$B$2:$B$999, V$32, 'Questionnaire Mean Quality'!$J$2:$J$999)</f>
        <v>5.5</v>
      </c>
      <c r="W13" s="81">
        <f>AVERAGEIF('Questionnaire Mean Quality'!$B$2:$B$999,W$32, 'Questionnaire Mean Quality'!$K$2:$K$999)</f>
        <v>3</v>
      </c>
      <c r="X13" s="79">
        <f>AVERAGEIF('Questionnaire Mean Quality'!$B$2:$B$999, X$32, 'Questionnaire Mean Quality'!$I$2:$I$999)</f>
        <v>5.833333333333333</v>
      </c>
      <c r="Y13" s="79">
        <f>AVERAGEIF('Questionnaire Mean Quality'!$B$2:$B$999, Y$32, 'Questionnaire Mean Quality'!$J$2:$J$999)</f>
        <v>6.333333333333333</v>
      </c>
      <c r="Z13" s="81">
        <f>AVERAGEIF('Questionnaire Mean Quality'!$B$2:$B$999,Z$32, 'Questionnaire Mean Quality'!$K$2:$K$999)</f>
        <v>4.333333333333333</v>
      </c>
      <c r="AA13" s="79">
        <f>AVERAGEIF('Questionnaire Mean Quality'!$B$2:$B$999, AA$32, 'Questionnaire Mean Quality'!$I$2:$I$999)</f>
        <v>4</v>
      </c>
      <c r="AB13" s="79">
        <f>AVERAGEIF('Questionnaire Mean Quality'!$B$2:$B$999, AB$32, 'Questionnaire Mean Quality'!$J$2:$J$999)</f>
        <v>4.666666666666667</v>
      </c>
      <c r="AC13" s="81">
        <f>AVERAGEIF('Questionnaire Mean Quality'!$B$2:$B$999,AC$32, 'Questionnaire Mean Quality'!$K$2:$K$999)</f>
        <v>3.8333333333333335</v>
      </c>
      <c r="AD13" s="125">
        <f>AVERAGEIF('Questionnaire Mean Quality'!$B$2:$B$999, AD$32, 'Questionnaire Mean Quality'!$I$2:$I$999)</f>
        <v>3.3333333333333335</v>
      </c>
      <c r="AE13" s="79">
        <f>AVERAGEIF('Questionnaire Mean Quality'!$B$2:$B$999, AE$32, 'Questionnaire Mean Quality'!$J$2:$J$999)</f>
        <v>4.5</v>
      </c>
      <c r="AF13" s="81">
        <f>AVERAGEIF('Questionnaire Mean Quality'!$B$2:$B$999,AF$32, 'Questionnaire Mean Quality'!$K$2:$K$999)</f>
        <v>2.1666666666666665</v>
      </c>
      <c r="AG13" s="79">
        <f>AVERAGEIF('Questionnaire Mean Quality'!$B$2:$B$999, AG$32, 'Questionnaire Mean Quality'!$I$2:$I$999)</f>
        <v>5.625</v>
      </c>
      <c r="AH13" s="79">
        <f>AVERAGEIF('Questionnaire Mean Quality'!$B$2:$B$999, AH$32, 'Questionnaire Mean Quality'!$J$2:$J$999)</f>
        <v>5.875</v>
      </c>
      <c r="AI13" s="81">
        <f>AVERAGEIF('Questionnaire Mean Quality'!$B$2:$B$999,AI$32, 'Questionnaire Mean Quality'!$K$2:$K$999)</f>
        <v>4.875</v>
      </c>
      <c r="AJ13" s="79">
        <f>AVERAGEIF('Questionnaire Mean Quality'!$B$2:$B$999, AJ$32, 'Questionnaire Mean Quality'!$I$2:$I$999)</f>
        <v>4.5</v>
      </c>
      <c r="AK13" s="79">
        <f>AVERAGEIF('Questionnaire Mean Quality'!$B$2:$B$999, AK$32, 'Questionnaire Mean Quality'!$J$2:$J$999)</f>
        <v>3.5</v>
      </c>
      <c r="AL13" s="81">
        <f>AVERAGEIF('Questionnaire Mean Quality'!$B$2:$B$999,AL$32, 'Questionnaire Mean Quality'!$K$2:$K$999)</f>
        <v>3</v>
      </c>
      <c r="AM13" s="79">
        <f>AVERAGEIF('Questionnaire Mean Quality'!$B$2:$B$999, AM$32, 'Questionnaire Mean Quality'!$I$2:$I$999)</f>
        <v>5.166666666666667</v>
      </c>
      <c r="AN13" s="79">
        <f>AVERAGEIF('Questionnaire Mean Quality'!$B$2:$B$999, AN$32, 'Questionnaire Mean Quality'!$J$2:$J$999)</f>
        <v>4.333333333333333</v>
      </c>
      <c r="AO13" s="81">
        <f>AVERAGEIF('Questionnaire Mean Quality'!$B$2:$B$999,AO$32, 'Questionnaire Mean Quality'!$K$2:$K$999)</f>
        <v>3</v>
      </c>
      <c r="AP13" s="79">
        <f>AVERAGEIF('Questionnaire Mean Quality'!$B$2:$B$999, AP$32, 'Questionnaire Mean Quality'!$I$2:$I$999)</f>
        <v>4.666666666666667</v>
      </c>
      <c r="AQ13" s="79">
        <f>AVERAGEIF('Questionnaire Mean Quality'!$B$2:$B$999, AQ$32, 'Questionnaire Mean Quality'!$J$2:$J$999)</f>
        <v>4.5</v>
      </c>
      <c r="AR13" s="81">
        <f>AVERAGEIF('Questionnaire Mean Quality'!$B$2:$B$999,AR$32, 'Questionnaire Mean Quality'!$K$2:$K$999)</f>
        <v>3</v>
      </c>
    </row>
    <row r="14" spans="1:44" s="77" customFormat="1">
      <c r="A14" s="123"/>
      <c r="B14" s="76" t="s">
        <v>292</v>
      </c>
      <c r="C14" s="82">
        <f t="array" ref="C14">STDEV(IF('Questionnaire Mean Quality'!$B$2:$B$999=C$32, 'Questionnaire Mean Quality'!$I$2:$I$999))</f>
        <v>0.5</v>
      </c>
      <c r="D14" s="82">
        <f t="array" ref="D14">STDEV(IF('Questionnaire Mean Quality'!$B$2:$B$999=D$32, 'Questionnaire Mean Quality'!$J$2:$J$999))</f>
        <v>1.1547005383792526</v>
      </c>
      <c r="E14" s="83">
        <f t="array" ref="E14">STDEV(IF('Questionnaire Mean Quality'!$B$2:$B$999=E$32, 'Questionnaire Mean Quality'!$K$2:$K$999))</f>
        <v>0.28867513459481287</v>
      </c>
      <c r="F14" s="82">
        <f t="array" ref="F14">STDEV(IF('Questionnaire Mean Quality'!$B$2:$B$999=F$32, 'Questionnaire Mean Quality'!$I$2:$I$999))</f>
        <v>1.9382838916021679</v>
      </c>
      <c r="G14" s="82">
        <f t="array" ref="G14">STDEV(IF('Questionnaire Mean Quality'!$B$2:$B$999=G$32, 'Questionnaire Mean Quality'!$J$2:$J$999))</f>
        <v>2.6193722742502858</v>
      </c>
      <c r="H14" s="83">
        <f t="array" ref="H14">STDEV(IF('Questionnaire Mean Quality'!$B$2:$B$999=H$32, 'Questionnaire Mean Quality'!$K$2:$K$999))</f>
        <v>1.9965247584518231</v>
      </c>
      <c r="I14" s="82">
        <f t="array" ref="I14">STDEV(IF('Questionnaire Mean Quality'!$B$2:$B$999=I$32, 'Questionnaire Mean Quality'!$I$2:$I$999))</f>
        <v>1.0606601717798212</v>
      </c>
      <c r="J14" s="82">
        <f t="array" ref="J14">STDEV(IF('Questionnaire Mean Quality'!$B$2:$B$999=J$32, 'Questionnaire Mean Quality'!$J$2:$J$999))</f>
        <v>0.70710678118654757</v>
      </c>
      <c r="K14" s="83">
        <f t="array" ref="K14">STDEV(IF('Questionnaire Mean Quality'!$B$2:$B$999=K$32, 'Questionnaire Mean Quality'!$K$2:$K$999))</f>
        <v>1.4142135623730951</v>
      </c>
      <c r="L14" s="82">
        <f t="array" ref="L14">STDEV(IF('Questionnaire Mean Quality'!$B$2:$B$999=L$32, 'Questionnaire Mean Quality'!$I$2:$I$999))</f>
        <v>0.35355339059327379</v>
      </c>
      <c r="M14" s="82">
        <f t="array" ref="M14">STDEV(IF('Questionnaire Mean Quality'!$B$2:$B$999=M$32, 'Questionnaire Mean Quality'!$J$2:$J$999))</f>
        <v>0</v>
      </c>
      <c r="N14" s="83">
        <f t="array" ref="N14">STDEV(IF('Questionnaire Mean Quality'!$B$2:$B$999=N$32, 'Questionnaire Mean Quality'!$K$2:$K$999))</f>
        <v>1.7677669529663689</v>
      </c>
      <c r="O14" s="126">
        <f t="array" ref="O14">STDEV(IF('Questionnaire Mean Quality'!$B$2:$B$999=O$32, 'Questionnaire Mean Quality'!$I$2:$I$999))</f>
        <v>0.70710678118654757</v>
      </c>
      <c r="P14" s="82">
        <f t="array" ref="P14">STDEV(IF('Questionnaire Mean Quality'!$B$2:$B$999=P$32, 'Questionnaire Mean Quality'!$J$2:$J$999))</f>
        <v>0</v>
      </c>
      <c r="Q14" s="83">
        <f t="array" ref="Q14">STDEV(IF('Questionnaire Mean Quality'!$B$2:$B$999=Q$32, 'Questionnaire Mean Quality'!$K$2:$K$999))</f>
        <v>1.7677669529663689</v>
      </c>
      <c r="R14" s="82">
        <f t="array" ref="R14">STDEV(IF('Questionnaire Mean Quality'!$B$2:$B$999=R$32, 'Questionnaire Mean Quality'!$I$2:$I$999))</f>
        <v>2.179449471770337</v>
      </c>
      <c r="S14" s="82">
        <f t="array" ref="S14">STDEV(IF('Questionnaire Mean Quality'!$B$2:$B$999=S$32, 'Questionnaire Mean Quality'!$J$2:$J$999))</f>
        <v>0.57735026918962584</v>
      </c>
      <c r="T14" s="83">
        <f t="array" ref="T14">STDEV(IF('Questionnaire Mean Quality'!$B$2:$B$999=T$32, 'Questionnaire Mean Quality'!$K$2:$K$999))</f>
        <v>2.3094010767585029</v>
      </c>
      <c r="U14" s="82">
        <f t="array" ref="U14">STDEV(IF('Questionnaire Mean Quality'!$B$2:$B$999=U$32, 'Questionnaire Mean Quality'!$I$2:$I$999))</f>
        <v>0.28867513459481287</v>
      </c>
      <c r="V14" s="82">
        <f t="array" ref="V14">STDEV(IF('Questionnaire Mean Quality'!$B$2:$B$999=V$32, 'Questionnaire Mean Quality'!$J$2:$J$999))</f>
        <v>0.5</v>
      </c>
      <c r="W14" s="83">
        <f t="array" ref="W14">STDEV(IF('Questionnaire Mean Quality'!$B$2:$B$999=W$32, 'Questionnaire Mean Quality'!$K$2:$K$999))</f>
        <v>2</v>
      </c>
      <c r="X14" s="82">
        <f t="array" ref="X14">STDEV(IF('Questionnaire Mean Quality'!$B$2:$B$999=X$32, 'Questionnaire Mean Quality'!$I$2:$I$999))</f>
        <v>0.28867513459481287</v>
      </c>
      <c r="Y14" s="82">
        <f t="array" ref="Y14">STDEV(IF('Questionnaire Mean Quality'!$B$2:$B$999=Y$32, 'Questionnaire Mean Quality'!$J$2:$J$999))</f>
        <v>0.57735026918962584</v>
      </c>
      <c r="Z14" s="83">
        <f t="array" ref="Z14">STDEV(IF('Questionnaire Mean Quality'!$B$2:$B$999=Z$32, 'Questionnaire Mean Quality'!$K$2:$K$999))</f>
        <v>1.7559422921421228</v>
      </c>
      <c r="AA14" s="82">
        <f t="array" ref="AA14">STDEV(IF('Questionnaire Mean Quality'!$B$2:$B$999=AA$32, 'Questionnaire Mean Quality'!$I$2:$I$999))</f>
        <v>1.5</v>
      </c>
      <c r="AB14" s="82">
        <f t="array" ref="AB14">STDEV(IF('Questionnaire Mean Quality'!$B$2:$B$999=AB$32, 'Questionnaire Mean Quality'!$J$2:$J$999))</f>
        <v>1.1547005383792526</v>
      </c>
      <c r="AC14" s="83">
        <f t="array" ref="AC14">STDEV(IF('Questionnaire Mean Quality'!$B$2:$B$999=AC$32, 'Questionnaire Mean Quality'!$K$2:$K$999))</f>
        <v>0.7637626158259726</v>
      </c>
      <c r="AD14" s="126">
        <f t="array" ref="AD14">STDEV(IF('Questionnaire Mean Quality'!$B$2:$B$999=AD$32, 'Questionnaire Mean Quality'!$I$2:$I$999))</f>
        <v>1.5275252316519463</v>
      </c>
      <c r="AE14" s="82">
        <f t="array" ref="AE14">STDEV(IF('Questionnaire Mean Quality'!$B$2:$B$999=AE$32, 'Questionnaire Mean Quality'!$J$2:$J$999))</f>
        <v>1.8027756377319946</v>
      </c>
      <c r="AF14" s="83">
        <f t="array" ref="AF14">STDEV(IF('Questionnaire Mean Quality'!$B$2:$B$999=AF$32, 'Questionnaire Mean Quality'!$K$2:$K$999))</f>
        <v>0.76376261582597316</v>
      </c>
      <c r="AG14" s="82">
        <f t="array" ref="AG14">STDEV(IF('Questionnaire Mean Quality'!$B$2:$B$999=AG$32, 'Questionnaire Mean Quality'!$I$2:$I$999))</f>
        <v>0.47871355387816905</v>
      </c>
      <c r="AH14" s="82">
        <f t="array" ref="AH14">STDEV(IF('Questionnaire Mean Quality'!$B$2:$B$999=AH$32, 'Questionnaire Mean Quality'!$J$2:$J$999))</f>
        <v>1.0307764064044151</v>
      </c>
      <c r="AI14" s="83">
        <f t="array" ref="AI14">STDEV(IF('Questionnaire Mean Quality'!$B$2:$B$999=AI$32, 'Questionnaire Mean Quality'!$K$2:$K$999))</f>
        <v>0.25</v>
      </c>
      <c r="AJ14" s="82">
        <f t="array" ref="AJ14">STDEV(IF('Questionnaire Mean Quality'!$B$2:$B$999=AJ$32, 'Questionnaire Mean Quality'!$I$2:$I$999))</f>
        <v>1.7320508075688772</v>
      </c>
      <c r="AK14" s="82">
        <f t="array" ref="AK14">STDEV(IF('Questionnaire Mean Quality'!$B$2:$B$999=AK$32, 'Questionnaire Mean Quality'!$J$2:$J$999))</f>
        <v>1</v>
      </c>
      <c r="AL14" s="83">
        <f t="array" ref="AL14">STDEV(IF('Questionnaire Mean Quality'!$B$2:$B$999=AL$32, 'Questionnaire Mean Quality'!$K$2:$K$999))</f>
        <v>1.3228756555322954</v>
      </c>
      <c r="AM14" s="82">
        <f t="array" ref="AM14">STDEV(IF('Questionnaire Mean Quality'!$B$2:$B$999=AM$32, 'Questionnaire Mean Quality'!$I$2:$I$999))</f>
        <v>1.5275252316519474</v>
      </c>
      <c r="AN14" s="82">
        <f t="array" ref="AN14">STDEV(IF('Questionnaire Mean Quality'!$B$2:$B$999=AN$32, 'Questionnaire Mean Quality'!$J$2:$J$999))</f>
        <v>2.0816659994661326</v>
      </c>
      <c r="AO14" s="83">
        <f t="array" ref="AO14">STDEV(IF('Questionnaire Mean Quality'!$B$2:$B$999=AO$32, 'Questionnaire Mean Quality'!$K$2:$K$999))</f>
        <v>1</v>
      </c>
      <c r="AP14" s="82">
        <f t="array" ref="AP14">STDEV(IF('Questionnaire Mean Quality'!$B$2:$B$999=AP$32, 'Questionnaire Mean Quality'!$I$2:$I$999))</f>
        <v>1.2583057392117925</v>
      </c>
      <c r="AQ14" s="82">
        <f t="array" ref="AQ14">STDEV(IF('Questionnaire Mean Quality'!$B$2:$B$999=AQ$32, 'Questionnaire Mean Quality'!$J$2:$J$999))</f>
        <v>2</v>
      </c>
      <c r="AR14" s="83">
        <f t="array" ref="AR14">STDEV(IF('Questionnaire Mean Quality'!$B$2:$B$999=AR$32, 'Questionnaire Mean Quality'!$K$2:$K$999))</f>
        <v>0.8660254037844386</v>
      </c>
    </row>
    <row r="15" spans="1:44" s="72" customFormat="1">
      <c r="A15" s="120" t="s">
        <v>104</v>
      </c>
      <c r="B15" s="71" t="s">
        <v>324</v>
      </c>
      <c r="C15" s="79">
        <f>AVERAGEIF('Raw Questionnaire Results'!$H$2:$H$999, C$32, 'Raw Questionnaire Results'!$V$2:$V$999)</f>
        <v>4.333333333333333</v>
      </c>
      <c r="D15" s="79">
        <f>AVERAGEIF('Raw Questionnaire Results'!$H$2:$H$999, D$32, 'Raw Questionnaire Results'!$BF$2:$BF$999)</f>
        <v>5</v>
      </c>
      <c r="E15" s="99">
        <f>AVERAGEIF('Raw Questionnaire Results'!$H$2:$H$999, E$32, 'Raw Questionnaire Results'!$BE$2:$BE$999)</f>
        <v>5</v>
      </c>
      <c r="F15" s="79">
        <f>AVERAGEIF('Raw Questionnaire Results'!$H$2:$H$999, F$32, 'Raw Questionnaire Results'!$V$2:$V$999)</f>
        <v>3.6666666666666665</v>
      </c>
      <c r="G15" s="79">
        <f>AVERAGEIF('Raw Questionnaire Results'!$H$2:$H$999, G$32, 'Raw Questionnaire Results'!$BF$2:$BF$999)</f>
        <v>3</v>
      </c>
      <c r="H15" s="99">
        <f>AVERAGEIF('Raw Questionnaire Results'!$H$2:$H$999, H$32, 'Raw Questionnaire Results'!$BE$2:$BE$999)</f>
        <v>5.666666666666667</v>
      </c>
      <c r="I15" s="79">
        <f>AVERAGEIF('Raw Questionnaire Results'!$H$2:$H$999, I$32, 'Raw Questionnaire Results'!$V$2:$V$999)</f>
        <v>3</v>
      </c>
      <c r="J15" s="79">
        <f>AVERAGEIF('Raw Questionnaire Results'!$H$2:$H$999, J$32, 'Raw Questionnaire Results'!$BF$2:$BF$999)</f>
        <v>4.5</v>
      </c>
      <c r="K15" s="99">
        <f>AVERAGEIF('Raw Questionnaire Results'!$H$2:$H$999, K$32, 'Raw Questionnaire Results'!$BE$2:$BE$999)</f>
        <v>6.5</v>
      </c>
      <c r="L15" s="79">
        <f>AVERAGEIF('Raw Questionnaire Results'!$H$2:$H$999, L$32, 'Raw Questionnaire Results'!$V$2:$V$999)</f>
        <v>3.5</v>
      </c>
      <c r="M15" s="79">
        <f>AVERAGEIF('Raw Questionnaire Results'!$H$2:$H$999, M$32, 'Raw Questionnaire Results'!$BF$2:$BF$999)</f>
        <v>5</v>
      </c>
      <c r="N15" s="99">
        <f>AVERAGEIF('Raw Questionnaire Results'!$H$2:$H$999, N$32, 'Raw Questionnaire Results'!$BE$2:$BE$999)</f>
        <v>6.5</v>
      </c>
      <c r="O15" s="125">
        <f>AVERAGEIF('Raw Questionnaire Results'!$H$2:$H$999, O$32, 'Raw Questionnaire Results'!$V$2:$V$999)</f>
        <v>4.5</v>
      </c>
      <c r="P15" s="79">
        <f>AVERAGEIF('Raw Questionnaire Results'!$H$2:$H$999, P$32, 'Raw Questionnaire Results'!$BF$2:$BF$999)</f>
        <v>6</v>
      </c>
      <c r="Q15" s="99">
        <f>AVERAGEIF('Raw Questionnaire Results'!$H$2:$H$999, Q$32, 'Raw Questionnaire Results'!$BE$2:$BE$999)</f>
        <v>4.5</v>
      </c>
      <c r="R15" s="79">
        <f>AVERAGEIF('Raw Questionnaire Results'!$H$2:$H$999, R$32, 'Raw Questionnaire Results'!$V$2:$V$999)</f>
        <v>6</v>
      </c>
      <c r="S15" s="79">
        <f>AVERAGEIF('Raw Questionnaire Results'!$H$2:$H$999, S$32, 'Raw Questionnaire Results'!$BF$2:$BF$999)</f>
        <v>3.6666666666666665</v>
      </c>
      <c r="T15" s="99">
        <f>AVERAGEIF('Raw Questionnaire Results'!$H$2:$H$999, T$32, 'Raw Questionnaire Results'!$BE$2:$BE$999)</f>
        <v>3.6666666666666665</v>
      </c>
      <c r="U15" s="79">
        <f>AVERAGEIF('Raw Questionnaire Results'!$H$2:$H$999, U$32, 'Raw Questionnaire Results'!$V$2:$V$999)</f>
        <v>6</v>
      </c>
      <c r="V15" s="79">
        <f>AVERAGEIF('Raw Questionnaire Results'!$H$2:$H$999, V$32, 'Raw Questionnaire Results'!$BF$2:$BF$999)</f>
        <v>4.666666666666667</v>
      </c>
      <c r="W15" s="99">
        <f>AVERAGEIF('Raw Questionnaire Results'!$H$2:$H$999, W$32, 'Raw Questionnaire Results'!$BE$2:$BE$999)</f>
        <v>3.3333333333333335</v>
      </c>
      <c r="X15" s="79">
        <f>AVERAGEIF('Raw Questionnaire Results'!$H$2:$H$999, X$32, 'Raw Questionnaire Results'!$V$2:$V$999)</f>
        <v>6</v>
      </c>
      <c r="Y15" s="79">
        <f>AVERAGEIF('Raw Questionnaire Results'!$H$2:$H$999, Y$32, 'Raw Questionnaire Results'!$BF$2:$BF$999)</f>
        <v>4.666666666666667</v>
      </c>
      <c r="Z15" s="99">
        <f>AVERAGEIF('Raw Questionnaire Results'!$H$2:$H$999, Z$32, 'Raw Questionnaire Results'!$BE$2:$BE$999)</f>
        <v>3.6666666666666665</v>
      </c>
      <c r="AA15" s="79">
        <f>AVERAGEIF('Raw Questionnaire Results'!$H$2:$H$999, AA$32, 'Raw Questionnaire Results'!$V$2:$V$999)</f>
        <v>5.333333333333333</v>
      </c>
      <c r="AB15" s="79">
        <f>AVERAGEIF('Raw Questionnaire Results'!$H$2:$H$999, AB$32, 'Raw Questionnaire Results'!$BF$2:$BF$999)</f>
        <v>4</v>
      </c>
      <c r="AC15" s="99">
        <f>AVERAGEIF('Raw Questionnaire Results'!$H$2:$H$999, AC$32, 'Raw Questionnaire Results'!$BE$2:$BE$999)</f>
        <v>4.333333333333333</v>
      </c>
      <c r="AD15" s="125">
        <f>AVERAGEIF('Raw Questionnaire Results'!$H$2:$H$999, AD$32, 'Raw Questionnaire Results'!$V$2:$V$999)</f>
        <v>3.3333333333333335</v>
      </c>
      <c r="AE15" s="79">
        <f>AVERAGEIF('Raw Questionnaire Results'!$H$2:$H$999, AE$32, 'Raw Questionnaire Results'!$BF$2:$BF$999)</f>
        <v>2.6666666666666665</v>
      </c>
      <c r="AF15" s="99">
        <f>AVERAGEIF('Raw Questionnaire Results'!$H$2:$H$999, AF$32, 'Raw Questionnaire Results'!$BE$2:$BE$999)</f>
        <v>2.3333333333333335</v>
      </c>
      <c r="AG15" s="79">
        <f>AVERAGEIF('Raw Questionnaire Results'!$H$2:$H$999, AG$32, 'Raw Questionnaire Results'!$V$2:$V$999)</f>
        <v>4.5</v>
      </c>
      <c r="AH15" s="79">
        <f>AVERAGEIF('Raw Questionnaire Results'!$H$2:$H$999, AH$32, 'Raw Questionnaire Results'!$BF$2:$BF$999)</f>
        <v>5.75</v>
      </c>
      <c r="AI15" s="99">
        <f>AVERAGEIF('Raw Questionnaire Results'!$H$2:$H$999, AI$32, 'Raw Questionnaire Results'!$BE$2:$BE$999)</f>
        <v>4.75</v>
      </c>
      <c r="AJ15" s="79">
        <f>AVERAGEIF('Raw Questionnaire Results'!$H$2:$H$999, AJ$32, 'Raw Questionnaire Results'!$V$2:$V$999)</f>
        <v>4</v>
      </c>
      <c r="AK15" s="79">
        <f>AVERAGEIF('Raw Questionnaire Results'!$H$2:$H$999, AK$32, 'Raw Questionnaire Results'!$BF$2:$BF$999)</f>
        <v>4.333333333333333</v>
      </c>
      <c r="AL15" s="99">
        <f>AVERAGEIF('Raw Questionnaire Results'!$H$2:$H$999, AL$32, 'Raw Questionnaire Results'!$BE$2:$BE$999)</f>
        <v>3</v>
      </c>
      <c r="AM15" s="79">
        <f>AVERAGEIF('Raw Questionnaire Results'!$H$2:$H$999, AM$32, 'Raw Questionnaire Results'!$V$2:$V$999)</f>
        <v>3.6666666666666665</v>
      </c>
      <c r="AN15" s="79">
        <f>AVERAGEIF('Raw Questionnaire Results'!$H$2:$H$999, AN$32, 'Raw Questionnaire Results'!$BF$2:$BF$999)</f>
        <v>3.6666666666666665</v>
      </c>
      <c r="AO15" s="99">
        <f>AVERAGEIF('Raw Questionnaire Results'!$H$2:$H$999, AO$32, 'Raw Questionnaire Results'!$BE$2:$BE$999)</f>
        <v>4.333333333333333</v>
      </c>
      <c r="AP15" s="79">
        <f>AVERAGEIF('Raw Questionnaire Results'!$H$2:$H$999, AP$32, 'Raw Questionnaire Results'!$V$2:$V$999)</f>
        <v>4.666666666666667</v>
      </c>
      <c r="AQ15" s="79">
        <f>AVERAGEIF('Raw Questionnaire Results'!$H$2:$H$999, AQ$32, 'Raw Questionnaire Results'!$BF$2:$BF$999)</f>
        <v>5</v>
      </c>
      <c r="AR15" s="99">
        <f>AVERAGEIF('Raw Questionnaire Results'!$H$2:$H$999, AR$32, 'Raw Questionnaire Results'!$BE$2:$BE$999)</f>
        <v>3.3333333333333335</v>
      </c>
    </row>
    <row r="16" spans="1:44" s="72" customFormat="1">
      <c r="A16" s="120"/>
      <c r="B16" s="71" t="s">
        <v>325</v>
      </c>
      <c r="C16" s="79">
        <f>AVERAGEIF('Raw Questionnaire Results'!$H$2:$H$999, C$32, 'Raw Questionnaire Results'!$N$2:$N$999)</f>
        <v>4.666666666666667</v>
      </c>
      <c r="D16" s="79">
        <f>AVERAGEIF('Raw Questionnaire Results'!$H$2:$H$999, D$32, 'Raw Questionnaire Results'!$AP$2:$AP$999)</f>
        <v>5.666666666666667</v>
      </c>
      <c r="E16" s="81">
        <f>AVERAGEIF('Raw Questionnaire Results'!$H$2:$H$999, E$32, 'Raw Questionnaire Results'!$AO$2:$AO$999)</f>
        <v>4.333333333333333</v>
      </c>
      <c r="F16" s="79">
        <f>AVERAGEIF('Raw Questionnaire Results'!$H$2:$H$999, F$32, 'Raw Questionnaire Results'!$N$2:$N$999)</f>
        <v>4.2222222222222223</v>
      </c>
      <c r="G16" s="79">
        <f>AVERAGEIF('Raw Questionnaire Results'!$H$2:$H$999, G$32, 'Raw Questionnaire Results'!$AP$2:$AP$999)</f>
        <v>3.2222222222222223</v>
      </c>
      <c r="H16" s="81">
        <f>AVERAGEIF('Raw Questionnaire Results'!$H$2:$H$999, H$32, 'Raw Questionnaire Results'!$AO$2:$AO$999)</f>
        <v>4.2222222222222223</v>
      </c>
      <c r="I16" s="79">
        <f>AVERAGEIF('Raw Questionnaire Results'!$H$2:$H$999, I$32, 'Raw Questionnaire Results'!$N$2:$N$999)</f>
        <v>3</v>
      </c>
      <c r="J16" s="79">
        <f>AVERAGEIF('Raw Questionnaire Results'!$H$2:$H$999, J$32, 'Raw Questionnaire Results'!$AP$2:$AP$999)</f>
        <v>4.5</v>
      </c>
      <c r="K16" s="81">
        <f>AVERAGEIF('Raw Questionnaire Results'!$H$2:$H$999, K$32, 'Raw Questionnaire Results'!$AO$2:$AO$999)</f>
        <v>6</v>
      </c>
      <c r="L16" s="79">
        <f>AVERAGEIF('Raw Questionnaire Results'!$H$2:$H$999, L$32, 'Raw Questionnaire Results'!$N$2:$N$999)</f>
        <v>3</v>
      </c>
      <c r="M16" s="79">
        <f>AVERAGEIF('Raw Questionnaire Results'!$H$2:$H$999, M$32, 'Raw Questionnaire Results'!$AP$2:$AP$999)</f>
        <v>4.5</v>
      </c>
      <c r="N16" s="81">
        <f>AVERAGEIF('Raw Questionnaire Results'!$H$2:$H$999, N$32, 'Raw Questionnaire Results'!$AO$2:$AO$999)</f>
        <v>5.5</v>
      </c>
      <c r="O16" s="125">
        <f>AVERAGEIF('Raw Questionnaire Results'!$H$2:$H$999, O$32, 'Raw Questionnaire Results'!$N$2:$N$999)</f>
        <v>4</v>
      </c>
      <c r="P16" s="79">
        <f>AVERAGEIF('Raw Questionnaire Results'!$H$2:$H$999, P$32, 'Raw Questionnaire Results'!$AP$2:$AP$999)</f>
        <v>5.5</v>
      </c>
      <c r="Q16" s="81">
        <f>AVERAGEIF('Raw Questionnaire Results'!$H$2:$H$999, Q$32, 'Raw Questionnaire Results'!$AO$2:$AO$999)</f>
        <v>4</v>
      </c>
      <c r="R16" s="79">
        <f>AVERAGEIF('Raw Questionnaire Results'!$H$2:$H$999, R$32, 'Raw Questionnaire Results'!$N$2:$N$999)</f>
        <v>5</v>
      </c>
      <c r="S16" s="79">
        <f>AVERAGEIF('Raw Questionnaire Results'!$H$2:$H$999, S$32, 'Raw Questionnaire Results'!$AP$2:$AP$999)</f>
        <v>4.333333333333333</v>
      </c>
      <c r="T16" s="81">
        <f>AVERAGEIF('Raw Questionnaire Results'!$H$2:$H$999, T$32, 'Raw Questionnaire Results'!$AO$2:$AO$999)</f>
        <v>3.3333333333333335</v>
      </c>
      <c r="U16" s="79">
        <f>AVERAGEIF('Raw Questionnaire Results'!$H$2:$H$999, U$32, 'Raw Questionnaire Results'!$N$2:$N$999)</f>
        <v>6</v>
      </c>
      <c r="V16" s="79">
        <f>AVERAGEIF('Raw Questionnaire Results'!$H$2:$H$999, V$32, 'Raw Questionnaire Results'!$AP$2:$AP$999)</f>
        <v>4.666666666666667</v>
      </c>
      <c r="W16" s="81">
        <f>AVERAGEIF('Raw Questionnaire Results'!$H$2:$H$999, W$32, 'Raw Questionnaire Results'!$AO$2:$AO$999)</f>
        <v>3</v>
      </c>
      <c r="X16" s="79">
        <f>AVERAGEIF('Raw Questionnaire Results'!$H$2:$H$999, X$32, 'Raw Questionnaire Results'!$N$2:$N$999)</f>
        <v>5.666666666666667</v>
      </c>
      <c r="Y16" s="79">
        <f>AVERAGEIF('Raw Questionnaire Results'!$H$2:$H$999, Y$32, 'Raw Questionnaire Results'!$AP$2:$AP$999)</f>
        <v>4</v>
      </c>
      <c r="Z16" s="81">
        <f>AVERAGEIF('Raw Questionnaire Results'!$H$2:$H$999, Z$32, 'Raw Questionnaire Results'!$AO$2:$AO$999)</f>
        <v>4.666666666666667</v>
      </c>
      <c r="AA16" s="79">
        <f>AVERAGEIF('Raw Questionnaire Results'!$H$2:$H$999, AA$32, 'Raw Questionnaire Results'!$N$2:$N$999)</f>
        <v>4.666666666666667</v>
      </c>
      <c r="AB16" s="79">
        <f>AVERAGEIF('Raw Questionnaire Results'!$H$2:$H$999, AB$32, 'Raw Questionnaire Results'!$AP$2:$AP$999)</f>
        <v>3.6666666666666665</v>
      </c>
      <c r="AC16" s="81">
        <f>AVERAGEIF('Raw Questionnaire Results'!$H$2:$H$999, AC$32, 'Raw Questionnaire Results'!$AO$2:$AO$999)</f>
        <v>3.6666666666666665</v>
      </c>
      <c r="AD16" s="125">
        <f>AVERAGEIF('Raw Questionnaire Results'!$H$2:$H$999, AD$32, 'Raw Questionnaire Results'!$N$2:$N$999)</f>
        <v>3.6666666666666665</v>
      </c>
      <c r="AE16" s="79">
        <f>AVERAGEIF('Raw Questionnaire Results'!$H$2:$H$999, AE$32, 'Raw Questionnaire Results'!$AP$2:$AP$999)</f>
        <v>3.3333333333333335</v>
      </c>
      <c r="AF16" s="81">
        <f>AVERAGEIF('Raw Questionnaire Results'!$H$2:$H$999, AF$32, 'Raw Questionnaire Results'!$AO$2:$AO$999)</f>
        <v>2.6666666666666665</v>
      </c>
      <c r="AG16" s="79">
        <f>AVERAGEIF('Raw Questionnaire Results'!$H$2:$H$999, AG$32, 'Raw Questionnaire Results'!$N$2:$N$999)</f>
        <v>4.75</v>
      </c>
      <c r="AH16" s="79">
        <f>AVERAGEIF('Raw Questionnaire Results'!$H$2:$H$999, AH$32, 'Raw Questionnaire Results'!$AP$2:$AP$999)</f>
        <v>5.5</v>
      </c>
      <c r="AI16" s="81">
        <f>AVERAGEIF('Raw Questionnaire Results'!$H$2:$H$999, AI$32, 'Raw Questionnaire Results'!$AO$2:$AO$999)</f>
        <v>4.75</v>
      </c>
      <c r="AJ16" s="79">
        <f>AVERAGEIF('Raw Questionnaire Results'!$H$2:$H$999, AJ$32, 'Raw Questionnaire Results'!$N$2:$N$999)</f>
        <v>4.333333333333333</v>
      </c>
      <c r="AK16" s="79">
        <f>AVERAGEIF('Raw Questionnaire Results'!$H$2:$H$999, AK$32, 'Raw Questionnaire Results'!$AP$2:$AP$999)</f>
        <v>4.333333333333333</v>
      </c>
      <c r="AL16" s="81">
        <f>AVERAGEIF('Raw Questionnaire Results'!$H$2:$H$999, AL$32, 'Raw Questionnaire Results'!$AO$2:$AO$999)</f>
        <v>3.3333333333333335</v>
      </c>
      <c r="AM16" s="79">
        <f>AVERAGEIF('Raw Questionnaire Results'!$H$2:$H$999, AM$32, 'Raw Questionnaire Results'!$N$2:$N$999)</f>
        <v>4.333333333333333</v>
      </c>
      <c r="AN16" s="79">
        <f>AVERAGEIF('Raw Questionnaire Results'!$H$2:$H$999, AN$32, 'Raw Questionnaire Results'!$AP$2:$AP$999)</f>
        <v>4.333333333333333</v>
      </c>
      <c r="AO16" s="81">
        <f>AVERAGEIF('Raw Questionnaire Results'!$H$2:$H$999, AO$32, 'Raw Questionnaire Results'!$AO$2:$AO$999)</f>
        <v>3.6666666666666665</v>
      </c>
      <c r="AP16" s="79">
        <f>AVERAGEIF('Raw Questionnaire Results'!$H$2:$H$999, AP$32, 'Raw Questionnaire Results'!$N$2:$N$999)</f>
        <v>3.6666666666666665</v>
      </c>
      <c r="AQ16" s="79">
        <f>AVERAGEIF('Raw Questionnaire Results'!$H$2:$H$999, AQ$32, 'Raw Questionnaire Results'!$AP$2:$AP$999)</f>
        <v>4.333333333333333</v>
      </c>
      <c r="AR16" s="81">
        <f>AVERAGEIF('Raw Questionnaire Results'!$H$2:$H$999, AR$32, 'Raw Questionnaire Results'!$AO$2:$AO$999)</f>
        <v>3.6666666666666665</v>
      </c>
    </row>
    <row r="17" spans="1:44">
      <c r="A17" s="122"/>
      <c r="B17" s="71" t="s">
        <v>291</v>
      </c>
      <c r="C17" s="79">
        <f>AVERAGEIF('Questionnaire Mean Quality'!$B$2:$B$999,C$32, 'Questionnaire Mean Quality'!$L$2:$L$999)</f>
        <v>4.5</v>
      </c>
      <c r="D17" s="79">
        <f>AVERAGEIF('Questionnaire Mean Quality'!$B$2:$B$999,D$32, 'Questionnaire Mean Quality'!$M$2:$M$999)</f>
        <v>5.333333333333333</v>
      </c>
      <c r="E17" s="81">
        <f>AVERAGEIF('Questionnaire Mean Quality'!$B$2:$B$999,E$32, 'Questionnaire Mean Quality'!$N$2:$N$999)</f>
        <v>4.666666666666667</v>
      </c>
      <c r="F17" s="79">
        <f>AVERAGEIF('Questionnaire Mean Quality'!$B$2:$B$999,F$32, 'Questionnaire Mean Quality'!$L$2:$L$999)</f>
        <v>3.9444444444444446</v>
      </c>
      <c r="G17" s="79">
        <f>AVERAGEIF('Questionnaire Mean Quality'!$B$2:$B$999,G$32, 'Questionnaire Mean Quality'!$M$2:$M$999)</f>
        <v>3.1111111111111112</v>
      </c>
      <c r="H17" s="81">
        <f>AVERAGEIF('Questionnaire Mean Quality'!$B$2:$B$999,H$32, 'Questionnaire Mean Quality'!$N$2:$N$999)</f>
        <v>4.9444444444444446</v>
      </c>
      <c r="I17" s="79">
        <f>AVERAGEIF('Questionnaire Mean Quality'!$B$2:$B$999,I$32, 'Questionnaire Mean Quality'!$L$2:$L$999)</f>
        <v>3</v>
      </c>
      <c r="J17" s="79">
        <f>AVERAGEIF('Questionnaire Mean Quality'!$B$2:$B$999,J$32, 'Questionnaire Mean Quality'!$M$2:$M$999)</f>
        <v>4.5</v>
      </c>
      <c r="K17" s="81">
        <f>AVERAGEIF('Questionnaire Mean Quality'!$B$2:$B$999,K$32, 'Questionnaire Mean Quality'!$N$2:$N$999)</f>
        <v>6.25</v>
      </c>
      <c r="L17" s="79">
        <f>AVERAGEIF('Questionnaire Mean Quality'!$B$2:$B$999,L$32, 'Questionnaire Mean Quality'!$L$2:$L$999)</f>
        <v>3.25</v>
      </c>
      <c r="M17" s="79">
        <f>AVERAGEIF('Questionnaire Mean Quality'!$B$2:$B$999,M$32, 'Questionnaire Mean Quality'!$M$2:$M$999)</f>
        <v>4.75</v>
      </c>
      <c r="N17" s="81">
        <f>AVERAGEIF('Questionnaire Mean Quality'!$B$2:$B$999,N$32, 'Questionnaire Mean Quality'!$N$2:$N$999)</f>
        <v>6</v>
      </c>
      <c r="O17" s="125">
        <f>AVERAGEIF('Questionnaire Mean Quality'!$B$2:$B$999,O$32, 'Questionnaire Mean Quality'!$L$2:$L$999)</f>
        <v>4.25</v>
      </c>
      <c r="P17" s="79">
        <f>AVERAGEIF('Questionnaire Mean Quality'!$B$2:$B$999,P$32, 'Questionnaire Mean Quality'!$M$2:$M$999)</f>
        <v>5.75</v>
      </c>
      <c r="Q17" s="81">
        <f>AVERAGEIF('Questionnaire Mean Quality'!$B$2:$B$999,Q$32, 'Questionnaire Mean Quality'!$N$2:$N$999)</f>
        <v>4.25</v>
      </c>
      <c r="R17" s="79">
        <f>AVERAGEIF('Questionnaire Mean Quality'!$B$2:$B$999,R$32, 'Questionnaire Mean Quality'!$L$2:$L$999)</f>
        <v>5.5</v>
      </c>
      <c r="S17" s="79">
        <f>AVERAGEIF('Questionnaire Mean Quality'!$B$2:$B$999,S$32, 'Questionnaire Mean Quality'!$M$2:$M$999)</f>
        <v>4</v>
      </c>
      <c r="T17" s="81">
        <f>AVERAGEIF('Questionnaire Mean Quality'!$B$2:$B$999,T$32, 'Questionnaire Mean Quality'!$N$2:$N$999)</f>
        <v>3.5</v>
      </c>
      <c r="U17" s="79">
        <f>AVERAGEIF('Questionnaire Mean Quality'!$B$2:$B$999,U$32, 'Questionnaire Mean Quality'!$L$2:$L$999)</f>
        <v>6</v>
      </c>
      <c r="V17" s="79">
        <f>AVERAGEIF('Questionnaire Mean Quality'!$B$2:$B$999,V$32, 'Questionnaire Mean Quality'!$M$2:$M$999)</f>
        <v>4.666666666666667</v>
      </c>
      <c r="W17" s="81">
        <f>AVERAGEIF('Questionnaire Mean Quality'!$B$2:$B$999,W$32, 'Questionnaire Mean Quality'!$N$2:$N$999)</f>
        <v>3.1666666666666665</v>
      </c>
      <c r="X17" s="79">
        <f>AVERAGEIF('Questionnaire Mean Quality'!$B$2:$B$999,X$32, 'Questionnaire Mean Quality'!$L$2:$L$999)</f>
        <v>5.833333333333333</v>
      </c>
      <c r="Y17" s="79">
        <f>AVERAGEIF('Questionnaire Mean Quality'!$B$2:$B$999,Y$32, 'Questionnaire Mean Quality'!$M$2:$M$999)</f>
        <v>4.333333333333333</v>
      </c>
      <c r="Z17" s="81">
        <f>AVERAGEIF('Questionnaire Mean Quality'!$B$2:$B$999,Z$32, 'Questionnaire Mean Quality'!$N$2:$N$999)</f>
        <v>4.166666666666667</v>
      </c>
      <c r="AA17" s="79">
        <f>AVERAGEIF('Questionnaire Mean Quality'!$B$2:$B$999,AA$32, 'Questionnaire Mean Quality'!$L$2:$L$999)</f>
        <v>5</v>
      </c>
      <c r="AB17" s="79">
        <f>AVERAGEIF('Questionnaire Mean Quality'!$B$2:$B$999,AB$32, 'Questionnaire Mean Quality'!$M$2:$M$999)</f>
        <v>3.8333333333333335</v>
      </c>
      <c r="AC17" s="81">
        <f>AVERAGEIF('Questionnaire Mean Quality'!$B$2:$B$999,AC$32, 'Questionnaire Mean Quality'!$N$2:$N$999)</f>
        <v>4</v>
      </c>
      <c r="AD17" s="125">
        <f>AVERAGEIF('Questionnaire Mean Quality'!$B$2:$B$999,AD$32, 'Questionnaire Mean Quality'!$L$2:$L$999)</f>
        <v>3.5</v>
      </c>
      <c r="AE17" s="79">
        <f>AVERAGEIF('Questionnaire Mean Quality'!$B$2:$B$999,AE$32, 'Questionnaire Mean Quality'!$M$2:$M$999)</f>
        <v>3</v>
      </c>
      <c r="AF17" s="81">
        <f>AVERAGEIF('Questionnaire Mean Quality'!$B$2:$B$999,AF$32, 'Questionnaire Mean Quality'!$N$2:$N$999)</f>
        <v>2.5</v>
      </c>
      <c r="AG17" s="79">
        <f>AVERAGEIF('Questionnaire Mean Quality'!$B$2:$B$999,AG$32, 'Questionnaire Mean Quality'!$L$2:$L$999)</f>
        <v>4.625</v>
      </c>
      <c r="AH17" s="79">
        <f>AVERAGEIF('Questionnaire Mean Quality'!$B$2:$B$999,AH$32, 'Questionnaire Mean Quality'!$M$2:$M$999)</f>
        <v>5.625</v>
      </c>
      <c r="AI17" s="81">
        <f>AVERAGEIF('Questionnaire Mean Quality'!$B$2:$B$999,AI$32, 'Questionnaire Mean Quality'!$N$2:$N$999)</f>
        <v>4.75</v>
      </c>
      <c r="AJ17" s="79">
        <f>AVERAGEIF('Questionnaire Mean Quality'!$B$2:$B$999,AJ$32, 'Questionnaire Mean Quality'!$L$2:$L$999)</f>
        <v>4.166666666666667</v>
      </c>
      <c r="AK17" s="79">
        <f>AVERAGEIF('Questionnaire Mean Quality'!$B$2:$B$999,AK$32, 'Questionnaire Mean Quality'!$M$2:$M$999)</f>
        <v>4.333333333333333</v>
      </c>
      <c r="AL17" s="81">
        <f>AVERAGEIF('Questionnaire Mean Quality'!$B$2:$B$999,AL$32, 'Questionnaire Mean Quality'!$N$2:$N$999)</f>
        <v>3.1666666666666665</v>
      </c>
      <c r="AM17" s="79">
        <f>AVERAGEIF('Questionnaire Mean Quality'!$B$2:$B$999,AM$32, 'Questionnaire Mean Quality'!$L$2:$L$999)</f>
        <v>4</v>
      </c>
      <c r="AN17" s="79">
        <f>AVERAGEIF('Questionnaire Mean Quality'!$B$2:$B$999,AN$32, 'Questionnaire Mean Quality'!$M$2:$M$999)</f>
        <v>4</v>
      </c>
      <c r="AO17" s="81">
        <f>AVERAGEIF('Questionnaire Mean Quality'!$B$2:$B$999,AO$32, 'Questionnaire Mean Quality'!$N$2:$N$999)</f>
        <v>4</v>
      </c>
      <c r="AP17" s="79">
        <f>AVERAGEIF('Questionnaire Mean Quality'!$B$2:$B$999,AP$32, 'Questionnaire Mean Quality'!$L$2:$L$999)</f>
        <v>4.166666666666667</v>
      </c>
      <c r="AQ17" s="79">
        <f>AVERAGEIF('Questionnaire Mean Quality'!$B$2:$B$999,AQ$32, 'Questionnaire Mean Quality'!$M$2:$M$999)</f>
        <v>4.666666666666667</v>
      </c>
      <c r="AR17" s="81">
        <f>AVERAGEIF('Questionnaire Mean Quality'!$B$2:$B$999,AR$32, 'Questionnaire Mean Quality'!$N$2:$N$999)</f>
        <v>3.5</v>
      </c>
    </row>
    <row r="18" spans="1:44" s="77" customFormat="1">
      <c r="A18" s="123"/>
      <c r="B18" s="76" t="s">
        <v>292</v>
      </c>
      <c r="C18" s="82">
        <f t="array" ref="C18">STDEV(IF('Questionnaire Mean Quality'!$B$2:$B$999=C$32, 'Questionnaire Mean Quality'!$L$2:$L$999))</f>
        <v>1.5</v>
      </c>
      <c r="D18" s="82">
        <f t="array" ref="D18">STDEV(IF('Questionnaire Mean Quality'!$B$2:$B$999=D$32, 'Questionnaire Mean Quality'!$M$2:$M$999))</f>
        <v>1.1547005383792526</v>
      </c>
      <c r="E18" s="83">
        <f t="array" ref="E18">STDEV(IF('Questionnaire Mean Quality'!$B$2:$B$999=E$32, 'Questionnaire Mean Quality'!$N$2:$N$999))</f>
        <v>1.5275252316519474</v>
      </c>
      <c r="F18" s="82">
        <f t="array" ref="F18">STDEV(IF('Questionnaire Mean Quality'!$B$2:$B$999=F$32, 'Questionnaire Mean Quality'!$L$2:$L$999))</f>
        <v>1.8104634152000361</v>
      </c>
      <c r="G18" s="82">
        <f t="array" ref="G18">STDEV(IF('Questionnaire Mean Quality'!$B$2:$B$999=G$32, 'Questionnaire Mean Quality'!$M$2:$M$999))</f>
        <v>1.6541194367732672</v>
      </c>
      <c r="H18" s="83">
        <f t="array" ref="H18">STDEV(IF('Questionnaire Mean Quality'!$B$2:$B$999=H$32, 'Questionnaire Mean Quality'!$N$2:$N$999))</f>
        <v>1.609433992985664</v>
      </c>
      <c r="I18" s="82">
        <f t="array" ref="I18">STDEV(IF('Questionnaire Mean Quality'!$B$2:$B$999=I$32, 'Questionnaire Mean Quality'!$L$2:$L$999))</f>
        <v>1.4142135623730951</v>
      </c>
      <c r="J18" s="82">
        <f t="array" ref="J18">STDEV(IF('Questionnaire Mean Quality'!$B$2:$B$999=J$32, 'Questionnaire Mean Quality'!$M$2:$M$999))</f>
        <v>2.8284271247461903</v>
      </c>
      <c r="K18" s="83">
        <f t="array" ref="K18">STDEV(IF('Questionnaire Mean Quality'!$B$2:$B$999=K$32, 'Questionnaire Mean Quality'!$N$2:$N$999))</f>
        <v>0.35355339059327379</v>
      </c>
      <c r="L18" s="82">
        <f t="array" ref="L18">STDEV(IF('Questionnaire Mean Quality'!$B$2:$B$999=L$32, 'Questionnaire Mean Quality'!$L$2:$L$999))</f>
        <v>1.0606601717798212</v>
      </c>
      <c r="M18" s="82">
        <f t="array" ref="M18">STDEV(IF('Questionnaire Mean Quality'!$B$2:$B$999=M$32, 'Questionnaire Mean Quality'!$M$2:$M$999))</f>
        <v>1.7677669529663689</v>
      </c>
      <c r="N18" s="83">
        <f t="array" ref="N18">STDEV(IF('Questionnaire Mean Quality'!$B$2:$B$999=N$32, 'Questionnaire Mean Quality'!$N$2:$N$999))</f>
        <v>0.70710678118654757</v>
      </c>
      <c r="O18" s="126">
        <f t="array" ref="O18">STDEV(IF('Questionnaire Mean Quality'!$B$2:$B$999=O$32, 'Questionnaire Mean Quality'!$L$2:$L$999))</f>
        <v>0.35355339059327379</v>
      </c>
      <c r="P18" s="82">
        <f t="array" ref="P18">STDEV(IF('Questionnaire Mean Quality'!$B$2:$B$999=P$32, 'Questionnaire Mean Quality'!$M$2:$M$999))</f>
        <v>0.35355339059327379</v>
      </c>
      <c r="Q18" s="83">
        <f t="array" ref="Q18">STDEV(IF('Questionnaire Mean Quality'!$B$2:$B$999=Q$32, 'Questionnaire Mean Quality'!$N$2:$N$999))</f>
        <v>2.4748737341529163</v>
      </c>
      <c r="R18" s="82">
        <f t="array" ref="R18">STDEV(IF('Questionnaire Mean Quality'!$B$2:$B$999=R$32, 'Questionnaire Mean Quality'!$L$2:$L$999))</f>
        <v>1.8027756377319946</v>
      </c>
      <c r="S18" s="82">
        <f t="array" ref="S18">STDEV(IF('Questionnaire Mean Quality'!$B$2:$B$999=S$32, 'Questionnaire Mean Quality'!$M$2:$M$999))</f>
        <v>1.8027756377319946</v>
      </c>
      <c r="T18" s="83">
        <f t="array" ref="T18">STDEV(IF('Questionnaire Mean Quality'!$B$2:$B$999=T$32, 'Questionnaire Mean Quality'!$N$2:$N$999))</f>
        <v>3.0413812651491097</v>
      </c>
      <c r="U18" s="82">
        <f t="array" ref="U18">STDEV(IF('Questionnaire Mean Quality'!$B$2:$B$999=U$32, 'Questionnaire Mean Quality'!$L$2:$L$999))</f>
        <v>0.8660254037844386</v>
      </c>
      <c r="V18" s="82">
        <f t="array" ref="V18">STDEV(IF('Questionnaire Mean Quality'!$B$2:$B$999=V$32, 'Questionnaire Mean Quality'!$M$2:$M$999))</f>
        <v>1.4433756729740652</v>
      </c>
      <c r="W18" s="83">
        <f t="array" ref="W18">STDEV(IF('Questionnaire Mean Quality'!$B$2:$B$999=W$32, 'Questionnaire Mean Quality'!$N$2:$N$999))</f>
        <v>2.0207259421636903</v>
      </c>
      <c r="X18" s="82">
        <f t="array" ref="X18">STDEV(IF('Questionnaire Mean Quality'!$B$2:$B$999=X$32, 'Questionnaire Mean Quality'!$L$2:$L$999))</f>
        <v>1.0408329997330674</v>
      </c>
      <c r="Y18" s="82">
        <f t="array" ref="Y18">STDEV(IF('Questionnaire Mean Quality'!$B$2:$B$999=Y$32, 'Questionnaire Mean Quality'!$M$2:$M$999))</f>
        <v>2.0207259421636898</v>
      </c>
      <c r="Z18" s="83">
        <f t="array" ref="Z18">STDEV(IF('Questionnaire Mean Quality'!$B$2:$B$999=Z$32, 'Questionnaire Mean Quality'!$N$2:$N$999))</f>
        <v>2.0207259421636898</v>
      </c>
      <c r="AA18" s="82">
        <f t="array" ref="AA18">STDEV(IF('Questionnaire Mean Quality'!$B$2:$B$999=AA$32, 'Questionnaire Mean Quality'!$L$2:$L$999))</f>
        <v>1.3228756555322954</v>
      </c>
      <c r="AB18" s="82">
        <f t="array" ref="AB18">STDEV(IF('Questionnaire Mean Quality'!$B$2:$B$999=AB$32, 'Questionnaire Mean Quality'!$M$2:$M$999))</f>
        <v>2.0207259421636898</v>
      </c>
      <c r="AC18" s="83">
        <f t="array" ref="AC18">STDEV(IF('Questionnaire Mean Quality'!$B$2:$B$999=AC$32, 'Questionnaire Mean Quality'!$N$2:$N$999))</f>
        <v>1.7320508075688772</v>
      </c>
      <c r="AD18" s="126">
        <f t="array" ref="AD18">STDEV(IF('Questionnaire Mean Quality'!$B$2:$B$999=AD$32, 'Questionnaire Mean Quality'!$L$2:$L$999))</f>
        <v>2.5</v>
      </c>
      <c r="AE18" s="82">
        <f t="array" ref="AE18">STDEV(IF('Questionnaire Mean Quality'!$B$2:$B$999=AE$32, 'Questionnaire Mean Quality'!$M$2:$M$999))</f>
        <v>2</v>
      </c>
      <c r="AF18" s="83">
        <f t="array" ref="AF18">STDEV(IF('Questionnaire Mean Quality'!$B$2:$B$999=AF$32, 'Questionnaire Mean Quality'!$N$2:$N$999))</f>
        <v>1.3228756555322954</v>
      </c>
      <c r="AG18" s="82">
        <f t="array" ref="AG18">STDEV(IF('Questionnaire Mean Quality'!$B$2:$B$999=AG$32, 'Questionnaire Mean Quality'!$L$2:$L$999))</f>
        <v>1.75</v>
      </c>
      <c r="AH18" s="82">
        <f t="array" ref="AH18">STDEV(IF('Questionnaire Mean Quality'!$B$2:$B$999=AH$32, 'Questionnaire Mean Quality'!$M$2:$M$999))</f>
        <v>0.47871355387816905</v>
      </c>
      <c r="AI18" s="83">
        <f t="array" ref="AI18">STDEV(IF('Questionnaire Mean Quality'!$B$2:$B$999=AI$32, 'Questionnaire Mean Quality'!$N$2:$N$999))</f>
        <v>0.6454972243679028</v>
      </c>
      <c r="AJ18" s="82">
        <f t="array" ref="AJ18">STDEV(IF('Questionnaire Mean Quality'!$B$2:$B$999=AJ$32, 'Questionnaire Mean Quality'!$L$2:$L$999))</f>
        <v>0.7637626158259726</v>
      </c>
      <c r="AK18" s="82">
        <f t="array" ref="AK18">STDEV(IF('Questionnaire Mean Quality'!$B$2:$B$999=AK$32, 'Questionnaire Mean Quality'!$M$2:$M$999))</f>
        <v>1.0408329997330659</v>
      </c>
      <c r="AL18" s="83">
        <f t="array" ref="AL18">STDEV(IF('Questionnaire Mean Quality'!$B$2:$B$999=AL$32, 'Questionnaire Mean Quality'!$N$2:$N$999))</f>
        <v>0.57735026918962629</v>
      </c>
      <c r="AM18" s="82">
        <f t="array" ref="AM18">STDEV(IF('Questionnaire Mean Quality'!$B$2:$B$999=AM$32, 'Questionnaire Mean Quality'!$L$2:$L$999))</f>
        <v>1.8027756377319946</v>
      </c>
      <c r="AN18" s="82">
        <f t="array" ref="AN18">STDEV(IF('Questionnaire Mean Quality'!$B$2:$B$999=AN$32, 'Questionnaire Mean Quality'!$M$2:$M$999))</f>
        <v>2</v>
      </c>
      <c r="AO18" s="83">
        <f t="array" ref="AO18">STDEV(IF('Questionnaire Mean Quality'!$B$2:$B$999=AO$32, 'Questionnaire Mean Quality'!$N$2:$N$999))</f>
        <v>0.8660254037844386</v>
      </c>
      <c r="AP18" s="82">
        <f t="array" ref="AP18">STDEV(IF('Questionnaire Mean Quality'!$B$2:$B$999=AP$32, 'Questionnaire Mean Quality'!$L$2:$L$999))</f>
        <v>1.2583057392117911</v>
      </c>
      <c r="AQ18" s="82">
        <f t="array" ref="AQ18">STDEV(IF('Questionnaire Mean Quality'!$B$2:$B$999=AQ$32, 'Questionnaire Mean Quality'!$M$2:$M$999))</f>
        <v>1.1547005383792526</v>
      </c>
      <c r="AR18" s="83">
        <f t="array" ref="AR18">STDEV(IF('Questionnaire Mean Quality'!$B$2:$B$999=AR$32, 'Questionnaire Mean Quality'!$N$2:$N$999))</f>
        <v>1</v>
      </c>
    </row>
    <row r="19" spans="1:44" s="72" customFormat="1">
      <c r="A19" s="120" t="s">
        <v>117</v>
      </c>
      <c r="B19" s="71" t="s">
        <v>324</v>
      </c>
      <c r="C19" s="79">
        <f>AVERAGEIF('Raw Questionnaire Results'!$H$2:$H$999, C$32, 'Raw Questionnaire Results'!$Q$2:$Q$999)</f>
        <v>3.6666666666666665</v>
      </c>
      <c r="D19" s="79">
        <f>AVERAGEIF('Raw Questionnaire Results'!$H$2:$H$999, D$32, 'Raw Questionnaire Results'!$AV$2:$AV$999)</f>
        <v>5.666666666666667</v>
      </c>
      <c r="E19" s="99">
        <f>AVERAGEIF('Raw Questionnaire Results'!$H$2:$H$999, E$32, 'Raw Questionnaire Results'!$AU$2:$AU$999)</f>
        <v>5.666666666666667</v>
      </c>
      <c r="F19" s="79">
        <f>AVERAGEIF('Raw Questionnaire Results'!$H$2:$H$999, F$32, 'Raw Questionnaire Results'!$Q$2:$Q$999)</f>
        <v>4.7777777777777777</v>
      </c>
      <c r="G19" s="79">
        <f>AVERAGEIF('Raw Questionnaire Results'!$H$2:$H$999, G$32, 'Raw Questionnaire Results'!$AV$2:$AV$999)</f>
        <v>6.1111111111111107</v>
      </c>
      <c r="H19" s="99">
        <f>AVERAGEIF('Raw Questionnaire Results'!$H$2:$H$999, H$32, 'Raw Questionnaire Results'!$AU$2:$AU$999)</f>
        <v>5.666666666666667</v>
      </c>
      <c r="I19" s="79">
        <f>AVERAGEIF('Raw Questionnaire Results'!$H$2:$H$999, I$32, 'Raw Questionnaire Results'!$Q$2:$Q$999)</f>
        <v>3.5</v>
      </c>
      <c r="J19" s="79">
        <f>AVERAGEIF('Raw Questionnaire Results'!$H$2:$H$999, J$32, 'Raw Questionnaire Results'!$AV$2:$AV$999)</f>
        <v>5</v>
      </c>
      <c r="K19" s="99">
        <f>AVERAGEIF('Raw Questionnaire Results'!$H$2:$H$999, K$32, 'Raw Questionnaire Results'!$AU$2:$AU$999)</f>
        <v>6.5</v>
      </c>
      <c r="L19" s="79">
        <f>AVERAGEIF('Raw Questionnaire Results'!$H$2:$H$999, L$32, 'Raw Questionnaire Results'!$Q$2:$Q$999)</f>
        <v>3.5</v>
      </c>
      <c r="M19" s="79">
        <f>AVERAGEIF('Raw Questionnaire Results'!$H$2:$H$999, M$32, 'Raw Questionnaire Results'!$AV$2:$AV$999)</f>
        <v>4</v>
      </c>
      <c r="N19" s="99">
        <f>AVERAGEIF('Raw Questionnaire Results'!$H$2:$H$999, N$32, 'Raw Questionnaire Results'!$AU$2:$AU$999)</f>
        <v>6.5</v>
      </c>
      <c r="O19" s="125">
        <f>AVERAGEIF('Raw Questionnaire Results'!$H$2:$H$999, O$32, 'Raw Questionnaire Results'!$Q$2:$Q$999)</f>
        <v>4.5</v>
      </c>
      <c r="P19" s="79">
        <f>AVERAGEIF('Raw Questionnaire Results'!$H$2:$H$999, P$32, 'Raw Questionnaire Results'!$AV$2:$AV$999)</f>
        <v>5.5</v>
      </c>
      <c r="Q19" s="99">
        <f>AVERAGEIF('Raw Questionnaire Results'!$H$2:$H$999, Q$32, 'Raw Questionnaire Results'!$AU$2:$AU$999)</f>
        <v>5</v>
      </c>
      <c r="R19" s="79">
        <f>AVERAGEIF('Raw Questionnaire Results'!$H$2:$H$999, R$32, 'Raw Questionnaire Results'!$Q$2:$Q$999)</f>
        <v>4.666666666666667</v>
      </c>
      <c r="S19" s="79">
        <f>AVERAGEIF('Raw Questionnaire Results'!$H$2:$H$999, S$32, 'Raw Questionnaire Results'!$AV$2:$AV$999)</f>
        <v>6</v>
      </c>
      <c r="T19" s="99">
        <f>AVERAGEIF('Raw Questionnaire Results'!$H$2:$H$999, T$32, 'Raw Questionnaire Results'!$AU$2:$AU$999)</f>
        <v>6.333333333333333</v>
      </c>
      <c r="U19" s="79">
        <f>AVERAGEIF('Raw Questionnaire Results'!$H$2:$H$999, U$32, 'Raw Questionnaire Results'!$Q$2:$Q$999)</f>
        <v>6</v>
      </c>
      <c r="V19" s="79">
        <f>AVERAGEIF('Raw Questionnaire Results'!$H$2:$H$999, V$32, 'Raw Questionnaire Results'!$AV$2:$AV$999)</f>
        <v>6</v>
      </c>
      <c r="W19" s="99">
        <f>AVERAGEIF('Raw Questionnaire Results'!$H$2:$H$999, W$32, 'Raw Questionnaire Results'!$AU$2:$AU$999)</f>
        <v>6</v>
      </c>
      <c r="X19" s="79">
        <f>AVERAGEIF('Raw Questionnaire Results'!$H$2:$H$999, X$32, 'Raw Questionnaire Results'!$Q$2:$Q$999)</f>
        <v>5.333333333333333</v>
      </c>
      <c r="Y19" s="79">
        <f>AVERAGEIF('Raw Questionnaire Results'!$H$2:$H$999, Y$32, 'Raw Questionnaire Results'!$AV$2:$AV$999)</f>
        <v>5.666666666666667</v>
      </c>
      <c r="Z19" s="99">
        <f>AVERAGEIF('Raw Questionnaire Results'!$H$2:$H$999, Z$32, 'Raw Questionnaire Results'!$AU$2:$AU$999)</f>
        <v>6.333333333333333</v>
      </c>
      <c r="AA19" s="79">
        <f>AVERAGEIF('Raw Questionnaire Results'!$H$2:$H$999, AA$32, 'Raw Questionnaire Results'!$Q$2:$Q$999)</f>
        <v>5.333333333333333</v>
      </c>
      <c r="AB19" s="79">
        <f>AVERAGEIF('Raw Questionnaire Results'!$H$2:$H$999, AB$32, 'Raw Questionnaire Results'!$AV$2:$AV$999)</f>
        <v>5.333333333333333</v>
      </c>
      <c r="AC19" s="99">
        <f>AVERAGEIF('Raw Questionnaire Results'!$H$2:$H$999, AC$32, 'Raw Questionnaire Results'!$AU$2:$AU$999)</f>
        <v>6.666666666666667</v>
      </c>
      <c r="AD19" s="125">
        <f>AVERAGEIF('Raw Questionnaire Results'!$H$2:$H$999, AD$32, 'Raw Questionnaire Results'!$Q$2:$Q$999)</f>
        <v>4</v>
      </c>
      <c r="AE19" s="79">
        <f>AVERAGEIF('Raw Questionnaire Results'!$H$2:$H$999, AE$32, 'Raw Questionnaire Results'!$AV$2:$AV$999)</f>
        <v>4.333333333333333</v>
      </c>
      <c r="AF19" s="99">
        <f>AVERAGEIF('Raw Questionnaire Results'!$H$2:$H$999, AF$32, 'Raw Questionnaire Results'!$AU$2:$AU$999)</f>
        <v>5.666666666666667</v>
      </c>
      <c r="AG19" s="79">
        <f>AVERAGEIF('Raw Questionnaire Results'!$H$2:$H$999, AG$32, 'Raw Questionnaire Results'!$Q$2:$Q$999)</f>
        <v>4.75</v>
      </c>
      <c r="AH19" s="79">
        <f>AVERAGEIF('Raw Questionnaire Results'!$H$2:$H$999, AH$32, 'Raw Questionnaire Results'!$AV$2:$AV$999)</f>
        <v>4.75</v>
      </c>
      <c r="AI19" s="99">
        <f>AVERAGEIF('Raw Questionnaire Results'!$H$2:$H$999, AI$32, 'Raw Questionnaire Results'!$AU$2:$AU$999)</f>
        <v>4.25</v>
      </c>
      <c r="AJ19" s="79">
        <f>AVERAGEIF('Raw Questionnaire Results'!$H$2:$H$999, AJ$32, 'Raw Questionnaire Results'!$Q$2:$Q$999)</f>
        <v>4</v>
      </c>
      <c r="AK19" s="79">
        <f>AVERAGEIF('Raw Questionnaire Results'!$H$2:$H$999, AK$32, 'Raw Questionnaire Results'!$AV$2:$AV$999)</f>
        <v>4</v>
      </c>
      <c r="AL19" s="99">
        <f>AVERAGEIF('Raw Questionnaire Results'!$H$2:$H$999, AL$32, 'Raw Questionnaire Results'!$AU$2:$AU$999)</f>
        <v>3.6666666666666665</v>
      </c>
      <c r="AM19" s="79">
        <f>AVERAGEIF('Raw Questionnaire Results'!$H$2:$H$999, AM$32, 'Raw Questionnaire Results'!$Q$2:$Q$999)</f>
        <v>3.3333333333333335</v>
      </c>
      <c r="AN19" s="79">
        <f>AVERAGEIF('Raw Questionnaire Results'!$H$2:$H$999, AN$32, 'Raw Questionnaire Results'!$AV$2:$AV$999)</f>
        <v>3.6666666666666665</v>
      </c>
      <c r="AO19" s="99">
        <f>AVERAGEIF('Raw Questionnaire Results'!$H$2:$H$999, AO$32, 'Raw Questionnaire Results'!$AU$2:$AU$999)</f>
        <v>4.666666666666667</v>
      </c>
      <c r="AP19" s="79">
        <f>AVERAGEIF('Raw Questionnaire Results'!$H$2:$H$999, AP$32, 'Raw Questionnaire Results'!$Q$2:$Q$999)</f>
        <v>3</v>
      </c>
      <c r="AQ19" s="79">
        <f>AVERAGEIF('Raw Questionnaire Results'!$H$2:$H$999, AQ$32, 'Raw Questionnaire Results'!$AV$2:$AV$999)</f>
        <v>3.3333333333333335</v>
      </c>
      <c r="AR19" s="99">
        <f>AVERAGEIF('Raw Questionnaire Results'!$H$2:$H$999, AR$32, 'Raw Questionnaire Results'!$AU$2:$AU$999)</f>
        <v>4</v>
      </c>
    </row>
    <row r="20" spans="1:44" s="72" customFormat="1">
      <c r="A20" s="120"/>
      <c r="B20" s="71" t="s">
        <v>325</v>
      </c>
      <c r="C20" s="79">
        <f>AVERAGEIF('Raw Questionnaire Results'!$H$2:$H$999, C$32, 'Raw Questionnaire Results'!$K$2:$K$999)</f>
        <v>4.666666666666667</v>
      </c>
      <c r="D20" s="79">
        <f>AVERAGEIF('Raw Questionnaire Results'!$H$2:$H$999, D$32, 'Raw Questionnaire Results'!$AJ$2:$AJ$999)</f>
        <v>5</v>
      </c>
      <c r="E20" s="81">
        <f>AVERAGEIF('Raw Questionnaire Results'!$H$2:$H$999, E$32, 'Raw Questionnaire Results'!$AI$2:$AI$999)</f>
        <v>5.333333333333333</v>
      </c>
      <c r="F20" s="79">
        <f>AVERAGEIF('Raw Questionnaire Results'!$H$2:$H$999, F$32, 'Raw Questionnaire Results'!$K$2:$K$999)</f>
        <v>4.7777777777777777</v>
      </c>
      <c r="G20" s="79">
        <f>AVERAGEIF('Raw Questionnaire Results'!$H$2:$H$999, G$32, 'Raw Questionnaire Results'!$AJ$2:$AJ$999)</f>
        <v>6.8888888888888893</v>
      </c>
      <c r="H20" s="81">
        <f>AVERAGEIF('Raw Questionnaire Results'!$H$2:$H$999, H$32, 'Raw Questionnaire Results'!$AI$2:$AI$999)</f>
        <v>6.666666666666667</v>
      </c>
      <c r="I20" s="79">
        <f>AVERAGEIF('Raw Questionnaire Results'!$H$2:$H$999, I$32, 'Raw Questionnaire Results'!$K$2:$K$999)</f>
        <v>3.5</v>
      </c>
      <c r="J20" s="79">
        <f>AVERAGEIF('Raw Questionnaire Results'!$H$2:$H$999, J$32, 'Raw Questionnaire Results'!$AJ$2:$AJ$999)</f>
        <v>5</v>
      </c>
      <c r="K20" s="81">
        <f>AVERAGEIF('Raw Questionnaire Results'!$H$2:$H$999, K$32, 'Raw Questionnaire Results'!$AI$2:$AI$999)</f>
        <v>6.5</v>
      </c>
      <c r="L20" s="79">
        <f>AVERAGEIF('Raw Questionnaire Results'!$H$2:$H$999, L$32, 'Raw Questionnaire Results'!$K$2:$K$999)</f>
        <v>4</v>
      </c>
      <c r="M20" s="79">
        <f>AVERAGEIF('Raw Questionnaire Results'!$H$2:$H$999, M$32, 'Raw Questionnaire Results'!$AJ$2:$AJ$999)</f>
        <v>4</v>
      </c>
      <c r="N20" s="81">
        <f>AVERAGEIF('Raw Questionnaire Results'!$H$2:$H$999, N$32, 'Raw Questionnaire Results'!$AI$2:$AI$999)</f>
        <v>6.5</v>
      </c>
      <c r="O20" s="125">
        <f>AVERAGEIF('Raw Questionnaire Results'!$H$2:$H$999, O$32, 'Raw Questionnaire Results'!$K$2:$K$999)</f>
        <v>4</v>
      </c>
      <c r="P20" s="79">
        <f>AVERAGEIF('Raw Questionnaire Results'!$H$2:$H$999, P$32, 'Raw Questionnaire Results'!$AJ$2:$AJ$999)</f>
        <v>5.5</v>
      </c>
      <c r="Q20" s="81">
        <f>AVERAGEIF('Raw Questionnaire Results'!$H$2:$H$999, Q$32, 'Raw Questionnaire Results'!$AI$2:$AI$999)</f>
        <v>5.5</v>
      </c>
      <c r="R20" s="79">
        <f>AVERAGEIF('Raw Questionnaire Results'!$H$2:$H$999, R$32, 'Raw Questionnaire Results'!$K$2:$K$999)</f>
        <v>5.333333333333333</v>
      </c>
      <c r="S20" s="79">
        <f>AVERAGEIF('Raw Questionnaire Results'!$H$2:$H$999, S$32, 'Raw Questionnaire Results'!$AJ$2:$AJ$999)</f>
        <v>6</v>
      </c>
      <c r="T20" s="81">
        <f>AVERAGEIF('Raw Questionnaire Results'!$H$2:$H$999, T$32, 'Raw Questionnaire Results'!$AI$2:$AI$999)</f>
        <v>6.666666666666667</v>
      </c>
      <c r="U20" s="79">
        <f>AVERAGEIF('Raw Questionnaire Results'!$H$2:$H$999, U$32, 'Raw Questionnaire Results'!$K$2:$K$999)</f>
        <v>5.666666666666667</v>
      </c>
      <c r="V20" s="79">
        <f>AVERAGEIF('Raw Questionnaire Results'!$H$2:$H$999, V$32, 'Raw Questionnaire Results'!$AJ$2:$AJ$999)</f>
        <v>5.666666666666667</v>
      </c>
      <c r="W20" s="81">
        <f>AVERAGEIF('Raw Questionnaire Results'!$H$2:$H$999, W$32, 'Raw Questionnaire Results'!$AI$2:$AI$999)</f>
        <v>6</v>
      </c>
      <c r="X20" s="79">
        <f>AVERAGEIF('Raw Questionnaire Results'!$H$2:$H$999, X$32, 'Raw Questionnaire Results'!$K$2:$K$999)</f>
        <v>5.333333333333333</v>
      </c>
      <c r="Y20" s="79">
        <f>AVERAGEIF('Raw Questionnaire Results'!$H$2:$H$999, Y$32, 'Raw Questionnaire Results'!$AJ$2:$AJ$999)</f>
        <v>6</v>
      </c>
      <c r="Z20" s="81">
        <f>AVERAGEIF('Raw Questionnaire Results'!$H$2:$H$999, Z$32, 'Raw Questionnaire Results'!$AI$2:$AI$999)</f>
        <v>6.666666666666667</v>
      </c>
      <c r="AA20" s="79">
        <f>AVERAGEIF('Raw Questionnaire Results'!$H$2:$H$999, AA$32, 'Raw Questionnaire Results'!$K$2:$K$999)</f>
        <v>5.666666666666667</v>
      </c>
      <c r="AB20" s="79">
        <f>AVERAGEIF('Raw Questionnaire Results'!$H$2:$H$999, AB$32, 'Raw Questionnaire Results'!$AJ$2:$AJ$999)</f>
        <v>6</v>
      </c>
      <c r="AC20" s="81">
        <f>AVERAGEIF('Raw Questionnaire Results'!$H$2:$H$999, AC$32, 'Raw Questionnaire Results'!$AI$2:$AI$999)</f>
        <v>6.333333333333333</v>
      </c>
      <c r="AD20" s="125">
        <f>AVERAGEIF('Raw Questionnaire Results'!$H$2:$H$999, AD$32, 'Raw Questionnaire Results'!$K$2:$K$999)</f>
        <v>4.666666666666667</v>
      </c>
      <c r="AE20" s="79">
        <f>AVERAGEIF('Raw Questionnaire Results'!$H$2:$H$999, AE$32, 'Raw Questionnaire Results'!$AJ$2:$AJ$999)</f>
        <v>5.333333333333333</v>
      </c>
      <c r="AF20" s="81">
        <f>AVERAGEIF('Raw Questionnaire Results'!$H$2:$H$999, AF$32, 'Raw Questionnaire Results'!$AI$2:$AI$999)</f>
        <v>6</v>
      </c>
      <c r="AG20" s="79">
        <f>AVERAGEIF('Raw Questionnaire Results'!$H$2:$H$999, AG$32, 'Raw Questionnaire Results'!$K$2:$K$999)</f>
        <v>4.5</v>
      </c>
      <c r="AH20" s="79">
        <f>AVERAGEIF('Raw Questionnaire Results'!$H$2:$H$999, AH$32, 'Raw Questionnaire Results'!$AJ$2:$AJ$999)</f>
        <v>5.75</v>
      </c>
      <c r="AI20" s="81">
        <f>AVERAGEIF('Raw Questionnaire Results'!$H$2:$H$999, AI$32, 'Raw Questionnaire Results'!$AI$2:$AI$999)</f>
        <v>6.5</v>
      </c>
      <c r="AJ20" s="79">
        <f>AVERAGEIF('Raw Questionnaire Results'!$H$2:$H$999, AJ$32, 'Raw Questionnaire Results'!$K$2:$K$999)</f>
        <v>3.3333333333333335</v>
      </c>
      <c r="AK20" s="79">
        <f>AVERAGEIF('Raw Questionnaire Results'!$H$2:$H$999, AK$32, 'Raw Questionnaire Results'!$AJ$2:$AJ$999)</f>
        <v>3.6666666666666665</v>
      </c>
      <c r="AL20" s="81">
        <f>AVERAGEIF('Raw Questionnaire Results'!$H$2:$H$999, AL$32, 'Raw Questionnaire Results'!$AI$2:$AI$999)</f>
        <v>5</v>
      </c>
      <c r="AM20" s="79">
        <f>AVERAGEIF('Raw Questionnaire Results'!$H$2:$H$999, AM$32, 'Raw Questionnaire Results'!$K$2:$K$999)</f>
        <v>2.6666666666666665</v>
      </c>
      <c r="AN20" s="79">
        <f>AVERAGEIF('Raw Questionnaire Results'!$H$2:$H$999, AN$32, 'Raw Questionnaire Results'!$AJ$2:$AJ$999)</f>
        <v>3</v>
      </c>
      <c r="AO20" s="81">
        <f>AVERAGEIF('Raw Questionnaire Results'!$H$2:$H$999, AO$32, 'Raw Questionnaire Results'!$AI$2:$AI$999)</f>
        <v>5.333333333333333</v>
      </c>
      <c r="AP20" s="79">
        <f>AVERAGEIF('Raw Questionnaire Results'!$H$2:$H$999, AP$32, 'Raw Questionnaire Results'!$K$2:$K$999)</f>
        <v>3.3333333333333335</v>
      </c>
      <c r="AQ20" s="79">
        <f>AVERAGEIF('Raw Questionnaire Results'!$H$2:$H$999, AQ$32, 'Raw Questionnaire Results'!$AJ$2:$AJ$999)</f>
        <v>3.3333333333333335</v>
      </c>
      <c r="AR20" s="81">
        <f>AVERAGEIF('Raw Questionnaire Results'!$H$2:$H$999, AR$32, 'Raw Questionnaire Results'!$AI$2:$AI$999)</f>
        <v>5.333333333333333</v>
      </c>
    </row>
    <row r="21" spans="1:44">
      <c r="A21" s="122"/>
      <c r="B21" s="71" t="s">
        <v>291</v>
      </c>
      <c r="C21" s="79">
        <f>AVERAGEIF('Questionnaire Mean Quality'!$B$2:$B$999, C$32, 'Questionnaire Mean Quality'!$O$2:$O$999)</f>
        <v>4.166666666666667</v>
      </c>
      <c r="D21" s="79">
        <f>AVERAGEIF('Questionnaire Mean Quality'!$B$2:$B$999,D$32, 'Questionnaire Mean Quality'!$P$2:$P$999)</f>
        <v>5.333333333333333</v>
      </c>
      <c r="E21" s="81">
        <f>AVERAGEIF('Questionnaire Mean Quality'!$B$2:$B$999,E$32, 'Questionnaire Mean Quality'!$Q$2:$Q$999)</f>
        <v>5.5</v>
      </c>
      <c r="F21" s="79">
        <f>AVERAGEIF('Questionnaire Mean Quality'!$B$2:$B$999, F$32, 'Questionnaire Mean Quality'!$O$2:$O$999)</f>
        <v>4.7777777777777777</v>
      </c>
      <c r="G21" s="79">
        <f>AVERAGEIF('Questionnaire Mean Quality'!$B$2:$B$999,G$32, 'Questionnaire Mean Quality'!$P$2:$P$999)</f>
        <v>6.5</v>
      </c>
      <c r="H21" s="81">
        <f>AVERAGEIF('Questionnaire Mean Quality'!$B$2:$B$999,H$32, 'Questionnaire Mean Quality'!$Q$2:$Q$999)</f>
        <v>6.166666666666667</v>
      </c>
      <c r="I21" s="79">
        <f>AVERAGEIF('Questionnaire Mean Quality'!$B$2:$B$999, I$32, 'Questionnaire Mean Quality'!$O$2:$O$999)</f>
        <v>3.5</v>
      </c>
      <c r="J21" s="79">
        <f>AVERAGEIF('Questionnaire Mean Quality'!$B$2:$B$999,J$32, 'Questionnaire Mean Quality'!$P$2:$P$999)</f>
        <v>5</v>
      </c>
      <c r="K21" s="81">
        <f>AVERAGEIF('Questionnaire Mean Quality'!$B$2:$B$999,K$32, 'Questionnaire Mean Quality'!$Q$2:$Q$999)</f>
        <v>6.5</v>
      </c>
      <c r="L21" s="79">
        <f>AVERAGEIF('Questionnaire Mean Quality'!$B$2:$B$999, L$32, 'Questionnaire Mean Quality'!$O$2:$O$999)</f>
        <v>3.75</v>
      </c>
      <c r="M21" s="79">
        <f>AVERAGEIF('Questionnaire Mean Quality'!$B$2:$B$999,M$32, 'Questionnaire Mean Quality'!$P$2:$P$999)</f>
        <v>4</v>
      </c>
      <c r="N21" s="81">
        <f>AVERAGEIF('Questionnaire Mean Quality'!$B$2:$B$999,N$32, 'Questionnaire Mean Quality'!$Q$2:$Q$999)</f>
        <v>6.5</v>
      </c>
      <c r="O21" s="125">
        <f>AVERAGEIF('Questionnaire Mean Quality'!$B$2:$B$999, O$32, 'Questionnaire Mean Quality'!$O$2:$O$999)</f>
        <v>4.25</v>
      </c>
      <c r="P21" s="79">
        <f>AVERAGEIF('Questionnaire Mean Quality'!$B$2:$B$999,P$32, 'Questionnaire Mean Quality'!$P$2:$P$999)</f>
        <v>5.5</v>
      </c>
      <c r="Q21" s="81">
        <f>AVERAGEIF('Questionnaire Mean Quality'!$B$2:$B$999,Q$32, 'Questionnaire Mean Quality'!$Q$2:$Q$999)</f>
        <v>5.25</v>
      </c>
      <c r="R21" s="79">
        <f>AVERAGEIF('Questionnaire Mean Quality'!$B$2:$B$999, R$32, 'Questionnaire Mean Quality'!$O$2:$O$999)</f>
        <v>5</v>
      </c>
      <c r="S21" s="79">
        <f>AVERAGEIF('Questionnaire Mean Quality'!$B$2:$B$999,S$32, 'Questionnaire Mean Quality'!$P$2:$P$999)</f>
        <v>6</v>
      </c>
      <c r="T21" s="81">
        <f>AVERAGEIF('Questionnaire Mean Quality'!$B$2:$B$999,T$32, 'Questionnaire Mean Quality'!$Q$2:$Q$999)</f>
        <v>6.5</v>
      </c>
      <c r="U21" s="79">
        <f>AVERAGEIF('Questionnaire Mean Quality'!$B$2:$B$999, U$32, 'Questionnaire Mean Quality'!$O$2:$O$999)</f>
        <v>5.833333333333333</v>
      </c>
      <c r="V21" s="79">
        <f>AVERAGEIF('Questionnaire Mean Quality'!$B$2:$B$999,V$32, 'Questionnaire Mean Quality'!$P$2:$P$999)</f>
        <v>5.833333333333333</v>
      </c>
      <c r="W21" s="81">
        <f>AVERAGEIF('Questionnaire Mean Quality'!$B$2:$B$999,W$32, 'Questionnaire Mean Quality'!$Q$2:$Q$999)</f>
        <v>6</v>
      </c>
      <c r="X21" s="79">
        <f>AVERAGEIF('Questionnaire Mean Quality'!$B$2:$B$999, X$32, 'Questionnaire Mean Quality'!$O$2:$O$999)</f>
        <v>5.333333333333333</v>
      </c>
      <c r="Y21" s="79">
        <f>AVERAGEIF('Questionnaire Mean Quality'!$B$2:$B$999,Y$32, 'Questionnaire Mean Quality'!$P$2:$P$999)</f>
        <v>5.833333333333333</v>
      </c>
      <c r="Z21" s="81">
        <f>AVERAGEIF('Questionnaire Mean Quality'!$B$2:$B$999,Z$32, 'Questionnaire Mean Quality'!$Q$2:$Q$999)</f>
        <v>6.5</v>
      </c>
      <c r="AA21" s="79">
        <f>AVERAGEIF('Questionnaire Mean Quality'!$B$2:$B$999, AA$32, 'Questionnaire Mean Quality'!$O$2:$O$999)</f>
        <v>5.5</v>
      </c>
      <c r="AB21" s="79">
        <f>AVERAGEIF('Questionnaire Mean Quality'!$B$2:$B$999,AB$32, 'Questionnaire Mean Quality'!$P$2:$P$999)</f>
        <v>5.666666666666667</v>
      </c>
      <c r="AC21" s="81">
        <f>AVERAGEIF('Questionnaire Mean Quality'!$B$2:$B$999,AC$32, 'Questionnaire Mean Quality'!$Q$2:$Q$999)</f>
        <v>6.5</v>
      </c>
      <c r="AD21" s="125">
        <f>AVERAGEIF('Questionnaire Mean Quality'!$B$2:$B$999, AD$32, 'Questionnaire Mean Quality'!$O$2:$O$999)</f>
        <v>4.333333333333333</v>
      </c>
      <c r="AE21" s="79">
        <f>AVERAGEIF('Questionnaire Mean Quality'!$B$2:$B$999,AE$32, 'Questionnaire Mean Quality'!$P$2:$P$999)</f>
        <v>4.833333333333333</v>
      </c>
      <c r="AF21" s="81">
        <f>AVERAGEIF('Questionnaire Mean Quality'!$B$2:$B$999,AF$32, 'Questionnaire Mean Quality'!$Q$2:$Q$999)</f>
        <v>5.833333333333333</v>
      </c>
      <c r="AG21" s="79">
        <f>AVERAGEIF('Questionnaire Mean Quality'!$B$2:$B$999, AG$32, 'Questionnaire Mean Quality'!$O$2:$O$999)</f>
        <v>4.625</v>
      </c>
      <c r="AH21" s="79">
        <f>AVERAGEIF('Questionnaire Mean Quality'!$B$2:$B$999,AH$32, 'Questionnaire Mean Quality'!$P$2:$P$999)</f>
        <v>5.25</v>
      </c>
      <c r="AI21" s="81">
        <f>AVERAGEIF('Questionnaire Mean Quality'!$B$2:$B$999,AI$32, 'Questionnaire Mean Quality'!$Q$2:$Q$999)</f>
        <v>5.375</v>
      </c>
      <c r="AJ21" s="79">
        <f>AVERAGEIF('Questionnaire Mean Quality'!$B$2:$B$999, AJ$32, 'Questionnaire Mean Quality'!$O$2:$O$999)</f>
        <v>3.6666666666666665</v>
      </c>
      <c r="AK21" s="79">
        <f>AVERAGEIF('Questionnaire Mean Quality'!$B$2:$B$999,AK$32, 'Questionnaire Mean Quality'!$P$2:$P$999)</f>
        <v>3.8333333333333335</v>
      </c>
      <c r="AL21" s="81">
        <f>AVERAGEIF('Questionnaire Mean Quality'!$B$2:$B$999,AL$32, 'Questionnaire Mean Quality'!$Q$2:$Q$999)</f>
        <v>4.333333333333333</v>
      </c>
      <c r="AM21" s="79">
        <f>AVERAGEIF('Questionnaire Mean Quality'!$B$2:$B$999, AM$32, 'Questionnaire Mean Quality'!$O$2:$O$999)</f>
        <v>3</v>
      </c>
      <c r="AN21" s="79">
        <f>AVERAGEIF('Questionnaire Mean Quality'!$B$2:$B$999,AN$32, 'Questionnaire Mean Quality'!$P$2:$P$999)</f>
        <v>3.3333333333333335</v>
      </c>
      <c r="AO21" s="81">
        <f>AVERAGEIF('Questionnaire Mean Quality'!$B$2:$B$999,AO$32, 'Questionnaire Mean Quality'!$Q$2:$Q$999)</f>
        <v>5</v>
      </c>
      <c r="AP21" s="79">
        <f>AVERAGEIF('Questionnaire Mean Quality'!$B$2:$B$999, AP$32, 'Questionnaire Mean Quality'!$O$2:$O$999)</f>
        <v>3.1666666666666665</v>
      </c>
      <c r="AQ21" s="79">
        <f>AVERAGEIF('Questionnaire Mean Quality'!$B$2:$B$999,AQ$32, 'Questionnaire Mean Quality'!$P$2:$P$999)</f>
        <v>3.3333333333333335</v>
      </c>
      <c r="AR21" s="81">
        <f>AVERAGEIF('Questionnaire Mean Quality'!$B$2:$B$999,AR$32, 'Questionnaire Mean Quality'!$Q$2:$Q$999)</f>
        <v>4.666666666666667</v>
      </c>
    </row>
    <row r="22" spans="1:44" s="77" customFormat="1">
      <c r="A22" s="123"/>
      <c r="B22" s="76" t="s">
        <v>292</v>
      </c>
      <c r="C22" s="82">
        <f t="array" ref="C22">STDEV(IF('Questionnaire Mean Quality'!$B$2:$B$999=C$32, 'Questionnaire Mean Quality'!$O$2:$O$999))</f>
        <v>1.0408329997330659</v>
      </c>
      <c r="D22" s="82">
        <f t="array" ref="D22">STDEV(IF('Questionnaire Mean Quality'!$B$2:$B$999=D$32, 'Questionnaire Mean Quality'!$P$2:$P$999))</f>
        <v>1.1547005383792526</v>
      </c>
      <c r="E22" s="83">
        <f t="array" ref="E22">STDEV(IF('Questionnaire Mean Quality'!$B$2:$B$999=E$32, 'Questionnaire Mean Quality'!$Q$2:$Q$999))</f>
        <v>0.8660254037844386</v>
      </c>
      <c r="F22" s="82">
        <f t="array" ref="F22">STDEV(IF('Questionnaire Mean Quality'!$B$2:$B$999=F$32, 'Questionnaire Mean Quality'!$O$2:$O$999))</f>
        <v>1.7159383568311664</v>
      </c>
      <c r="G22" s="82">
        <f t="array" ref="G22">STDEV(IF('Questionnaire Mean Quality'!$B$2:$B$999=G$32, 'Questionnaire Mean Quality'!$P$2:$P$999))</f>
        <v>1</v>
      </c>
      <c r="H22" s="83">
        <f t="array" ref="H22">STDEV(IF('Questionnaire Mean Quality'!$B$2:$B$999=H$32, 'Questionnaire Mean Quality'!$Q$2:$Q$999))</f>
        <v>1.0897247358851685</v>
      </c>
      <c r="I22" s="82">
        <f t="array" ref="I22">STDEV(IF('Questionnaire Mean Quality'!$B$2:$B$999=I$32, 'Questionnaire Mean Quality'!$O$2:$O$999))</f>
        <v>0</v>
      </c>
      <c r="J22" s="82">
        <f t="array" ref="J22">STDEV(IF('Questionnaire Mean Quality'!$B$2:$B$999=J$32, 'Questionnaire Mean Quality'!$P$2:$P$999))</f>
        <v>0.70710678118654757</v>
      </c>
      <c r="K22" s="83">
        <f t="array" ref="K22">STDEV(IF('Questionnaire Mean Quality'!$B$2:$B$999=K$32, 'Questionnaire Mean Quality'!$Q$2:$Q$999))</f>
        <v>0.70710678118654757</v>
      </c>
      <c r="L22" s="82">
        <f t="array" ref="L22">STDEV(IF('Questionnaire Mean Quality'!$B$2:$B$999=L$32, 'Questionnaire Mean Quality'!$O$2:$O$999))</f>
        <v>1.0606601717798212</v>
      </c>
      <c r="M22" s="82">
        <f t="array" ref="M22">STDEV(IF('Questionnaire Mean Quality'!$B$2:$B$999=M$32, 'Questionnaire Mean Quality'!$P$2:$P$999))</f>
        <v>1.4142135623730951</v>
      </c>
      <c r="N22" s="83">
        <f t="array" ref="N22">STDEV(IF('Questionnaire Mean Quality'!$B$2:$B$999=N$32, 'Questionnaire Mean Quality'!$Q$2:$Q$999))</f>
        <v>0.70710678118654757</v>
      </c>
      <c r="O22" s="126">
        <f t="array" ref="O22">STDEV(IF('Questionnaire Mean Quality'!$B$2:$B$999=O$32, 'Questionnaire Mean Quality'!$O$2:$O$999))</f>
        <v>0.35355339059327379</v>
      </c>
      <c r="P22" s="82">
        <f t="array" ref="P22">STDEV(IF('Questionnaire Mean Quality'!$B$2:$B$999=P$32, 'Questionnaire Mean Quality'!$P$2:$P$999))</f>
        <v>0.70710678118654757</v>
      </c>
      <c r="Q22" s="83">
        <f t="array" ref="Q22">STDEV(IF('Questionnaire Mean Quality'!$B$2:$B$999=Q$32, 'Questionnaire Mean Quality'!$Q$2:$Q$999))</f>
        <v>1.7677669529663689</v>
      </c>
      <c r="R22" s="82">
        <f t="array" ref="R22">STDEV(IF('Questionnaire Mean Quality'!$B$2:$B$999=R$32, 'Questionnaire Mean Quality'!$O$2:$O$999))</f>
        <v>2.6457513110645907</v>
      </c>
      <c r="S22" s="82">
        <f t="array" ref="S22">STDEV(IF('Questionnaire Mean Quality'!$B$2:$B$999=S$32, 'Questionnaire Mean Quality'!$P$2:$P$999))</f>
        <v>1</v>
      </c>
      <c r="T22" s="83">
        <f t="array" ref="T22">STDEV(IF('Questionnaire Mean Quality'!$B$2:$B$999=T$32, 'Questionnaire Mean Quality'!$Q$2:$Q$999))</f>
        <v>0.5</v>
      </c>
      <c r="U22" s="82">
        <f t="array" ref="U22">STDEV(IF('Questionnaire Mean Quality'!$B$2:$B$999=U$32, 'Questionnaire Mean Quality'!$O$2:$O$999))</f>
        <v>1.2583057392117925</v>
      </c>
      <c r="V22" s="82">
        <f t="array" ref="V22">STDEV(IF('Questionnaire Mean Quality'!$B$2:$B$999=V$32, 'Questionnaire Mean Quality'!$P$2:$P$999))</f>
        <v>1.2583057392117925</v>
      </c>
      <c r="W22" s="83">
        <f t="array" ref="W22">STDEV(IF('Questionnaire Mean Quality'!$B$2:$B$999=W$32, 'Questionnaire Mean Quality'!$Q$2:$Q$999))</f>
        <v>1</v>
      </c>
      <c r="X22" s="82">
        <f t="array" ref="X22">STDEV(IF('Questionnaire Mean Quality'!$B$2:$B$999=X$32, 'Questionnaire Mean Quality'!$O$2:$O$999))</f>
        <v>2.0816659994661335</v>
      </c>
      <c r="Y22" s="82">
        <f t="array" ref="Y22">STDEV(IF('Questionnaire Mean Quality'!$B$2:$B$999=Y$32, 'Questionnaire Mean Quality'!$P$2:$P$999))</f>
        <v>1.2583057392117925</v>
      </c>
      <c r="Z22" s="83">
        <f t="array" ref="Z22">STDEV(IF('Questionnaire Mean Quality'!$B$2:$B$999=Z$32, 'Questionnaire Mean Quality'!$Q$2:$Q$999))</f>
        <v>0.5</v>
      </c>
      <c r="AA22" s="82">
        <f t="array" ref="AA22">STDEV(IF('Questionnaire Mean Quality'!$B$2:$B$999=AA$32, 'Questionnaire Mean Quality'!$O$2:$O$999))</f>
        <v>1.3228756555322954</v>
      </c>
      <c r="AB22" s="82">
        <f t="array" ref="AB22">STDEV(IF('Questionnaire Mean Quality'!$B$2:$B$999=AB$32, 'Questionnaire Mean Quality'!$P$2:$P$999))</f>
        <v>1.2583057392117925</v>
      </c>
      <c r="AC22" s="83">
        <f t="array" ref="AC22">STDEV(IF('Questionnaire Mean Quality'!$B$2:$B$999=AC$32, 'Questionnaire Mean Quality'!$Q$2:$Q$999))</f>
        <v>0.8660254037844386</v>
      </c>
      <c r="AD22" s="126">
        <f t="array" ref="AD22">STDEV(IF('Questionnaire Mean Quality'!$B$2:$B$999=AD$32, 'Questionnaire Mean Quality'!$O$2:$O$999))</f>
        <v>2.7537852736430506</v>
      </c>
      <c r="AE22" s="82">
        <f t="array" ref="AE22">STDEV(IF('Questionnaire Mean Quality'!$B$2:$B$999=AE$32, 'Questionnaire Mean Quality'!$P$2:$P$999))</f>
        <v>1.6072751268321599</v>
      </c>
      <c r="AF22" s="83">
        <f t="array" ref="AF22">STDEV(IF('Questionnaire Mean Quality'!$B$2:$B$999=AF$32, 'Questionnaire Mean Quality'!$Q$2:$Q$999))</f>
        <v>0.28867513459481287</v>
      </c>
      <c r="AG22" s="82">
        <f t="array" ref="AG22">STDEV(IF('Questionnaire Mean Quality'!$B$2:$B$999=AG$32, 'Questionnaire Mean Quality'!$O$2:$O$999))</f>
        <v>0.8539125638299665</v>
      </c>
      <c r="AH22" s="82">
        <f t="array" ref="AH22">STDEV(IF('Questionnaire Mean Quality'!$B$2:$B$999=AH$32, 'Questionnaire Mean Quality'!$P$2:$P$999))</f>
        <v>0.6454972243679028</v>
      </c>
      <c r="AI22" s="83">
        <f t="array" ref="AI22">STDEV(IF('Questionnaire Mean Quality'!$B$2:$B$999=AI$32, 'Questionnaire Mean Quality'!$Q$2:$Q$999))</f>
        <v>0.9464847243000456</v>
      </c>
      <c r="AJ22" s="82">
        <f t="array" ref="AJ22">STDEV(IF('Questionnaire Mean Quality'!$B$2:$B$999=AJ$32, 'Questionnaire Mean Quality'!$O$2:$O$999))</f>
        <v>1.154700538379251</v>
      </c>
      <c r="AK22" s="82">
        <f t="array" ref="AK22">STDEV(IF('Questionnaire Mean Quality'!$B$2:$B$999=AK$32, 'Questionnaire Mean Quality'!$P$2:$P$999))</f>
        <v>1.892969448600091</v>
      </c>
      <c r="AL22" s="83">
        <f t="array" ref="AL22">STDEV(IF('Questionnaire Mean Quality'!$B$2:$B$999=AL$32, 'Questionnaire Mean Quality'!$Q$2:$Q$999))</f>
        <v>1.0408329997330659</v>
      </c>
      <c r="AM22" s="82">
        <f t="array" ref="AM22">STDEV(IF('Questionnaire Mean Quality'!$B$2:$B$999=AM$32, 'Questionnaire Mean Quality'!$O$2:$O$999))</f>
        <v>0.8660254037844386</v>
      </c>
      <c r="AN22" s="82">
        <f t="array" ref="AN22">STDEV(IF('Questionnaire Mean Quality'!$B$2:$B$999=AN$32, 'Questionnaire Mean Quality'!$P$2:$P$999))</f>
        <v>1.0408329997330659</v>
      </c>
      <c r="AO22" s="83">
        <f t="array" ref="AO22">STDEV(IF('Questionnaire Mean Quality'!$B$2:$B$999=AO$32, 'Questionnaire Mean Quality'!$Q$2:$Q$999))</f>
        <v>0.8660254037844386</v>
      </c>
      <c r="AP22" s="82">
        <f t="array" ref="AP22">STDEV(IF('Questionnaire Mean Quality'!$B$2:$B$999=AP$32, 'Questionnaire Mean Quality'!$O$2:$O$999))</f>
        <v>0.76376261582597371</v>
      </c>
      <c r="AQ22" s="82">
        <f t="array" ref="AQ22">STDEV(IF('Questionnaire Mean Quality'!$B$2:$B$999=AQ$32, 'Questionnaire Mean Quality'!$P$2:$P$999))</f>
        <v>1.0408329997330659</v>
      </c>
      <c r="AR22" s="83">
        <f t="array" ref="AR22">STDEV(IF('Questionnaire Mean Quality'!$B$2:$B$999=AR$32, 'Questionnaire Mean Quality'!$Q$2:$Q$999))</f>
        <v>1.2583057392117925</v>
      </c>
    </row>
    <row r="23" spans="1:44" s="72" customFormat="1">
      <c r="A23" s="120" t="s">
        <v>293</v>
      </c>
      <c r="B23" s="71" t="s">
        <v>324</v>
      </c>
      <c r="C23" s="79">
        <f>AVERAGEIF('Raw Questionnaire Results'!$H$2:$H$999, C$32, 'Raw Questionnaire Results'!$O$2:$O$999)</f>
        <v>4</v>
      </c>
      <c r="D23" s="79">
        <f>AVERAGEIF('Raw Questionnaire Results'!$H$2:$H$999, D$32, 'Raw Questionnaire Results'!$AR$2:$AR$999)</f>
        <v>4.666666666666667</v>
      </c>
      <c r="E23" s="99">
        <f>AVERAGEIF('Raw Questionnaire Results'!$H$2:$H$999, E$32, 'Raw Questionnaire Results'!$AQ$2:$AQ$999)</f>
        <v>5.333333333333333</v>
      </c>
      <c r="F23" s="79">
        <f>AVERAGEIF('Raw Questionnaire Results'!$H$2:$H$999, F$32, 'Raw Questionnaire Results'!$O$2:$O$999)</f>
        <v>4.2222222222222223</v>
      </c>
      <c r="G23" s="79">
        <f>AVERAGEIF('Raw Questionnaire Results'!$H$2:$H$999, G$32, 'Raw Questionnaire Results'!$AR$2:$AR$999)</f>
        <v>6.7777777777777777</v>
      </c>
      <c r="H23" s="99">
        <f>AVERAGEIF('Raw Questionnaire Results'!$H$2:$H$999, H$32, 'Raw Questionnaire Results'!$AQ$2:$AQ$999)</f>
        <v>3.3333333333333335</v>
      </c>
      <c r="I23" s="79">
        <f>AVERAGEIF('Raw Questionnaire Results'!$H$2:$H$999, I$32, 'Raw Questionnaire Results'!$O$2:$O$999)</f>
        <v>4.5</v>
      </c>
      <c r="J23" s="79">
        <f>AVERAGEIF('Raw Questionnaire Results'!$H$2:$H$999, J$32, 'Raw Questionnaire Results'!$AR$2:$AR$999)</f>
        <v>6.5</v>
      </c>
      <c r="K23" s="99">
        <f>AVERAGEIF('Raw Questionnaire Results'!$H$2:$H$999, K$32, 'Raw Questionnaire Results'!$AQ$2:$AQ$999)</f>
        <v>6</v>
      </c>
      <c r="L23" s="79">
        <f>AVERAGEIF('Raw Questionnaire Results'!$H$2:$H$999, L$32, 'Raw Questionnaire Results'!$O$2:$O$999)</f>
        <v>4</v>
      </c>
      <c r="M23" s="79">
        <f>AVERAGEIF('Raw Questionnaire Results'!$H$2:$H$999, M$32, 'Raw Questionnaire Results'!$AR$2:$AR$999)</f>
        <v>6</v>
      </c>
      <c r="N23" s="99">
        <f>AVERAGEIF('Raw Questionnaire Results'!$H$2:$H$999, N$32, 'Raw Questionnaire Results'!$AQ$2:$AQ$999)</f>
        <v>4.5</v>
      </c>
      <c r="O23" s="125">
        <f>AVERAGEIF('Raw Questionnaire Results'!$H$2:$H$999, O$32, 'Raw Questionnaire Results'!$O$2:$O$999)</f>
        <v>5</v>
      </c>
      <c r="P23" s="79">
        <f>AVERAGEIF('Raw Questionnaire Results'!$H$2:$H$999, P$32, 'Raw Questionnaire Results'!$AR$2:$AR$999)</f>
        <v>6.5</v>
      </c>
      <c r="Q23" s="99">
        <f>AVERAGEIF('Raw Questionnaire Results'!$H$2:$H$999, Q$32, 'Raw Questionnaire Results'!$AQ$2:$AQ$999)</f>
        <v>5</v>
      </c>
      <c r="R23" s="79">
        <f>AVERAGEIF('Raw Questionnaire Results'!$H$2:$H$999, R$32, 'Raw Questionnaire Results'!$O$2:$O$999)</f>
        <v>5.333333333333333</v>
      </c>
      <c r="S23" s="79">
        <f>AVERAGEIF('Raw Questionnaire Results'!$H$2:$H$999, S$32, 'Raw Questionnaire Results'!$AR$2:$AR$999)</f>
        <v>6</v>
      </c>
      <c r="T23" s="99">
        <f>AVERAGEIF('Raw Questionnaire Results'!$H$2:$H$999, T$32, 'Raw Questionnaire Results'!$AQ$2:$AQ$999)</f>
        <v>3.3333333333333335</v>
      </c>
      <c r="U23" s="79">
        <f>AVERAGEIF('Raw Questionnaire Results'!$H$2:$H$999, U$32, 'Raw Questionnaire Results'!$O$2:$O$999)</f>
        <v>6</v>
      </c>
      <c r="V23" s="79">
        <f>AVERAGEIF('Raw Questionnaire Results'!$H$2:$H$999, V$32, 'Raw Questionnaire Results'!$AR$2:$AR$999)</f>
        <v>5.666666666666667</v>
      </c>
      <c r="W23" s="99">
        <f>AVERAGEIF('Raw Questionnaire Results'!$H$2:$H$999, W$32, 'Raw Questionnaire Results'!$AQ$2:$AQ$999)</f>
        <v>3</v>
      </c>
      <c r="X23" s="79">
        <f>AVERAGEIF('Raw Questionnaire Results'!$H$2:$H$999, X$32, 'Raw Questionnaire Results'!$O$2:$O$999)</f>
        <v>6</v>
      </c>
      <c r="Y23" s="79">
        <f>AVERAGEIF('Raw Questionnaire Results'!$H$2:$H$999, Y$32, 'Raw Questionnaire Results'!$AR$2:$AR$999)</f>
        <v>6.333333333333333</v>
      </c>
      <c r="Z23" s="99">
        <f>AVERAGEIF('Raw Questionnaire Results'!$H$2:$H$999, Z$32, 'Raw Questionnaire Results'!$AQ$2:$AQ$999)</f>
        <v>5</v>
      </c>
      <c r="AA23" s="79">
        <f>AVERAGEIF('Raw Questionnaire Results'!$H$2:$H$999, AA$32, 'Raw Questionnaire Results'!$O$2:$O$999)</f>
        <v>5</v>
      </c>
      <c r="AB23" s="79">
        <f>AVERAGEIF('Raw Questionnaire Results'!$H$2:$H$999, AB$32, 'Raw Questionnaire Results'!$AR$2:$AR$999)</f>
        <v>5</v>
      </c>
      <c r="AC23" s="99">
        <f>AVERAGEIF('Raw Questionnaire Results'!$H$2:$H$999, AC$32, 'Raw Questionnaire Results'!$AQ$2:$AQ$999)</f>
        <v>3.6666666666666665</v>
      </c>
      <c r="AD23" s="125">
        <f>AVERAGEIF('Raw Questionnaire Results'!$H$2:$H$999, AD$32, 'Raw Questionnaire Results'!$O$2:$O$999)</f>
        <v>3.3333333333333335</v>
      </c>
      <c r="AE23" s="79">
        <f>AVERAGEIF('Raw Questionnaire Results'!$H$2:$H$999, AE$32, 'Raw Questionnaire Results'!$AR$2:$AR$999)</f>
        <v>4.333333333333333</v>
      </c>
      <c r="AF23" s="99">
        <f>AVERAGEIF('Raw Questionnaire Results'!$H$2:$H$999, AF$32, 'Raw Questionnaire Results'!$AQ$2:$AQ$999)</f>
        <v>2</v>
      </c>
      <c r="AG23" s="79">
        <f>AVERAGEIF('Raw Questionnaire Results'!$H$2:$H$999, AG$32, 'Raw Questionnaire Results'!$O$2:$O$999)</f>
        <v>4.5</v>
      </c>
      <c r="AH23" s="79">
        <f>AVERAGEIF('Raw Questionnaire Results'!$H$2:$H$999, AH$32, 'Raw Questionnaire Results'!$AR$2:$AR$999)</f>
        <v>5.75</v>
      </c>
      <c r="AI23" s="99">
        <f>AVERAGEIF('Raw Questionnaire Results'!$H$2:$H$999, AI$32, 'Raw Questionnaire Results'!$AQ$2:$AQ$999)</f>
        <v>3.75</v>
      </c>
      <c r="AJ23" s="79">
        <f>AVERAGEIF('Raw Questionnaire Results'!$H$2:$H$999, AJ$32, 'Raw Questionnaire Results'!$O$2:$O$999)</f>
        <v>5</v>
      </c>
      <c r="AK23" s="79">
        <f>AVERAGEIF('Raw Questionnaire Results'!$H$2:$H$999, AK$32, 'Raw Questionnaire Results'!$AR$2:$AR$999)</f>
        <v>4</v>
      </c>
      <c r="AL23" s="99">
        <f>AVERAGEIF('Raw Questionnaire Results'!$H$2:$H$999, AL$32, 'Raw Questionnaire Results'!$AQ$2:$AQ$999)</f>
        <v>2.3333333333333335</v>
      </c>
      <c r="AM23" s="79">
        <f>AVERAGEIF('Raw Questionnaire Results'!$H$2:$H$999, AM$32, 'Raw Questionnaire Results'!$O$2:$O$999)</f>
        <v>5</v>
      </c>
      <c r="AN23" s="79">
        <f>AVERAGEIF('Raw Questionnaire Results'!$H$2:$H$999, AN$32, 'Raw Questionnaire Results'!$AR$2:$AR$999)</f>
        <v>4.666666666666667</v>
      </c>
      <c r="AO23" s="99">
        <f>AVERAGEIF('Raw Questionnaire Results'!$H$2:$H$999, AO$32, 'Raw Questionnaire Results'!$AQ$2:$AQ$999)</f>
        <v>2.3333333333333335</v>
      </c>
      <c r="AP23" s="79">
        <f>AVERAGEIF('Raw Questionnaire Results'!$H$2:$H$999, AP$32, 'Raw Questionnaire Results'!$O$2:$O$999)</f>
        <v>4.666666666666667</v>
      </c>
      <c r="AQ23" s="79">
        <f>AVERAGEIF('Raw Questionnaire Results'!$H$2:$H$999, AQ$32, 'Raw Questionnaire Results'!$AR$2:$AR$999)</f>
        <v>5.333333333333333</v>
      </c>
      <c r="AR23" s="99">
        <f>AVERAGEIF('Raw Questionnaire Results'!$H$2:$H$999, AR$32, 'Raw Questionnaire Results'!$AQ$2:$AQ$999)</f>
        <v>3</v>
      </c>
    </row>
    <row r="24" spans="1:44" s="72" customFormat="1">
      <c r="A24" s="120"/>
      <c r="B24" s="71" t="s">
        <v>325</v>
      </c>
      <c r="C24" s="79">
        <f>AVERAGEIF('Raw Questionnaire Results'!$H$2:$H$999, C$32, 'Raw Questionnaire Results'!$U$2:$U$999)</f>
        <v>3.3333333333333335</v>
      </c>
      <c r="D24" s="79">
        <f>AVERAGEIF('Raw Questionnaire Results'!$H$2:$H$999, D$32, 'Raw Questionnaire Results'!$BD$2:$BD$999)</f>
        <v>5</v>
      </c>
      <c r="E24" s="81">
        <f>AVERAGEIF('Raw Questionnaire Results'!$H$2:$H$999, E$32, 'Raw Questionnaire Results'!$BC$2:$BC$999)</f>
        <v>5.333333333333333</v>
      </c>
      <c r="F24" s="79">
        <f>AVERAGEIF('Raw Questionnaire Results'!$H$2:$H$999, F$32, 'Raw Questionnaire Results'!$U$2:$U$999)</f>
        <v>4.2222222222222223</v>
      </c>
      <c r="G24" s="79">
        <f>AVERAGEIF('Raw Questionnaire Results'!$H$2:$H$999, G$32, 'Raw Questionnaire Results'!$BD$2:$BD$999)</f>
        <v>6.4444444444444446</v>
      </c>
      <c r="H24" s="81">
        <f>AVERAGEIF('Raw Questionnaire Results'!$H$2:$H$999, H$32, 'Raw Questionnaire Results'!$BC$2:$BC$999)</f>
        <v>3.3333333333333335</v>
      </c>
      <c r="I24" s="79">
        <f>AVERAGEIF('Raw Questionnaire Results'!$H$2:$H$999, I$32, 'Raw Questionnaire Results'!$U$2:$U$999)</f>
        <v>3.5</v>
      </c>
      <c r="J24" s="79">
        <f>AVERAGEIF('Raw Questionnaire Results'!$H$2:$H$999, J$32, 'Raw Questionnaire Results'!$BD$2:$BD$999)</f>
        <v>6.5</v>
      </c>
      <c r="K24" s="81">
        <f>AVERAGEIF('Raw Questionnaire Results'!$H$2:$H$999, K$32, 'Raw Questionnaire Results'!$BC$2:$BC$999)</f>
        <v>4.5</v>
      </c>
      <c r="L24" s="79">
        <f>AVERAGEIF('Raw Questionnaire Results'!$H$2:$H$999, L$32, 'Raw Questionnaire Results'!$U$2:$U$999)</f>
        <v>4.5</v>
      </c>
      <c r="M24" s="79">
        <f>AVERAGEIF('Raw Questionnaire Results'!$H$2:$H$999, M$32, 'Raw Questionnaire Results'!$BD$2:$BD$999)</f>
        <v>6</v>
      </c>
      <c r="N24" s="81">
        <f>AVERAGEIF('Raw Questionnaire Results'!$H$2:$H$999, N$32, 'Raw Questionnaire Results'!$BC$2:$BC$999)</f>
        <v>4.5</v>
      </c>
      <c r="O24" s="125">
        <f>AVERAGEIF('Raw Questionnaire Results'!$H$2:$H$999, O$32, 'Raw Questionnaire Results'!$U$2:$U$999)</f>
        <v>4.5</v>
      </c>
      <c r="P24" s="79">
        <f>AVERAGEIF('Raw Questionnaire Results'!$H$2:$H$999, P$32, 'Raw Questionnaire Results'!$BD$2:$BD$999)</f>
        <v>6.5</v>
      </c>
      <c r="Q24" s="81">
        <f>AVERAGEIF('Raw Questionnaire Results'!$H$2:$H$999, Q$32, 'Raw Questionnaire Results'!$BC$2:$BC$999)</f>
        <v>5.5</v>
      </c>
      <c r="R24" s="79">
        <f>AVERAGEIF('Raw Questionnaire Results'!$H$2:$H$999, R$32, 'Raw Questionnaire Results'!$U$2:$U$999)</f>
        <v>4.666666666666667</v>
      </c>
      <c r="S24" s="79">
        <f>AVERAGEIF('Raw Questionnaire Results'!$H$2:$H$999, S$32, 'Raw Questionnaire Results'!$BD$2:$BD$999)</f>
        <v>4.666666666666667</v>
      </c>
      <c r="T24" s="81">
        <f>AVERAGEIF('Raw Questionnaire Results'!$H$2:$H$999, T$32, 'Raw Questionnaire Results'!$BC$2:$BC$999)</f>
        <v>5.666666666666667</v>
      </c>
      <c r="U24" s="79">
        <f>AVERAGEIF('Raw Questionnaire Results'!$H$2:$H$999, U$32, 'Raw Questionnaire Results'!$U$2:$U$999)</f>
        <v>5</v>
      </c>
      <c r="V24" s="79">
        <f>AVERAGEIF('Raw Questionnaire Results'!$H$2:$H$999, V$32, 'Raw Questionnaire Results'!$BD$2:$BD$999)</f>
        <v>5.333333333333333</v>
      </c>
      <c r="W24" s="81">
        <f>AVERAGEIF('Raw Questionnaire Results'!$H$2:$H$999, W$32, 'Raw Questionnaire Results'!$BC$2:$BC$999)</f>
        <v>3.6666666666666665</v>
      </c>
      <c r="X24" s="79">
        <f>AVERAGEIF('Raw Questionnaire Results'!$H$2:$H$999, X$32, 'Raw Questionnaire Results'!$U$2:$U$999)</f>
        <v>5</v>
      </c>
      <c r="Y24" s="79">
        <f>AVERAGEIF('Raw Questionnaire Results'!$H$2:$H$999, Y$32, 'Raw Questionnaire Results'!$BD$2:$BD$999)</f>
        <v>6</v>
      </c>
      <c r="Z24" s="81">
        <f>AVERAGEIF('Raw Questionnaire Results'!$H$2:$H$999, Z$32, 'Raw Questionnaire Results'!$BC$2:$BC$999)</f>
        <v>4</v>
      </c>
      <c r="AA24" s="79">
        <f>AVERAGEIF('Raw Questionnaire Results'!$H$2:$H$999, AA$32, 'Raw Questionnaire Results'!$U$2:$U$999)</f>
        <v>4.666666666666667</v>
      </c>
      <c r="AB24" s="79">
        <f>AVERAGEIF('Raw Questionnaire Results'!$H$2:$H$999, AB$32, 'Raw Questionnaire Results'!$BD$2:$BD$999)</f>
        <v>4.666666666666667</v>
      </c>
      <c r="AC24" s="81">
        <f>AVERAGEIF('Raw Questionnaire Results'!$H$2:$H$999, AC$32, 'Raw Questionnaire Results'!$BC$2:$BC$999)</f>
        <v>4.666666666666667</v>
      </c>
      <c r="AD24" s="125">
        <f>AVERAGEIF('Raw Questionnaire Results'!$H$2:$H$999, AD$32, 'Raw Questionnaire Results'!$U$2:$U$999)</f>
        <v>2.6666666666666665</v>
      </c>
      <c r="AE24" s="79">
        <f>AVERAGEIF('Raw Questionnaire Results'!$H$2:$H$999, AE$32, 'Raw Questionnaire Results'!$BD$2:$BD$999)</f>
        <v>3.6666666666666665</v>
      </c>
      <c r="AF24" s="81">
        <f>AVERAGEIF('Raw Questionnaire Results'!$H$2:$H$999, AF$32, 'Raw Questionnaire Results'!$BC$2:$BC$999)</f>
        <v>3.3333333333333335</v>
      </c>
      <c r="AG24" s="79">
        <f>AVERAGEIF('Raw Questionnaire Results'!$H$2:$H$999, AG$32, 'Raw Questionnaire Results'!$U$2:$U$999)</f>
        <v>4.25</v>
      </c>
      <c r="AH24" s="79">
        <f>AVERAGEIF('Raw Questionnaire Results'!$H$2:$H$999, AH$32, 'Raw Questionnaire Results'!$BD$2:$BD$999)</f>
        <v>6.25</v>
      </c>
      <c r="AI24" s="81">
        <f>AVERAGEIF('Raw Questionnaire Results'!$H$2:$H$999, AI$32, 'Raw Questionnaire Results'!$BC$2:$BC$999)</f>
        <v>4.25</v>
      </c>
      <c r="AJ24" s="79">
        <f>AVERAGEIF('Raw Questionnaire Results'!$H$2:$H$999, AJ$32, 'Raw Questionnaire Results'!$U$2:$U$999)</f>
        <v>4</v>
      </c>
      <c r="AK24" s="79">
        <f>AVERAGEIF('Raw Questionnaire Results'!$H$2:$H$999, AK$32, 'Raw Questionnaire Results'!$BD$2:$BD$999)</f>
        <v>4.333333333333333</v>
      </c>
      <c r="AL24" s="81">
        <f>AVERAGEIF('Raw Questionnaire Results'!$H$2:$H$999, AL$32, 'Raw Questionnaire Results'!$BC$2:$BC$999)</f>
        <v>3</v>
      </c>
      <c r="AM24" s="79">
        <f>AVERAGEIF('Raw Questionnaire Results'!$H$2:$H$999, AM$32, 'Raw Questionnaire Results'!$U$2:$U$999)</f>
        <v>4.666666666666667</v>
      </c>
      <c r="AN24" s="79">
        <f>AVERAGEIF('Raw Questionnaire Results'!$H$2:$H$999, AN$32, 'Raw Questionnaire Results'!$BD$2:$BD$999)</f>
        <v>5</v>
      </c>
      <c r="AO24" s="81">
        <f>AVERAGEIF('Raw Questionnaire Results'!$H$2:$H$999, AO$32, 'Raw Questionnaire Results'!$BC$2:$BC$999)</f>
        <v>4</v>
      </c>
      <c r="AP24" s="79">
        <f>AVERAGEIF('Raw Questionnaire Results'!$H$2:$H$999, AP$32, 'Raw Questionnaire Results'!$U$2:$U$999)</f>
        <v>4.666666666666667</v>
      </c>
      <c r="AQ24" s="79">
        <f>AVERAGEIF('Raw Questionnaire Results'!$H$2:$H$999, AQ$32, 'Raw Questionnaire Results'!$BD$2:$BD$999)</f>
        <v>5</v>
      </c>
      <c r="AR24" s="81">
        <f>AVERAGEIF('Raw Questionnaire Results'!$H$2:$H$999, AR$32, 'Raw Questionnaire Results'!$BC$2:$BC$999)</f>
        <v>4</v>
      </c>
    </row>
    <row r="25" spans="1:44">
      <c r="A25" s="122"/>
      <c r="B25" s="71" t="s">
        <v>291</v>
      </c>
      <c r="C25" s="79">
        <f>AVERAGEIF('Questionnaire Mean Quality'!$B$2:$B$999, C$32, 'Questionnaire Mean Quality'!$R$2:$R$999)</f>
        <v>3.6666666666666665</v>
      </c>
      <c r="D25" s="79">
        <f>AVERAGEIF('Questionnaire Mean Quality'!$B$2:$B$999,D$32, 'Questionnaire Mean Quality'!$S$2:$S$999)</f>
        <v>4.833333333333333</v>
      </c>
      <c r="E25" s="81">
        <f>AVERAGEIF('Questionnaire Mean Quality'!$B$2:$B$999,E$32, 'Questionnaire Mean Quality'!$T$2:$T$999)</f>
        <v>5.333333333333333</v>
      </c>
      <c r="F25" s="79">
        <f>AVERAGEIF('Questionnaire Mean Quality'!$B$2:$B$999, F$32, 'Questionnaire Mean Quality'!$R$2:$R$999)</f>
        <v>4.2222222222222223</v>
      </c>
      <c r="G25" s="79">
        <f>AVERAGEIF('Questionnaire Mean Quality'!$B$2:$B$999,G$32, 'Questionnaire Mean Quality'!$S$2:$S$999)</f>
        <v>6.6111111111111107</v>
      </c>
      <c r="H25" s="81">
        <f>AVERAGEIF('Questionnaire Mean Quality'!$B$2:$B$999,H$32, 'Questionnaire Mean Quality'!$T$2:$T$999)</f>
        <v>3.3333333333333335</v>
      </c>
      <c r="I25" s="79">
        <f>AVERAGEIF('Questionnaire Mean Quality'!$B$2:$B$999, I$32, 'Questionnaire Mean Quality'!$R$2:$R$999)</f>
        <v>4</v>
      </c>
      <c r="J25" s="79">
        <f>AVERAGEIF('Questionnaire Mean Quality'!$B$2:$B$999,J$32, 'Questionnaire Mean Quality'!$S$2:$S$999)</f>
        <v>6.5</v>
      </c>
      <c r="K25" s="81">
        <f>AVERAGEIF('Questionnaire Mean Quality'!$B$2:$B$999,K$32, 'Questionnaire Mean Quality'!$T$2:$T$999)</f>
        <v>5.25</v>
      </c>
      <c r="L25" s="79">
        <f>AVERAGEIF('Questionnaire Mean Quality'!$B$2:$B$999, L$32, 'Questionnaire Mean Quality'!$R$2:$R$999)</f>
        <v>4.25</v>
      </c>
      <c r="M25" s="79">
        <f>AVERAGEIF('Questionnaire Mean Quality'!$B$2:$B$999,M$32, 'Questionnaire Mean Quality'!$S$2:$S$999)</f>
        <v>6</v>
      </c>
      <c r="N25" s="81">
        <f>AVERAGEIF('Questionnaire Mean Quality'!$B$2:$B$999,N$32, 'Questionnaire Mean Quality'!$T$2:$T$999)</f>
        <v>4.5</v>
      </c>
      <c r="O25" s="125">
        <f>AVERAGEIF('Questionnaire Mean Quality'!$B$2:$B$999, O$32, 'Questionnaire Mean Quality'!$R$2:$R$999)</f>
        <v>4.75</v>
      </c>
      <c r="P25" s="79">
        <f>AVERAGEIF('Questionnaire Mean Quality'!$B$2:$B$999,P$32, 'Questionnaire Mean Quality'!$S$2:$S$999)</f>
        <v>6.5</v>
      </c>
      <c r="Q25" s="81">
        <f>AVERAGEIF('Questionnaire Mean Quality'!$B$2:$B$999,Q$32, 'Questionnaire Mean Quality'!$T$2:$T$999)</f>
        <v>5.25</v>
      </c>
      <c r="R25" s="79">
        <f>AVERAGEIF('Questionnaire Mean Quality'!$B$2:$B$999, R$32, 'Questionnaire Mean Quality'!$R$2:$R$999)</f>
        <v>5</v>
      </c>
      <c r="S25" s="79">
        <f>AVERAGEIF('Questionnaire Mean Quality'!$B$2:$B$999,S$32, 'Questionnaire Mean Quality'!$S$2:$S$999)</f>
        <v>5.333333333333333</v>
      </c>
      <c r="T25" s="81">
        <f>AVERAGEIF('Questionnaire Mean Quality'!$B$2:$B$999,T$32, 'Questionnaire Mean Quality'!$T$2:$T$999)</f>
        <v>4.5</v>
      </c>
      <c r="U25" s="79">
        <f>AVERAGEIF('Questionnaire Mean Quality'!$B$2:$B$999, U$32, 'Questionnaire Mean Quality'!$R$2:$R$999)</f>
        <v>5.5</v>
      </c>
      <c r="V25" s="79">
        <f>AVERAGEIF('Questionnaire Mean Quality'!$B$2:$B$999,V$32, 'Questionnaire Mean Quality'!$S$2:$S$999)</f>
        <v>5.5</v>
      </c>
      <c r="W25" s="81">
        <f>AVERAGEIF('Questionnaire Mean Quality'!$B$2:$B$999,W$32, 'Questionnaire Mean Quality'!$T$2:$T$999)</f>
        <v>3.3333333333333335</v>
      </c>
      <c r="X25" s="79">
        <f>AVERAGEIF('Questionnaire Mean Quality'!$B$2:$B$999, X$32, 'Questionnaire Mean Quality'!$R$2:$R$999)</f>
        <v>5.5</v>
      </c>
      <c r="Y25" s="79">
        <f>AVERAGEIF('Questionnaire Mean Quality'!$B$2:$B$999,Y$32, 'Questionnaire Mean Quality'!$S$2:$S$999)</f>
        <v>6.166666666666667</v>
      </c>
      <c r="Z25" s="81">
        <f>AVERAGEIF('Questionnaire Mean Quality'!$B$2:$B$999,Z$32, 'Questionnaire Mean Quality'!$T$2:$T$999)</f>
        <v>4.5</v>
      </c>
      <c r="AA25" s="79">
        <f>AVERAGEIF('Questionnaire Mean Quality'!$B$2:$B$999, AA$32, 'Questionnaire Mean Quality'!$R$2:$R$999)</f>
        <v>4.833333333333333</v>
      </c>
      <c r="AB25" s="79">
        <f>AVERAGEIF('Questionnaire Mean Quality'!$B$2:$B$999,AB$32, 'Questionnaire Mean Quality'!$S$2:$S$999)</f>
        <v>4.833333333333333</v>
      </c>
      <c r="AC25" s="81">
        <f>AVERAGEIF('Questionnaire Mean Quality'!$B$2:$B$999,AC$32, 'Questionnaire Mean Quality'!$T$2:$T$999)</f>
        <v>4.166666666666667</v>
      </c>
      <c r="AD25" s="125">
        <f>AVERAGEIF('Questionnaire Mean Quality'!$B$2:$B$999, AD$32, 'Questionnaire Mean Quality'!$R$2:$R$999)</f>
        <v>3</v>
      </c>
      <c r="AE25" s="79">
        <f>AVERAGEIF('Questionnaire Mean Quality'!$B$2:$B$999,AE$32, 'Questionnaire Mean Quality'!$S$2:$S$999)</f>
        <v>4</v>
      </c>
      <c r="AF25" s="81">
        <f>AVERAGEIF('Questionnaire Mean Quality'!$B$2:$B$999,AF$32, 'Questionnaire Mean Quality'!$T$2:$T$999)</f>
        <v>2.6666666666666665</v>
      </c>
      <c r="AG25" s="79">
        <f>AVERAGEIF('Questionnaire Mean Quality'!$B$2:$B$999, AG$32, 'Questionnaire Mean Quality'!$R$2:$R$999)</f>
        <v>4.375</v>
      </c>
      <c r="AH25" s="79">
        <f>AVERAGEIF('Questionnaire Mean Quality'!$B$2:$B$999,AH$32, 'Questionnaire Mean Quality'!$S$2:$S$999)</f>
        <v>6</v>
      </c>
      <c r="AI25" s="81">
        <f>AVERAGEIF('Questionnaire Mean Quality'!$B$2:$B$999,AI$32, 'Questionnaire Mean Quality'!$T$2:$T$999)</f>
        <v>4</v>
      </c>
      <c r="AJ25" s="79">
        <f>AVERAGEIF('Questionnaire Mean Quality'!$B$2:$B$999, AJ$32, 'Questionnaire Mean Quality'!$R$2:$R$999)</f>
        <v>4.5</v>
      </c>
      <c r="AK25" s="79">
        <f>AVERAGEIF('Questionnaire Mean Quality'!$B$2:$B$999,AK$32, 'Questionnaire Mean Quality'!$S$2:$S$999)</f>
        <v>4.166666666666667</v>
      </c>
      <c r="AL25" s="81">
        <f>AVERAGEIF('Questionnaire Mean Quality'!$B$2:$B$999,AL$32, 'Questionnaire Mean Quality'!$T$2:$T$999)</f>
        <v>2.6666666666666665</v>
      </c>
      <c r="AM25" s="79">
        <f>AVERAGEIF('Questionnaire Mean Quality'!$B$2:$B$999, AM$32, 'Questionnaire Mean Quality'!$R$2:$R$999)</f>
        <v>4.833333333333333</v>
      </c>
      <c r="AN25" s="79">
        <f>AVERAGEIF('Questionnaire Mean Quality'!$B$2:$B$999,AN$32, 'Questionnaire Mean Quality'!$S$2:$S$999)</f>
        <v>4.833333333333333</v>
      </c>
      <c r="AO25" s="81">
        <f>AVERAGEIF('Questionnaire Mean Quality'!$B$2:$B$999,AO$32, 'Questionnaire Mean Quality'!$T$2:$T$999)</f>
        <v>3.1666666666666665</v>
      </c>
      <c r="AP25" s="79">
        <f>AVERAGEIF('Questionnaire Mean Quality'!$B$2:$B$999, AP$32, 'Questionnaire Mean Quality'!$R$2:$R$999)</f>
        <v>4.666666666666667</v>
      </c>
      <c r="AQ25" s="79">
        <f>AVERAGEIF('Questionnaire Mean Quality'!$B$2:$B$999,AQ$32, 'Questionnaire Mean Quality'!$S$2:$S$999)</f>
        <v>5.166666666666667</v>
      </c>
      <c r="AR25" s="81">
        <f>AVERAGEIF('Questionnaire Mean Quality'!$B$2:$B$999,AR$32, 'Questionnaire Mean Quality'!$T$2:$T$999)</f>
        <v>3.5</v>
      </c>
    </row>
    <row r="26" spans="1:44" s="77" customFormat="1">
      <c r="A26" s="123"/>
      <c r="B26" s="76" t="s">
        <v>292</v>
      </c>
      <c r="C26" s="82">
        <f t="array" ref="C26">STDEV(IF('Questionnaire Mean Quality'!$B$2:$B$999=C$32, 'Questionnaire Mean Quality'!$R$2:$R$999))</f>
        <v>0.57735026918962473</v>
      </c>
      <c r="D26" s="82">
        <f t="array" ref="D26">STDEV(IF('Questionnaire Mean Quality'!$B$2:$B$999=D$32, 'Questionnaire Mean Quality'!$S$2:$S$999))</f>
        <v>0.76376261582597493</v>
      </c>
      <c r="E26" s="83">
        <f t="array" ref="E26">STDEV(IF('Questionnaire Mean Quality'!$B$2:$B$999=E$32, 'Questionnaire Mean Quality'!$T$2:$T$999))</f>
        <v>0.57735026918962584</v>
      </c>
      <c r="F26" s="82">
        <f t="array" ref="F26">STDEV(IF('Questionnaire Mean Quality'!$B$2:$B$999=F$32, 'Questionnaire Mean Quality'!$R$2:$R$999))</f>
        <v>1.5229722402080883</v>
      </c>
      <c r="G26" s="82">
        <f t="array" ref="G26">STDEV(IF('Questionnaire Mean Quality'!$B$2:$B$999=G$32, 'Questionnaire Mean Quality'!$S$2:$S$999))</f>
        <v>0.85796917841558518</v>
      </c>
      <c r="H26" s="83">
        <f t="array" ref="H26">STDEV(IF('Questionnaire Mean Quality'!$B$2:$B$999=H$32, 'Questionnaire Mean Quality'!$T$2:$T$999))</f>
        <v>1.6583123951776999</v>
      </c>
      <c r="I26" s="82">
        <f t="array" ref="I26">STDEV(IF('Questionnaire Mean Quality'!$B$2:$B$999=I$32, 'Questionnaire Mean Quality'!$R$2:$R$999))</f>
        <v>0.70710678118654757</v>
      </c>
      <c r="J26" s="82">
        <f t="array" ref="J26">STDEV(IF('Questionnaire Mean Quality'!$B$2:$B$999=J$32, 'Questionnaire Mean Quality'!$S$2:$S$999))</f>
        <v>0.70710678118654757</v>
      </c>
      <c r="K26" s="83">
        <f t="array" ref="K26">STDEV(IF('Questionnaire Mean Quality'!$B$2:$B$999=K$32, 'Questionnaire Mean Quality'!$T$2:$T$999))</f>
        <v>1.7677669529663689</v>
      </c>
      <c r="L26" s="82">
        <f t="array" ref="L26">STDEV(IF('Questionnaire Mean Quality'!$B$2:$B$999=L$32, 'Questionnaire Mean Quality'!$R$2:$R$999))</f>
        <v>0.35355339059327379</v>
      </c>
      <c r="M26" s="82">
        <f t="array" ref="M26">STDEV(IF('Questionnaire Mean Quality'!$B$2:$B$999=M$32, 'Questionnaire Mean Quality'!$S$2:$S$999))</f>
        <v>0</v>
      </c>
      <c r="N26" s="83">
        <f t="array" ref="N26">STDEV(IF('Questionnaire Mean Quality'!$B$2:$B$999=N$32, 'Questionnaire Mean Quality'!$T$2:$T$999))</f>
        <v>2.1213203435596424</v>
      </c>
      <c r="O26" s="126">
        <f t="array" ref="O26">STDEV(IF('Questionnaire Mean Quality'!$B$2:$B$999=O$32, 'Questionnaire Mean Quality'!$R$2:$R$999))</f>
        <v>0.35355339059327379</v>
      </c>
      <c r="P26" s="82">
        <f t="array" ref="P26">STDEV(IF('Questionnaire Mean Quality'!$B$2:$B$999=P$32, 'Questionnaire Mean Quality'!$S$2:$S$999))</f>
        <v>0.70710678118654757</v>
      </c>
      <c r="Q26" s="83">
        <f t="array" ref="Q26">STDEV(IF('Questionnaire Mean Quality'!$B$2:$B$999=Q$32, 'Questionnaire Mean Quality'!$T$2:$T$999))</f>
        <v>1.7677669529663689</v>
      </c>
      <c r="R26" s="82">
        <f t="array" ref="R26">STDEV(IF('Questionnaire Mean Quality'!$B$2:$B$999=R$32, 'Questionnaire Mean Quality'!$R$2:$R$999))</f>
        <v>0.5</v>
      </c>
      <c r="S26" s="82">
        <f t="array" ref="S26">STDEV(IF('Questionnaire Mean Quality'!$B$2:$B$999=S$32, 'Questionnaire Mean Quality'!$S$2:$S$999))</f>
        <v>0.76376261582597493</v>
      </c>
      <c r="T26" s="83">
        <f t="array" ref="T26">STDEV(IF('Questionnaire Mean Quality'!$B$2:$B$999=T$32, 'Questionnaire Mean Quality'!$T$2:$T$999))</f>
        <v>1.8027756377319946</v>
      </c>
      <c r="U26" s="82">
        <f t="array" ref="U26">STDEV(IF('Questionnaire Mean Quality'!$B$2:$B$999=U$32, 'Questionnaire Mean Quality'!$R$2:$R$999))</f>
        <v>0.5</v>
      </c>
      <c r="V26" s="82">
        <f t="array" ref="V26">STDEV(IF('Questionnaire Mean Quality'!$B$2:$B$999=V$32, 'Questionnaire Mean Quality'!$S$2:$S$999))</f>
        <v>0.5</v>
      </c>
      <c r="W26" s="83">
        <f t="array" ref="W26">STDEV(IF('Questionnaire Mean Quality'!$B$2:$B$999=W$32, 'Questionnaire Mean Quality'!$T$2:$T$999))</f>
        <v>2.2546248764114467</v>
      </c>
      <c r="X26" s="82">
        <f t="array" ref="X26">STDEV(IF('Questionnaire Mean Quality'!$B$2:$B$999=X$32, 'Questionnaire Mean Quality'!$R$2:$R$999))</f>
        <v>0.5</v>
      </c>
      <c r="Y26" s="82">
        <f t="array" ref="Y26">STDEV(IF('Questionnaire Mean Quality'!$B$2:$B$999=Y$32, 'Questionnaire Mean Quality'!$S$2:$S$999))</f>
        <v>0.28867513459481287</v>
      </c>
      <c r="Z26" s="83">
        <f t="array" ref="Z26">STDEV(IF('Questionnaire Mean Quality'!$B$2:$B$999=Z$32, 'Questionnaire Mean Quality'!$T$2:$T$999))</f>
        <v>0.8660254037844386</v>
      </c>
      <c r="AA26" s="82">
        <f t="array" ref="AA26">STDEV(IF('Questionnaire Mean Quality'!$B$2:$B$999=AA$32, 'Questionnaire Mean Quality'!$R$2:$R$999))</f>
        <v>0.28867513459481287</v>
      </c>
      <c r="AB26" s="82">
        <f t="array" ref="AB26">STDEV(IF('Questionnaire Mean Quality'!$B$2:$B$999=AB$32, 'Questionnaire Mean Quality'!$S$2:$S$999))</f>
        <v>0.76376261582597493</v>
      </c>
      <c r="AC26" s="83">
        <f t="array" ref="AC26">STDEV(IF('Questionnaire Mean Quality'!$B$2:$B$999=AC$32, 'Questionnaire Mean Quality'!$T$2:$T$999))</f>
        <v>0.28867513459481287</v>
      </c>
      <c r="AD26" s="126">
        <f t="array" ref="AD26">STDEV(IF('Questionnaire Mean Quality'!$B$2:$B$999=AD$32, 'Questionnaire Mean Quality'!$R$2:$R$999))</f>
        <v>1.3228756555322954</v>
      </c>
      <c r="AE26" s="82">
        <f t="array" ref="AE26">STDEV(IF('Questionnaire Mean Quality'!$B$2:$B$999=AE$32, 'Questionnaire Mean Quality'!$S$2:$S$999))</f>
        <v>1.7320508075688772</v>
      </c>
      <c r="AF26" s="83">
        <f t="array" ref="AF26">STDEV(IF('Questionnaire Mean Quality'!$B$2:$B$999=AF$32, 'Questionnaire Mean Quality'!$T$2:$T$999))</f>
        <v>1.5275252316519468</v>
      </c>
      <c r="AG26" s="82">
        <f t="array" ref="AG26">STDEV(IF('Questionnaire Mean Quality'!$B$2:$B$999=AG$32, 'Questionnaire Mean Quality'!$R$2:$R$999))</f>
        <v>1.75</v>
      </c>
      <c r="AH26" s="82">
        <f t="array" ref="AH26">STDEV(IF('Questionnaire Mean Quality'!$B$2:$B$999=AH$32, 'Questionnaire Mean Quality'!$S$2:$S$999))</f>
        <v>1.0801234497346435</v>
      </c>
      <c r="AI26" s="83">
        <f t="array" ref="AI26">STDEV(IF('Questionnaire Mean Quality'!$B$2:$B$999=AI$32, 'Questionnaire Mean Quality'!$T$2:$T$999))</f>
        <v>0.70710678118654757</v>
      </c>
      <c r="AJ26" s="82">
        <f t="array" ref="AJ26">STDEV(IF('Questionnaire Mean Quality'!$B$2:$B$999=AJ$32, 'Questionnaire Mean Quality'!$R$2:$R$999))</f>
        <v>0</v>
      </c>
      <c r="AK26" s="82">
        <f t="array" ref="AK26">STDEV(IF('Questionnaire Mean Quality'!$B$2:$B$999=AK$32, 'Questionnaire Mean Quality'!$S$2:$S$999))</f>
        <v>1.0408329997330659</v>
      </c>
      <c r="AL26" s="83">
        <f t="array" ref="AL26">STDEV(IF('Questionnaire Mean Quality'!$B$2:$B$999=AL$32, 'Questionnaire Mean Quality'!$T$2:$T$999))</f>
        <v>1.6072751268321595</v>
      </c>
      <c r="AM26" s="82">
        <f t="array" ref="AM26">STDEV(IF('Questionnaire Mean Quality'!$B$2:$B$999=AM$32, 'Questionnaire Mean Quality'!$R$2:$R$999))</f>
        <v>1.6072751268321599</v>
      </c>
      <c r="AN26" s="82">
        <f t="array" ref="AN26">STDEV(IF('Questionnaire Mean Quality'!$B$2:$B$999=AN$32, 'Questionnaire Mean Quality'!$S$2:$S$999))</f>
        <v>1.0408329997330674</v>
      </c>
      <c r="AO26" s="83">
        <f t="array" ref="AO26">STDEV(IF('Questionnaire Mean Quality'!$B$2:$B$999=AO$32, 'Questionnaire Mean Quality'!$T$2:$T$999))</f>
        <v>0.57735026918962629</v>
      </c>
      <c r="AP26" s="82">
        <f t="array" ref="AP26">STDEV(IF('Questionnaire Mean Quality'!$B$2:$B$999=AP$32, 'Questionnaire Mean Quality'!$R$2:$R$999))</f>
        <v>1.5275252316519474</v>
      </c>
      <c r="AQ26" s="82">
        <f t="array" ref="AQ26">STDEV(IF('Questionnaire Mean Quality'!$B$2:$B$999=AQ$32, 'Questionnaire Mean Quality'!$S$2:$S$999))</f>
        <v>1.2583057392117925</v>
      </c>
      <c r="AR26" s="83">
        <f t="array" ref="AR26">STDEV(IF('Questionnaire Mean Quality'!$B$2:$B$999=AR$32, 'Questionnaire Mean Quality'!$T$2:$T$999))</f>
        <v>1.7320508075688772</v>
      </c>
    </row>
    <row r="27" spans="1:44" s="72" customFormat="1">
      <c r="A27" s="120" t="s">
        <v>136</v>
      </c>
      <c r="B27" s="71" t="s">
        <v>324</v>
      </c>
      <c r="C27" s="79">
        <f>AVERAGEIF('Raw Questionnaire Results'!$H$2:$H$999, C$32, 'Raw Questionnaire Results'!$T$2:$T$999)</f>
        <v>3.3333333333333335</v>
      </c>
      <c r="D27" s="79">
        <f>AVERAGEIF('Raw Questionnaire Results'!$H$2:$H$999, D$32, 'Raw Questionnaire Results'!$BB$2:$BB$999)</f>
        <v>5.333333333333333</v>
      </c>
      <c r="E27" s="99">
        <f>AVERAGEIF('Raw Questionnaire Results'!$H$2:$H$999, E$32, 'Raw Questionnaire Results'!$BA$2:$BA$999)</f>
        <v>4</v>
      </c>
      <c r="F27" s="79">
        <f>AVERAGEIF('Raw Questionnaire Results'!$H$2:$H$999, F$32, 'Raw Questionnaire Results'!$T$2:$T$999)</f>
        <v>4.333333333333333</v>
      </c>
      <c r="G27" s="79">
        <f>AVERAGEIF('Raw Questionnaire Results'!$H$2:$H$999, G$32, 'Raw Questionnaire Results'!$BB$2:$BB$999)</f>
        <v>5.8888888888888893</v>
      </c>
      <c r="H27" s="99">
        <f>AVERAGEIF('Raw Questionnaire Results'!$H$2:$H$999, H$32, 'Raw Questionnaire Results'!$BA$2:$BA$999)</f>
        <v>3.5555555555555554</v>
      </c>
      <c r="I27" s="79">
        <f>AVERAGEIF('Raw Questionnaire Results'!$H$2:$H$999, I$32, 'Raw Questionnaire Results'!$T$2:$T$999)</f>
        <v>4.5</v>
      </c>
      <c r="J27" s="79">
        <f>AVERAGEIF('Raw Questionnaire Results'!$H$2:$H$999, J$32, 'Raw Questionnaire Results'!$BB$2:$BB$999)</f>
        <v>6.5</v>
      </c>
      <c r="K27" s="99">
        <f>AVERAGEIF('Raw Questionnaire Results'!$H$2:$H$999, K$32, 'Raw Questionnaire Results'!$BA$2:$BA$999)</f>
        <v>5</v>
      </c>
      <c r="L27" s="79">
        <f>AVERAGEIF('Raw Questionnaire Results'!$H$2:$H$999, L$32, 'Raw Questionnaire Results'!$T$2:$T$999)</f>
        <v>3.5</v>
      </c>
      <c r="M27" s="79">
        <f>AVERAGEIF('Raw Questionnaire Results'!$H$2:$H$999, M$32, 'Raw Questionnaire Results'!$BB$2:$BB$999)</f>
        <v>6</v>
      </c>
      <c r="N27" s="99">
        <f>AVERAGEIF('Raw Questionnaire Results'!$H$2:$H$999, N$32, 'Raw Questionnaire Results'!$BA$2:$BA$999)</f>
        <v>4</v>
      </c>
      <c r="O27" s="125">
        <f>AVERAGEIF('Raw Questionnaire Results'!$H$2:$H$999, O$32, 'Raw Questionnaire Results'!$T$2:$T$999)</f>
        <v>4.5</v>
      </c>
      <c r="P27" s="79">
        <f>AVERAGEIF('Raw Questionnaire Results'!$H$2:$H$999, P$32, 'Raw Questionnaire Results'!$BB$2:$BB$999)</f>
        <v>6</v>
      </c>
      <c r="Q27" s="99">
        <f>AVERAGEIF('Raw Questionnaire Results'!$H$2:$H$999, Q$32, 'Raw Questionnaire Results'!$BA$2:$BA$999)</f>
        <v>4.5</v>
      </c>
      <c r="R27" s="79">
        <f>AVERAGEIF('Raw Questionnaire Results'!$H$2:$H$999, R$32, 'Raw Questionnaire Results'!$T$2:$T$999)</f>
        <v>4.333333333333333</v>
      </c>
      <c r="S27" s="79">
        <f>AVERAGEIF('Raw Questionnaire Results'!$H$2:$H$999, S$32, 'Raw Questionnaire Results'!$BB$2:$BB$999)</f>
        <v>5</v>
      </c>
      <c r="T27" s="99">
        <f>AVERAGEIF('Raw Questionnaire Results'!$H$2:$H$999, T$32, 'Raw Questionnaire Results'!$BA$2:$BA$999)</f>
        <v>3.6666666666666665</v>
      </c>
      <c r="U27" s="79">
        <f>AVERAGEIF('Raw Questionnaire Results'!$H$2:$H$999, U$32, 'Raw Questionnaire Results'!$T$2:$T$999)</f>
        <v>4.333333333333333</v>
      </c>
      <c r="V27" s="79">
        <f>AVERAGEIF('Raw Questionnaire Results'!$H$2:$H$999, V$32, 'Raw Questionnaire Results'!$BB$2:$BB$999)</f>
        <v>5</v>
      </c>
      <c r="W27" s="99">
        <f>AVERAGEIF('Raw Questionnaire Results'!$H$2:$H$999, W$32, 'Raw Questionnaire Results'!$BA$2:$BA$999)</f>
        <v>2.6666666666666665</v>
      </c>
      <c r="X27" s="79">
        <f>AVERAGEIF('Raw Questionnaire Results'!$H$2:$H$999, X$32, 'Raw Questionnaire Results'!$T$2:$T$999)</f>
        <v>4.333333333333333</v>
      </c>
      <c r="Y27" s="79">
        <f>AVERAGEIF('Raw Questionnaire Results'!$H$2:$H$999, Y$32, 'Raw Questionnaire Results'!$BB$2:$BB$999)</f>
        <v>5</v>
      </c>
      <c r="Z27" s="99">
        <f>AVERAGEIF('Raw Questionnaire Results'!$H$2:$H$999, Z$32, 'Raw Questionnaire Results'!$BA$2:$BA$999)</f>
        <v>2.6666666666666665</v>
      </c>
      <c r="AA27" s="79">
        <f>AVERAGEIF('Raw Questionnaire Results'!$H$2:$H$999, AA$32, 'Raw Questionnaire Results'!$T$2:$T$999)</f>
        <v>4.666666666666667</v>
      </c>
      <c r="AB27" s="79">
        <f>AVERAGEIF('Raw Questionnaire Results'!$H$2:$H$999, AB$32, 'Raw Questionnaire Results'!$BB$2:$BB$999)</f>
        <v>3.6666666666666665</v>
      </c>
      <c r="AC27" s="99">
        <f>AVERAGEIF('Raw Questionnaire Results'!$H$2:$H$999, AC$32, 'Raw Questionnaire Results'!$BA$2:$BA$999)</f>
        <v>2.6666666666666665</v>
      </c>
      <c r="AD27" s="125">
        <f>AVERAGEIF('Raw Questionnaire Results'!$H$2:$H$999, AD$32, 'Raw Questionnaire Results'!$T$2:$T$999)</f>
        <v>4.666666666666667</v>
      </c>
      <c r="AE27" s="79">
        <f>AVERAGEIF('Raw Questionnaire Results'!$H$2:$H$999, AE$32, 'Raw Questionnaire Results'!$BB$2:$BB$999)</f>
        <v>4.666666666666667</v>
      </c>
      <c r="AF27" s="99">
        <f>AVERAGEIF('Raw Questionnaire Results'!$H$2:$H$999, AF$32, 'Raw Questionnaire Results'!$BA$2:$BA$999)</f>
        <v>2.3333333333333335</v>
      </c>
      <c r="AG27" s="79">
        <f>AVERAGEIF('Raw Questionnaire Results'!$H$2:$H$999, AG$32, 'Raw Questionnaire Results'!$T$2:$T$999)</f>
        <v>4.5</v>
      </c>
      <c r="AH27" s="79">
        <f>AVERAGEIF('Raw Questionnaire Results'!$H$2:$H$999, AH$32, 'Raw Questionnaire Results'!$BB$2:$BB$999)</f>
        <v>6.25</v>
      </c>
      <c r="AI27" s="99">
        <f>AVERAGEIF('Raw Questionnaire Results'!$H$2:$H$999, AI$32, 'Raw Questionnaire Results'!$BA$2:$BA$999)</f>
        <v>3</v>
      </c>
      <c r="AJ27" s="79">
        <f>AVERAGEIF('Raw Questionnaire Results'!$H$2:$H$999, AJ$32, 'Raw Questionnaire Results'!$T$2:$T$999)</f>
        <v>5</v>
      </c>
      <c r="AK27" s="79">
        <f>AVERAGEIF('Raw Questionnaire Results'!$H$2:$H$999, AK$32, 'Raw Questionnaire Results'!$BB$2:$BB$999)</f>
        <v>6</v>
      </c>
      <c r="AL27" s="99">
        <f>AVERAGEIF('Raw Questionnaire Results'!$H$2:$H$999, AL$32, 'Raw Questionnaire Results'!$BA$2:$BA$999)</f>
        <v>2.6666666666666665</v>
      </c>
      <c r="AM27" s="79">
        <f>AVERAGEIF('Raw Questionnaire Results'!$H$2:$H$999, AM$32, 'Raw Questionnaire Results'!$T$2:$T$999)</f>
        <v>4.666666666666667</v>
      </c>
      <c r="AN27" s="79">
        <f>AVERAGEIF('Raw Questionnaire Results'!$H$2:$H$999, AN$32, 'Raw Questionnaire Results'!$BB$2:$BB$999)</f>
        <v>5</v>
      </c>
      <c r="AO27" s="99">
        <f>AVERAGEIF('Raw Questionnaire Results'!$H$2:$H$999, AO$32, 'Raw Questionnaire Results'!$BA$2:$BA$999)</f>
        <v>3</v>
      </c>
      <c r="AP27" s="79">
        <f>AVERAGEIF('Raw Questionnaire Results'!$H$2:$H$999, AP$32, 'Raw Questionnaire Results'!$T$2:$T$999)</f>
        <v>5</v>
      </c>
      <c r="AQ27" s="79">
        <f>AVERAGEIF('Raw Questionnaire Results'!$H$2:$H$999, AQ$32, 'Raw Questionnaire Results'!$BB$2:$BB$999)</f>
        <v>5</v>
      </c>
      <c r="AR27" s="99">
        <f>AVERAGEIF('Raw Questionnaire Results'!$H$2:$H$999, AR$32, 'Raw Questionnaire Results'!$BA$2:$BA$999)</f>
        <v>3</v>
      </c>
    </row>
    <row r="28" spans="1:44" s="72" customFormat="1">
      <c r="A28" s="120"/>
      <c r="B28" s="71" t="s">
        <v>325</v>
      </c>
      <c r="C28" s="79">
        <f>AVERAGEIF('Raw Questionnaire Results'!$H$2:$H$999, C$32, 'Raw Questionnaire Results'!$P$2:$P$999)</f>
        <v>3.6666666666666665</v>
      </c>
      <c r="D28" s="79">
        <f>AVERAGEIF('Raw Questionnaire Results'!$H$2:$H$999, D$32, 'Raw Questionnaire Results'!$AT$2:$AT$999)</f>
        <v>6</v>
      </c>
      <c r="E28" s="81">
        <f>AVERAGEIF('Raw Questionnaire Results'!$H$2:$H$999, E$32, 'Raw Questionnaire Results'!$AS$2:$AS$999)</f>
        <v>4.333333333333333</v>
      </c>
      <c r="F28" s="79">
        <f>AVERAGEIF('Raw Questionnaire Results'!$H$2:$H$999, F$32, 'Raw Questionnaire Results'!$P$2:$P$999)</f>
        <v>3.7777777777777777</v>
      </c>
      <c r="G28" s="79">
        <f>AVERAGEIF('Raw Questionnaire Results'!$H$2:$H$999, G$32, 'Raw Questionnaire Results'!$AT$2:$AT$999)</f>
        <v>6</v>
      </c>
      <c r="H28" s="81">
        <f>AVERAGEIF('Raw Questionnaire Results'!$H$2:$H$999, H$32, 'Raw Questionnaire Results'!$AS$2:$AS$999)</f>
        <v>3.7777777777777777</v>
      </c>
      <c r="I28" s="79">
        <f>AVERAGEIF('Raw Questionnaire Results'!$H$2:$H$999, I$32, 'Raw Questionnaire Results'!$P$2:$P$999)</f>
        <v>3.5</v>
      </c>
      <c r="J28" s="79">
        <f>AVERAGEIF('Raw Questionnaire Results'!$H$2:$H$999, J$32, 'Raw Questionnaire Results'!$AT$2:$AT$999)</f>
        <v>6</v>
      </c>
      <c r="K28" s="81">
        <f>AVERAGEIF('Raw Questionnaire Results'!$H$2:$H$999, K$32, 'Raw Questionnaire Results'!$AS$2:$AS$999)</f>
        <v>4.5</v>
      </c>
      <c r="L28" s="79">
        <f>AVERAGEIF('Raw Questionnaire Results'!$H$2:$H$999, L$32, 'Raw Questionnaire Results'!$P$2:$P$999)</f>
        <v>3.5</v>
      </c>
      <c r="M28" s="79">
        <f>AVERAGEIF('Raw Questionnaire Results'!$H$2:$H$999, M$32, 'Raw Questionnaire Results'!$AT$2:$AT$999)</f>
        <v>5.5</v>
      </c>
      <c r="N28" s="81">
        <f>AVERAGEIF('Raw Questionnaire Results'!$H$2:$H$999, N$32, 'Raw Questionnaire Results'!$AS$2:$AS$999)</f>
        <v>4.5</v>
      </c>
      <c r="O28" s="125">
        <f>AVERAGEIF('Raw Questionnaire Results'!$H$2:$H$999, O$32, 'Raw Questionnaire Results'!$P$2:$P$999)</f>
        <v>4.5</v>
      </c>
      <c r="P28" s="79">
        <f>AVERAGEIF('Raw Questionnaire Results'!$H$2:$H$999, P$32, 'Raw Questionnaire Results'!$AT$2:$AT$999)</f>
        <v>6</v>
      </c>
      <c r="Q28" s="81">
        <f>AVERAGEIF('Raw Questionnaire Results'!$H$2:$H$999, Q$32, 'Raw Questionnaire Results'!$AS$2:$AS$999)</f>
        <v>4.5</v>
      </c>
      <c r="R28" s="79">
        <f>AVERAGEIF('Raw Questionnaire Results'!$H$2:$H$999, R$32, 'Raw Questionnaire Results'!$P$2:$P$999)</f>
        <v>3.3333333333333335</v>
      </c>
      <c r="S28" s="79">
        <f>AVERAGEIF('Raw Questionnaire Results'!$H$2:$H$999, S$32, 'Raw Questionnaire Results'!$AT$2:$AT$999)</f>
        <v>5.666666666666667</v>
      </c>
      <c r="T28" s="81">
        <f>AVERAGEIF('Raw Questionnaire Results'!$H$2:$H$999, T$32, 'Raw Questionnaire Results'!$AS$2:$AS$999)</f>
        <v>2.6666666666666665</v>
      </c>
      <c r="U28" s="79">
        <f>AVERAGEIF('Raw Questionnaire Results'!$H$2:$H$999, U$32, 'Raw Questionnaire Results'!$P$2:$P$999)</f>
        <v>5</v>
      </c>
      <c r="V28" s="79">
        <f>AVERAGEIF('Raw Questionnaire Results'!$H$2:$H$999, V$32, 'Raw Questionnaire Results'!$AT$2:$AT$999)</f>
        <v>5.666666666666667</v>
      </c>
      <c r="W28" s="81">
        <f>AVERAGEIF('Raw Questionnaire Results'!$H$2:$H$999, W$32, 'Raw Questionnaire Results'!$AS$2:$AS$999)</f>
        <v>3</v>
      </c>
      <c r="X28" s="79">
        <f>AVERAGEIF('Raw Questionnaire Results'!$H$2:$H$999, X$32, 'Raw Questionnaire Results'!$P$2:$P$999)</f>
        <v>4.333333333333333</v>
      </c>
      <c r="Y28" s="79">
        <f>AVERAGEIF('Raw Questionnaire Results'!$H$2:$H$999, Y$32, 'Raw Questionnaire Results'!$AT$2:$AT$999)</f>
        <v>5.666666666666667</v>
      </c>
      <c r="Z28" s="81">
        <f>AVERAGEIF('Raw Questionnaire Results'!$H$2:$H$999, Z$32, 'Raw Questionnaire Results'!$AS$2:$AS$999)</f>
        <v>3</v>
      </c>
      <c r="AA28" s="79">
        <f>AVERAGEIF('Raw Questionnaire Results'!$H$2:$H$999, AA$32, 'Raw Questionnaire Results'!$P$2:$P$999)</f>
        <v>4.333333333333333</v>
      </c>
      <c r="AB28" s="79">
        <f>AVERAGEIF('Raw Questionnaire Results'!$H$2:$H$999, AB$32, 'Raw Questionnaire Results'!$AT$2:$AT$999)</f>
        <v>4</v>
      </c>
      <c r="AC28" s="81">
        <f>AVERAGEIF('Raw Questionnaire Results'!$H$2:$H$999, AC$32, 'Raw Questionnaire Results'!$AS$2:$AS$999)</f>
        <v>2.6666666666666665</v>
      </c>
      <c r="AD28" s="125">
        <f>AVERAGEIF('Raw Questionnaire Results'!$H$2:$H$999, AD$32, 'Raw Questionnaire Results'!$P$2:$P$999)</f>
        <v>4</v>
      </c>
      <c r="AE28" s="79">
        <f>AVERAGEIF('Raw Questionnaire Results'!$H$2:$H$999, AE$32, 'Raw Questionnaire Results'!$AT$2:$AT$999)</f>
        <v>4.666666666666667</v>
      </c>
      <c r="AF28" s="81">
        <f>AVERAGEIF('Raw Questionnaire Results'!$H$2:$H$999, AF$32, 'Raw Questionnaire Results'!$AS$2:$AS$999)</f>
        <v>2</v>
      </c>
      <c r="AG28" s="79">
        <f>AVERAGEIF('Raw Questionnaire Results'!$H$2:$H$999, AG$32, 'Raw Questionnaire Results'!$P$2:$P$999)</f>
        <v>4.25</v>
      </c>
      <c r="AH28" s="79">
        <f>AVERAGEIF('Raw Questionnaire Results'!$H$2:$H$999, AH$32, 'Raw Questionnaire Results'!$AT$2:$AT$999)</f>
        <v>6</v>
      </c>
      <c r="AI28" s="81">
        <f>AVERAGEIF('Raw Questionnaire Results'!$H$2:$H$999, AI$32, 'Raw Questionnaire Results'!$AS$2:$AS$999)</f>
        <v>4.5</v>
      </c>
      <c r="AJ28" s="79">
        <f>AVERAGEIF('Raw Questionnaire Results'!$H$2:$H$999, AJ$32, 'Raw Questionnaire Results'!$P$2:$P$999)</f>
        <v>4</v>
      </c>
      <c r="AK28" s="79">
        <f>AVERAGEIF('Raw Questionnaire Results'!$H$2:$H$999, AK$32, 'Raw Questionnaire Results'!$AT$2:$AT$999)</f>
        <v>5.666666666666667</v>
      </c>
      <c r="AL28" s="81">
        <f>AVERAGEIF('Raw Questionnaire Results'!$H$2:$H$999, AL$32, 'Raw Questionnaire Results'!$AS$2:$AS$999)</f>
        <v>3.6666666666666665</v>
      </c>
      <c r="AM28" s="79">
        <f>AVERAGEIF('Raw Questionnaire Results'!$H$2:$H$999, AM$32, 'Raw Questionnaire Results'!$P$2:$P$999)</f>
        <v>4.666666666666667</v>
      </c>
      <c r="AN28" s="79">
        <f>AVERAGEIF('Raw Questionnaire Results'!$H$2:$H$999, AN$32, 'Raw Questionnaire Results'!$AT$2:$AT$999)</f>
        <v>5.333333333333333</v>
      </c>
      <c r="AO28" s="81">
        <f>AVERAGEIF('Raw Questionnaire Results'!$H$2:$H$999, AO$32, 'Raw Questionnaire Results'!$AS$2:$AS$999)</f>
        <v>3</v>
      </c>
      <c r="AP28" s="79">
        <f>AVERAGEIF('Raw Questionnaire Results'!$H$2:$H$999, AP$32, 'Raw Questionnaire Results'!$P$2:$P$999)</f>
        <v>4.666666666666667</v>
      </c>
      <c r="AQ28" s="79">
        <f>AVERAGEIF('Raw Questionnaire Results'!$H$2:$H$999, AQ$32, 'Raw Questionnaire Results'!$AT$2:$AT$999)</f>
        <v>5</v>
      </c>
      <c r="AR28" s="81">
        <f>AVERAGEIF('Raw Questionnaire Results'!$H$2:$H$999, AR$32, 'Raw Questionnaire Results'!$AS$2:$AS$999)</f>
        <v>3.3333333333333335</v>
      </c>
    </row>
    <row r="29" spans="1:44">
      <c r="A29" s="122"/>
      <c r="B29" s="71" t="s">
        <v>291</v>
      </c>
      <c r="C29" s="79">
        <f>AVERAGEIF('Questionnaire Mean Quality'!$B$2:$B$999, C$32, 'Questionnaire Mean Quality'!$U$2:$U$999)</f>
        <v>3.5</v>
      </c>
      <c r="D29" s="79">
        <f>AVERAGEIF('Questionnaire Mean Quality'!$B$2:$B$999,D$32, 'Questionnaire Mean Quality'!$V$2:$V$999)</f>
        <v>5.666666666666667</v>
      </c>
      <c r="E29" s="81">
        <f>AVERAGEIF('Questionnaire Mean Quality'!$B$2:$B$999,E$32, 'Questionnaire Mean Quality'!$W$2:$W$999)</f>
        <v>4.166666666666667</v>
      </c>
      <c r="F29" s="79">
        <f>AVERAGEIF('Questionnaire Mean Quality'!$B$2:$B$999, F$32, 'Questionnaire Mean Quality'!$U$2:$U$999)</f>
        <v>4.0555555555555554</v>
      </c>
      <c r="G29" s="79">
        <f>AVERAGEIF('Questionnaire Mean Quality'!$B$2:$B$999,G$32, 'Questionnaire Mean Quality'!$V$2:$V$999)</f>
        <v>5.9444444444444446</v>
      </c>
      <c r="H29" s="81">
        <f>AVERAGEIF('Questionnaire Mean Quality'!$B$2:$B$999,H$32, 'Questionnaire Mean Quality'!$W$2:$W$999)</f>
        <v>3.6666666666666665</v>
      </c>
      <c r="I29" s="79">
        <f>AVERAGEIF('Questionnaire Mean Quality'!$B$2:$B$999, I$32, 'Questionnaire Mean Quality'!$U$2:$U$999)</f>
        <v>4</v>
      </c>
      <c r="J29" s="79">
        <f>AVERAGEIF('Questionnaire Mean Quality'!$B$2:$B$999,J$32, 'Questionnaire Mean Quality'!$V$2:$V$999)</f>
        <v>6.25</v>
      </c>
      <c r="K29" s="81">
        <f>AVERAGEIF('Questionnaire Mean Quality'!$B$2:$B$999,K$32, 'Questionnaire Mean Quality'!$W$2:$W$999)</f>
        <v>4.75</v>
      </c>
      <c r="L29" s="79">
        <f>AVERAGEIF('Questionnaire Mean Quality'!$B$2:$B$999, L$32, 'Questionnaire Mean Quality'!$U$2:$U$999)</f>
        <v>3.5</v>
      </c>
      <c r="M29" s="79">
        <f>AVERAGEIF('Questionnaire Mean Quality'!$B$2:$B$999,M$32, 'Questionnaire Mean Quality'!$V$2:$V$999)</f>
        <v>5.75</v>
      </c>
      <c r="N29" s="81">
        <f>AVERAGEIF('Questionnaire Mean Quality'!$B$2:$B$999,N$32, 'Questionnaire Mean Quality'!$W$2:$W$999)</f>
        <v>4.25</v>
      </c>
      <c r="O29" s="125">
        <f>AVERAGEIF('Questionnaire Mean Quality'!$B$2:$B$999, O$32, 'Questionnaire Mean Quality'!$U$2:$U$999)</f>
        <v>4.5</v>
      </c>
      <c r="P29" s="79">
        <f>AVERAGEIF('Questionnaire Mean Quality'!$B$2:$B$999,P$32, 'Questionnaire Mean Quality'!$V$2:$V$999)</f>
        <v>6</v>
      </c>
      <c r="Q29" s="81">
        <f>AVERAGEIF('Questionnaire Mean Quality'!$B$2:$B$999,Q$32, 'Questionnaire Mean Quality'!$W$2:$W$999)</f>
        <v>4.5</v>
      </c>
      <c r="R29" s="79">
        <f>AVERAGEIF('Questionnaire Mean Quality'!$B$2:$B$999, R$32, 'Questionnaire Mean Quality'!$U$2:$U$999)</f>
        <v>3.8333333333333335</v>
      </c>
      <c r="S29" s="79">
        <f>AVERAGEIF('Questionnaire Mean Quality'!$B$2:$B$999,S$32, 'Questionnaire Mean Quality'!$V$2:$V$999)</f>
        <v>5.333333333333333</v>
      </c>
      <c r="T29" s="81">
        <f>AVERAGEIF('Questionnaire Mean Quality'!$B$2:$B$999,T$32, 'Questionnaire Mean Quality'!$W$2:$W$999)</f>
        <v>3.1666666666666665</v>
      </c>
      <c r="U29" s="79">
        <f>AVERAGEIF('Questionnaire Mean Quality'!$B$2:$B$999, U$32, 'Questionnaire Mean Quality'!$U$2:$U$999)</f>
        <v>4.666666666666667</v>
      </c>
      <c r="V29" s="79">
        <f>AVERAGEIF('Questionnaire Mean Quality'!$B$2:$B$999,V$32, 'Questionnaire Mean Quality'!$V$2:$V$999)</f>
        <v>5.333333333333333</v>
      </c>
      <c r="W29" s="81">
        <f>AVERAGEIF('Questionnaire Mean Quality'!$B$2:$B$999,W$32, 'Questionnaire Mean Quality'!$W$2:$W$999)</f>
        <v>2.8333333333333335</v>
      </c>
      <c r="X29" s="79">
        <f>AVERAGEIF('Questionnaire Mean Quality'!$B$2:$B$999, X$32, 'Questionnaire Mean Quality'!$U$2:$U$999)</f>
        <v>4.333333333333333</v>
      </c>
      <c r="Y29" s="79">
        <f>AVERAGEIF('Questionnaire Mean Quality'!$B$2:$B$999,Y$32, 'Questionnaire Mean Quality'!$V$2:$V$999)</f>
        <v>5.333333333333333</v>
      </c>
      <c r="Z29" s="81">
        <f>AVERAGEIF('Questionnaire Mean Quality'!$B$2:$B$999,Z$32, 'Questionnaire Mean Quality'!$W$2:$W$999)</f>
        <v>2.8333333333333335</v>
      </c>
      <c r="AA29" s="79">
        <f>AVERAGEIF('Questionnaire Mean Quality'!$B$2:$B$999, AA$32, 'Questionnaire Mean Quality'!$U$2:$U$999)</f>
        <v>4.5</v>
      </c>
      <c r="AB29" s="79">
        <f>AVERAGEIF('Questionnaire Mean Quality'!$B$2:$B$999,AB$32, 'Questionnaire Mean Quality'!$V$2:$V$999)</f>
        <v>3.8333333333333335</v>
      </c>
      <c r="AC29" s="81">
        <f>AVERAGEIF('Questionnaire Mean Quality'!$B$2:$B$999,AC$32, 'Questionnaire Mean Quality'!$W$2:$W$999)</f>
        <v>2.6666666666666665</v>
      </c>
      <c r="AD29" s="125">
        <f>AVERAGEIF('Questionnaire Mean Quality'!$B$2:$B$999, AD$32, 'Questionnaire Mean Quality'!$U$2:$U$999)</f>
        <v>4.333333333333333</v>
      </c>
      <c r="AE29" s="79">
        <f>AVERAGEIF('Questionnaire Mean Quality'!$B$2:$B$999,AE$32, 'Questionnaire Mean Quality'!$V$2:$V$999)</f>
        <v>4.666666666666667</v>
      </c>
      <c r="AF29" s="81">
        <f>AVERAGEIF('Questionnaire Mean Quality'!$B$2:$B$999,AF$32, 'Questionnaire Mean Quality'!$W$2:$W$999)</f>
        <v>2.1666666666666665</v>
      </c>
      <c r="AG29" s="79">
        <f>AVERAGEIF('Questionnaire Mean Quality'!$B$2:$B$999, AG$32, 'Questionnaire Mean Quality'!$U$2:$U$999)</f>
        <v>4.375</v>
      </c>
      <c r="AH29" s="79">
        <f>AVERAGEIF('Questionnaire Mean Quality'!$B$2:$B$999,AH$32, 'Questionnaire Mean Quality'!$V$2:$V$999)</f>
        <v>6.125</v>
      </c>
      <c r="AI29" s="81">
        <f>AVERAGEIF('Questionnaire Mean Quality'!$B$2:$B$999,AI$32, 'Questionnaire Mean Quality'!$W$2:$W$999)</f>
        <v>3.75</v>
      </c>
      <c r="AJ29" s="79">
        <f>AVERAGEIF('Questionnaire Mean Quality'!$B$2:$B$999, AJ$32, 'Questionnaire Mean Quality'!$U$2:$U$999)</f>
        <v>4.5</v>
      </c>
      <c r="AK29" s="79">
        <f>AVERAGEIF('Questionnaire Mean Quality'!$B$2:$B$999,AK$32, 'Questionnaire Mean Quality'!$V$2:$V$999)</f>
        <v>5.833333333333333</v>
      </c>
      <c r="AL29" s="81">
        <f>AVERAGEIF('Questionnaire Mean Quality'!$B$2:$B$999,AL$32, 'Questionnaire Mean Quality'!$W$2:$W$999)</f>
        <v>3.1666666666666665</v>
      </c>
      <c r="AM29" s="79">
        <f>AVERAGEIF('Questionnaire Mean Quality'!$B$2:$B$999, AM$32, 'Questionnaire Mean Quality'!$U$2:$U$999)</f>
        <v>4.666666666666667</v>
      </c>
      <c r="AN29" s="79">
        <f>AVERAGEIF('Questionnaire Mean Quality'!$B$2:$B$999,AN$32, 'Questionnaire Mean Quality'!$V$2:$V$999)</f>
        <v>5.166666666666667</v>
      </c>
      <c r="AO29" s="81">
        <f>AVERAGEIF('Questionnaire Mean Quality'!$B$2:$B$999,AO$32, 'Questionnaire Mean Quality'!$W$2:$W$999)</f>
        <v>3</v>
      </c>
      <c r="AP29" s="79">
        <f>AVERAGEIF('Questionnaire Mean Quality'!$B$2:$B$999, AP$32, 'Questionnaire Mean Quality'!$U$2:$U$999)</f>
        <v>4.833333333333333</v>
      </c>
      <c r="AQ29" s="79">
        <f>AVERAGEIF('Questionnaire Mean Quality'!$B$2:$B$999,AQ$32, 'Questionnaire Mean Quality'!$V$2:$V$999)</f>
        <v>5</v>
      </c>
      <c r="AR29" s="81">
        <f>AVERAGEIF('Questionnaire Mean Quality'!$B$2:$B$999,AR$32, 'Questionnaire Mean Quality'!$W$2:$W$999)</f>
        <v>3.1666666666666665</v>
      </c>
    </row>
    <row r="30" spans="1:44" s="77" customFormat="1">
      <c r="A30" s="124"/>
      <c r="B30" s="76" t="s">
        <v>292</v>
      </c>
      <c r="C30" s="82">
        <f t="array" ref="C30">STDEV(IF('Questionnaire Mean Quality'!$B$2:$B$999=C$32, 'Questionnaire Mean Quality'!$U$2:$U$999))</f>
        <v>1.3228756555322954</v>
      </c>
      <c r="D30" s="82">
        <f t="array" ref="D30">STDEV(IF('Questionnaire Mean Quality'!$B$2:$B$999=D$32, 'Questionnaire Mean Quality'!$V$2:$V$999))</f>
        <v>0.28867513459481287</v>
      </c>
      <c r="E30" s="83">
        <f t="array" ref="E30">STDEV(IF('Questionnaire Mean Quality'!$B$2:$B$999=E$32, 'Questionnaire Mean Quality'!$W$2:$W$999))</f>
        <v>1.4433756729740641</v>
      </c>
      <c r="F30" s="82">
        <f t="array" ref="F30">STDEV(IF('Questionnaire Mean Quality'!$B$2:$B$999=F$32, 'Questionnaire Mean Quality'!$U$2:$U$999))</f>
        <v>1.3096861371251429</v>
      </c>
      <c r="G30" s="82">
        <f t="array" ref="G30">STDEV(IF('Questionnaire Mean Quality'!$B$2:$B$999=G$32, 'Questionnaire Mean Quality'!$V$2:$V$999))</f>
        <v>0.91666666666666707</v>
      </c>
      <c r="H30" s="83">
        <f t="array" ref="H30">STDEV(IF('Questionnaire Mean Quality'!$B$2:$B$999=H$32, 'Questionnaire Mean Quality'!$W$2:$W$999))</f>
        <v>1.299038105676658</v>
      </c>
      <c r="I30" s="82">
        <f t="array" ref="I30">STDEV(IF('Questionnaire Mean Quality'!$B$2:$B$999=I$32, 'Questionnaire Mean Quality'!$U$2:$U$999))</f>
        <v>0.70710678118654757</v>
      </c>
      <c r="J30" s="82">
        <f t="array" ref="J30">STDEV(IF('Questionnaire Mean Quality'!$B$2:$B$999=J$32, 'Questionnaire Mean Quality'!$V$2:$V$999))</f>
        <v>1.0606601717798212</v>
      </c>
      <c r="K30" s="83">
        <f t="array" ref="K30">STDEV(IF('Questionnaire Mean Quality'!$B$2:$B$999=K$32, 'Questionnaire Mean Quality'!$W$2:$W$999))</f>
        <v>1.7677669529663689</v>
      </c>
      <c r="L30" s="82">
        <f t="array" ref="L30">STDEV(IF('Questionnaire Mean Quality'!$B$2:$B$999=L$32, 'Questionnaire Mean Quality'!$U$2:$U$999))</f>
        <v>0.70710678118654757</v>
      </c>
      <c r="M30" s="82">
        <f t="array" ref="M30">STDEV(IF('Questionnaire Mean Quality'!$B$2:$B$999=M$32, 'Questionnaire Mean Quality'!$V$2:$V$999))</f>
        <v>0.35355339059327379</v>
      </c>
      <c r="N30" s="83">
        <f t="array" ref="N30">STDEV(IF('Questionnaire Mean Quality'!$B$2:$B$999=N$32, 'Questionnaire Mean Quality'!$W$2:$W$999))</f>
        <v>1.7677669529663689</v>
      </c>
      <c r="O30" s="126">
        <f t="array" ref="O30">STDEV(IF('Questionnaire Mean Quality'!$B$2:$B$999=O$32, 'Questionnaire Mean Quality'!$U$2:$U$999))</f>
        <v>0.70710678118654757</v>
      </c>
      <c r="P30" s="82">
        <f t="array" ref="P30">STDEV(IF('Questionnaire Mean Quality'!$B$2:$B$999=P$32, 'Questionnaire Mean Quality'!$V$2:$V$999))</f>
        <v>0.70710678118654757</v>
      </c>
      <c r="Q30" s="83">
        <f t="array" ref="Q30">STDEV(IF('Questionnaire Mean Quality'!$B$2:$B$999=Q$32, 'Questionnaire Mean Quality'!$W$2:$W$999))</f>
        <v>2.1213203435596424</v>
      </c>
      <c r="R30" s="82">
        <f t="array" ref="R30">STDEV(IF('Questionnaire Mean Quality'!$B$2:$B$999=R$32, 'Questionnaire Mean Quality'!$U$2:$U$999))</f>
        <v>0.7637626158259726</v>
      </c>
      <c r="S30" s="82">
        <f t="array" ref="S30">STDEV(IF('Questionnaire Mean Quality'!$B$2:$B$999=S$32, 'Questionnaire Mean Quality'!$V$2:$V$999))</f>
        <v>0.76376261582597493</v>
      </c>
      <c r="T30" s="83">
        <f t="array" ref="T30">STDEV(IF('Questionnaire Mean Quality'!$B$2:$B$999=T$32, 'Questionnaire Mean Quality'!$W$2:$W$999))</f>
        <v>1.7559422921421233</v>
      </c>
      <c r="U30" s="82">
        <f t="array" ref="U30">STDEV(IF('Questionnaire Mean Quality'!$B$2:$B$999=U$32, 'Questionnaire Mean Quality'!$U$2:$U$999))</f>
        <v>0.76376261582597493</v>
      </c>
      <c r="V30" s="82">
        <f t="array" ref="V30">STDEV(IF('Questionnaire Mean Quality'!$B$2:$B$999=V$32, 'Questionnaire Mean Quality'!$V$2:$V$999))</f>
        <v>0.57735026918962584</v>
      </c>
      <c r="W30" s="83">
        <f t="array" ref="W30">STDEV(IF('Questionnaire Mean Quality'!$B$2:$B$999=W$32, 'Questionnaire Mean Quality'!$W$2:$W$999))</f>
        <v>1.2583057392117918</v>
      </c>
      <c r="X30" s="82">
        <f t="array" ref="X30">STDEV(IF('Questionnaire Mean Quality'!$B$2:$B$999=X$32, 'Questionnaire Mean Quality'!$U$2:$U$999))</f>
        <v>0.57735026918962473</v>
      </c>
      <c r="Y30" s="82">
        <f t="array" ref="Y30">STDEV(IF('Questionnaire Mean Quality'!$B$2:$B$999=Y$32, 'Questionnaire Mean Quality'!$V$2:$V$999))</f>
        <v>1.5275252316519474</v>
      </c>
      <c r="Z30" s="83">
        <f t="array" ref="Z30">STDEV(IF('Questionnaire Mean Quality'!$B$2:$B$999=Z$32, 'Questionnaire Mean Quality'!$W$2:$W$999))</f>
        <v>1.6072751268321595</v>
      </c>
      <c r="AA30" s="82">
        <f t="array" ref="AA30">STDEV(IF('Questionnaire Mean Quality'!$B$2:$B$999=AA$32, 'Questionnaire Mean Quality'!$U$2:$U$999))</f>
        <v>0.8660254037844386</v>
      </c>
      <c r="AB30" s="82">
        <f t="array" ref="AB30">STDEV(IF('Questionnaire Mean Quality'!$B$2:$B$999=AB$32, 'Questionnaire Mean Quality'!$V$2:$V$999))</f>
        <v>1.7559422921421228</v>
      </c>
      <c r="AC30" s="83">
        <f t="array" ref="AC30">STDEV(IF('Questionnaire Mean Quality'!$B$2:$B$999=AC$32, 'Questionnaire Mean Quality'!$W$2:$W$999))</f>
        <v>1.5275252316519468</v>
      </c>
      <c r="AD30" s="126">
        <f t="array" ref="AD30">STDEV(IF('Questionnaire Mean Quality'!$B$2:$B$999=AD$32, 'Questionnaire Mean Quality'!$U$2:$U$999))</f>
        <v>0.57735026918962473</v>
      </c>
      <c r="AE30" s="82">
        <f t="array" ref="AE30">STDEV(IF('Questionnaire Mean Quality'!$B$2:$B$999=AE$32, 'Questionnaire Mean Quality'!$V$2:$V$999))</f>
        <v>0.57735026918962784</v>
      </c>
      <c r="AF30" s="83">
        <f t="array" ref="AF30">STDEV(IF('Questionnaire Mean Quality'!$B$2:$B$999=AF$32, 'Questionnaire Mean Quality'!$W$2:$W$999))</f>
        <v>1.2583057392117916</v>
      </c>
      <c r="AG30" s="82">
        <f t="array" ref="AG30">STDEV(IF('Questionnaire Mean Quality'!$B$2:$B$999=AG$32, 'Questionnaire Mean Quality'!$U$2:$U$999))</f>
        <v>1.6007810593582121</v>
      </c>
      <c r="AH30" s="82">
        <f t="array" ref="AH30">STDEV(IF('Questionnaire Mean Quality'!$B$2:$B$999=AH$32, 'Questionnaire Mean Quality'!$V$2:$V$999))</f>
        <v>0.8539125638299665</v>
      </c>
      <c r="AI30" s="83">
        <f t="array" ref="AI30">STDEV(IF('Questionnaire Mean Quality'!$B$2:$B$999=AI$32, 'Questionnaire Mean Quality'!$W$2:$W$999))</f>
        <v>1.2583057392117916</v>
      </c>
      <c r="AJ30" s="82">
        <f t="array" ref="AJ30">STDEV(IF('Questionnaire Mean Quality'!$B$2:$B$999=AJ$32, 'Questionnaire Mean Quality'!$U$2:$U$999))</f>
        <v>1.3228756555322954</v>
      </c>
      <c r="AK30" s="82">
        <f t="array" ref="AK30">STDEV(IF('Questionnaire Mean Quality'!$B$2:$B$999=AK$32, 'Questionnaire Mean Quality'!$V$2:$V$999))</f>
        <v>0.28867513459481287</v>
      </c>
      <c r="AL30" s="83">
        <f t="array" ref="AL30">STDEV(IF('Questionnaire Mean Quality'!$B$2:$B$999=AL$32, 'Questionnaire Mean Quality'!$W$2:$W$999))</f>
        <v>1.2583057392117918</v>
      </c>
      <c r="AM30" s="82">
        <f t="array" ref="AM30">STDEV(IF('Questionnaire Mean Quality'!$B$2:$B$999=AM$32, 'Questionnaire Mean Quality'!$U$2:$U$999))</f>
        <v>1.5275252316519474</v>
      </c>
      <c r="AN30" s="82">
        <f t="array" ref="AN30">STDEV(IF('Questionnaire Mean Quality'!$B$2:$B$999=AN$32, 'Questionnaire Mean Quality'!$V$2:$V$999))</f>
        <v>1.4433756729740652</v>
      </c>
      <c r="AO30" s="83">
        <f t="array" ref="AO30">STDEV(IF('Questionnaire Mean Quality'!$B$2:$B$999=AO$32, 'Questionnaire Mean Quality'!$W$2:$W$999))</f>
        <v>1</v>
      </c>
      <c r="AP30" s="82">
        <f t="array" ref="AP30">STDEV(IF('Questionnaire Mean Quality'!$B$2:$B$999=AP$32, 'Questionnaire Mean Quality'!$U$2:$U$999))</f>
        <v>1.2583057392117925</v>
      </c>
      <c r="AQ30" s="82">
        <f t="array" ref="AQ30">STDEV(IF('Questionnaire Mean Quality'!$B$2:$B$999=AQ$32, 'Questionnaire Mean Quality'!$V$2:$V$999))</f>
        <v>1.7320508075688772</v>
      </c>
      <c r="AR30" s="83">
        <f t="array" ref="AR30">STDEV(IF('Questionnaire Mean Quality'!$B$2:$B$999=AR$32, 'Questionnaire Mean Quality'!$W$2:$W$999))</f>
        <v>0.76376261582597371</v>
      </c>
    </row>
    <row r="31" spans="1:44">
      <c r="F31" s="72"/>
      <c r="G31" s="72"/>
      <c r="I31" s="72"/>
      <c r="J31" s="72"/>
      <c r="L31" s="72"/>
      <c r="M31" s="72"/>
      <c r="P31" s="72"/>
      <c r="R31" s="72"/>
      <c r="S31" s="72"/>
      <c r="U31" s="72"/>
      <c r="V31" s="72"/>
    </row>
    <row r="32" spans="1:44">
      <c r="A32" s="78" t="s">
        <v>295</v>
      </c>
      <c r="C32">
        <v>1</v>
      </c>
      <c r="D32">
        <v>1</v>
      </c>
      <c r="E32" s="64">
        <v>1</v>
      </c>
      <c r="F32" s="4">
        <v>2</v>
      </c>
      <c r="G32" s="4">
        <v>2</v>
      </c>
      <c r="H32" s="64">
        <v>2</v>
      </c>
      <c r="I32" s="4">
        <v>3</v>
      </c>
      <c r="J32" s="4">
        <v>3</v>
      </c>
      <c r="K32" s="64">
        <v>3</v>
      </c>
      <c r="L32" s="4">
        <v>4</v>
      </c>
      <c r="M32" s="4">
        <v>4</v>
      </c>
      <c r="N32" s="64">
        <v>4</v>
      </c>
      <c r="O32" s="6">
        <v>5</v>
      </c>
      <c r="P32" s="4">
        <v>5</v>
      </c>
      <c r="Q32" s="64">
        <v>5</v>
      </c>
      <c r="R32" s="4">
        <v>6</v>
      </c>
      <c r="S32" s="4">
        <v>6</v>
      </c>
      <c r="T32" s="64">
        <v>6</v>
      </c>
      <c r="U32" s="4">
        <v>7</v>
      </c>
      <c r="V32" s="4">
        <v>7</v>
      </c>
      <c r="W32" s="64">
        <v>7</v>
      </c>
      <c r="X32" s="4">
        <v>8</v>
      </c>
      <c r="Y32" s="4">
        <v>8</v>
      </c>
      <c r="Z32" s="64">
        <v>8</v>
      </c>
      <c r="AA32" s="4">
        <v>9</v>
      </c>
      <c r="AB32" s="4">
        <v>9</v>
      </c>
      <c r="AC32" s="64">
        <v>9</v>
      </c>
      <c r="AD32" s="6">
        <v>10</v>
      </c>
      <c r="AE32" s="4">
        <v>10</v>
      </c>
      <c r="AF32" s="64">
        <v>10</v>
      </c>
      <c r="AG32" s="4">
        <v>11</v>
      </c>
      <c r="AH32" s="4">
        <v>11</v>
      </c>
      <c r="AI32" s="64">
        <v>11</v>
      </c>
      <c r="AJ32" s="4">
        <v>12</v>
      </c>
      <c r="AK32" s="4">
        <v>12</v>
      </c>
      <c r="AL32" s="64">
        <v>12</v>
      </c>
      <c r="AM32" s="4">
        <v>13</v>
      </c>
      <c r="AN32" s="4">
        <v>13</v>
      </c>
      <c r="AO32" s="64">
        <v>13</v>
      </c>
      <c r="AP32" s="4">
        <v>14</v>
      </c>
      <c r="AQ32" s="4">
        <v>14</v>
      </c>
      <c r="AR32" s="64">
        <v>14</v>
      </c>
    </row>
    <row r="33" spans="1:44">
      <c r="A33" s="78" t="s">
        <v>294</v>
      </c>
      <c r="C33">
        <f>COUNTIF('Questionnaire Mean Quality'!$B$2:$B$999, 'Scenario Numbers'!$B1)</f>
        <v>3</v>
      </c>
      <c r="D33">
        <f>C33</f>
        <v>3</v>
      </c>
      <c r="E33" s="64">
        <f>C33</f>
        <v>3</v>
      </c>
      <c r="F33">
        <f>COUNTIF('Questionnaire Mean Quality'!$B$2:$B$999, 'Scenario Numbers'!$B2)</f>
        <v>9</v>
      </c>
      <c r="G33" s="72">
        <f>F33</f>
        <v>9</v>
      </c>
      <c r="H33" s="64">
        <f>F33</f>
        <v>9</v>
      </c>
      <c r="I33">
        <f>COUNTIF('Questionnaire Mean Quality'!$B$2:$B$999, 'Scenario Numbers'!$B3)</f>
        <v>2</v>
      </c>
      <c r="J33">
        <f t="shared" ref="J33" si="0">I33</f>
        <v>2</v>
      </c>
      <c r="K33" s="64">
        <f t="shared" ref="K33" si="1">I33</f>
        <v>2</v>
      </c>
      <c r="L33">
        <f>COUNTIF('Questionnaire Mean Quality'!$B$2:$B$999, 'Scenario Numbers'!$B4)</f>
        <v>2</v>
      </c>
      <c r="M33" s="72">
        <f t="shared" ref="M33" si="2">L33</f>
        <v>2</v>
      </c>
      <c r="N33" s="64">
        <f t="shared" ref="N33" si="3">L33</f>
        <v>2</v>
      </c>
      <c r="O33" s="127">
        <f>COUNTIF('Questionnaire Mean Quality'!$B$2:$B$999, 'Scenario Numbers'!$B5)</f>
        <v>2</v>
      </c>
      <c r="P33">
        <f t="shared" ref="P33" si="4">O33</f>
        <v>2</v>
      </c>
      <c r="Q33" s="64">
        <f t="shared" ref="Q33" si="5">O33</f>
        <v>2</v>
      </c>
      <c r="R33">
        <f>COUNTIF('Questionnaire Mean Quality'!$B$2:$B$999, 'Scenario Numbers'!$B6)</f>
        <v>3</v>
      </c>
      <c r="S33" s="72">
        <f t="shared" ref="S33" si="6">R33</f>
        <v>3</v>
      </c>
      <c r="T33" s="64">
        <f t="shared" ref="T33" si="7">R33</f>
        <v>3</v>
      </c>
      <c r="U33">
        <f>COUNTIF('Questionnaire Mean Quality'!$B$2:$B$999, 'Scenario Numbers'!$B7)</f>
        <v>3</v>
      </c>
      <c r="V33">
        <f t="shared" ref="V33" si="8">U33</f>
        <v>3</v>
      </c>
      <c r="W33" s="64">
        <f t="shared" ref="W33" si="9">U33</f>
        <v>3</v>
      </c>
      <c r="X33">
        <f>COUNTIF('Questionnaire Mean Quality'!$B$2:$B$999, 'Scenario Numbers'!$B8)</f>
        <v>3</v>
      </c>
      <c r="Y33" s="72">
        <f t="shared" ref="Y33" si="10">X33</f>
        <v>3</v>
      </c>
      <c r="Z33" s="64">
        <f t="shared" ref="Z33" si="11">X33</f>
        <v>3</v>
      </c>
      <c r="AA33">
        <f>COUNTIF('Questionnaire Mean Quality'!$B$2:$B$999, 'Scenario Numbers'!$B9)</f>
        <v>3</v>
      </c>
      <c r="AB33">
        <f t="shared" ref="AB33" si="12">AA33</f>
        <v>3</v>
      </c>
      <c r="AC33" s="64">
        <f t="shared" ref="AC33" si="13">AA33</f>
        <v>3</v>
      </c>
      <c r="AD33" s="127">
        <f>COUNTIF('Questionnaire Mean Quality'!$B$2:$B$999, 'Scenario Numbers'!$B10)</f>
        <v>3</v>
      </c>
      <c r="AE33" s="72">
        <f t="shared" ref="AE33" si="14">AD33</f>
        <v>3</v>
      </c>
      <c r="AF33" s="64">
        <f t="shared" ref="AF33" si="15">AD33</f>
        <v>3</v>
      </c>
      <c r="AG33">
        <f>COUNTIF('Questionnaire Mean Quality'!$B$2:$B$999, 'Scenario Numbers'!$B11)</f>
        <v>4</v>
      </c>
      <c r="AH33">
        <f t="shared" ref="AH33" si="16">AG33</f>
        <v>4</v>
      </c>
      <c r="AI33" s="64">
        <f t="shared" ref="AI33" si="17">AG33</f>
        <v>4</v>
      </c>
      <c r="AJ33">
        <f>COUNTIF('Questionnaire Mean Quality'!$B$2:$B$999, 'Scenario Numbers'!$B12)</f>
        <v>3</v>
      </c>
      <c r="AK33" s="72">
        <f t="shared" ref="AK33" si="18">AJ33</f>
        <v>3</v>
      </c>
      <c r="AL33" s="64">
        <f t="shared" ref="AL33" si="19">AJ33</f>
        <v>3</v>
      </c>
      <c r="AM33">
        <f>COUNTIF('Questionnaire Mean Quality'!$B$2:$B$999, 'Scenario Numbers'!$B13)</f>
        <v>3</v>
      </c>
      <c r="AN33">
        <f t="shared" ref="AN33" si="20">AM33</f>
        <v>3</v>
      </c>
      <c r="AO33" s="64">
        <f t="shared" ref="AO33" si="21">AM33</f>
        <v>3</v>
      </c>
      <c r="AP33">
        <f>COUNTIF('Questionnaire Mean Quality'!$B$2:$B$999, 'Scenario Numbers'!$B14)</f>
        <v>3</v>
      </c>
      <c r="AQ33" s="72">
        <f t="shared" ref="AQ33" si="22">AP33</f>
        <v>3</v>
      </c>
      <c r="AR33" s="64">
        <f t="shared" ref="AR33" si="23">AP33</f>
        <v>3</v>
      </c>
    </row>
    <row r="34" spans="1:44">
      <c r="F34" s="72"/>
      <c r="G34" s="72"/>
      <c r="I34" s="72"/>
      <c r="J34" s="72"/>
      <c r="L34" s="72"/>
      <c r="M34" s="72"/>
      <c r="P34" s="72"/>
      <c r="R34" s="72"/>
      <c r="S34" s="72"/>
      <c r="U34" s="72"/>
      <c r="V34" s="72"/>
    </row>
    <row r="35" spans="1:44">
      <c r="F35" s="72"/>
      <c r="G35" s="72"/>
      <c r="I35" s="72"/>
      <c r="J35" s="72"/>
      <c r="L35" s="72"/>
      <c r="M35" s="72"/>
      <c r="P35" s="72"/>
      <c r="R35" s="72"/>
      <c r="S35" s="72"/>
      <c r="U35" s="72"/>
      <c r="V35" s="72"/>
    </row>
    <row r="36" spans="1:44">
      <c r="F36" s="72"/>
      <c r="G36" s="72"/>
      <c r="I36" s="72"/>
      <c r="J36" s="72"/>
      <c r="L36" s="72"/>
      <c r="M36" s="72"/>
      <c r="P36" s="72"/>
      <c r="R36" s="72"/>
      <c r="S36" s="72"/>
      <c r="U36" s="72"/>
      <c r="V36" s="72"/>
    </row>
    <row r="37" spans="1:44">
      <c r="F37" s="72"/>
      <c r="G37" s="72"/>
      <c r="I37" s="72"/>
      <c r="J37" s="72"/>
      <c r="L37" s="72"/>
      <c r="M37" s="72"/>
      <c r="P37" s="72"/>
      <c r="R37" s="72"/>
      <c r="S37" s="72"/>
      <c r="U37" s="72"/>
      <c r="V37" s="72"/>
    </row>
    <row r="38" spans="1:44">
      <c r="F38" s="72"/>
      <c r="G38" s="72"/>
      <c r="I38" s="72"/>
      <c r="J38" s="79"/>
      <c r="L38" s="72"/>
      <c r="M38" s="72"/>
      <c r="P38" s="72"/>
      <c r="R38" s="72"/>
      <c r="S38" s="72"/>
      <c r="U38" s="72"/>
      <c r="V38" s="72"/>
    </row>
    <row r="39" spans="1:44">
      <c r="F39" s="72"/>
      <c r="G39" s="72"/>
      <c r="I39" s="72"/>
      <c r="J39" s="79"/>
      <c r="L39" s="72"/>
      <c r="M39" s="72"/>
      <c r="P39" s="72"/>
      <c r="R39" s="72"/>
      <c r="S39" s="72"/>
      <c r="U39" s="72"/>
      <c r="V39" s="72"/>
    </row>
    <row r="40" spans="1:44">
      <c r="F40" s="72"/>
      <c r="G40" s="72"/>
      <c r="I40" s="72"/>
      <c r="J40" s="79"/>
      <c r="L40" s="72"/>
      <c r="M40" s="72"/>
      <c r="P40" s="72"/>
      <c r="R40" s="72"/>
      <c r="S40" s="72"/>
      <c r="U40" s="72"/>
      <c r="V40" s="72"/>
    </row>
    <row r="41" spans="1:44">
      <c r="F41" s="72"/>
      <c r="G41" s="72"/>
      <c r="I41" s="4"/>
      <c r="J41" s="80"/>
      <c r="L41" s="72"/>
      <c r="M41" s="72"/>
      <c r="P41" s="72"/>
      <c r="R41" s="72"/>
      <c r="S41" s="72"/>
      <c r="U41" s="72"/>
      <c r="V41" s="72"/>
    </row>
    <row r="42" spans="1:44">
      <c r="F42" s="72"/>
      <c r="G42" s="72"/>
      <c r="I42" s="72"/>
      <c r="J42" s="72"/>
      <c r="L42" s="72"/>
      <c r="M42" s="72"/>
      <c r="P42" s="72"/>
      <c r="R42" s="72"/>
      <c r="S42" s="72"/>
      <c r="U42" s="72"/>
      <c r="V42" s="72"/>
    </row>
    <row r="43" spans="1:44">
      <c r="F43" s="72"/>
      <c r="G43" s="72"/>
      <c r="I43" s="72"/>
      <c r="J43" s="72"/>
      <c r="L43" s="72"/>
      <c r="M43" s="72"/>
      <c r="P43" s="72"/>
      <c r="R43" s="72"/>
      <c r="S43" s="72"/>
      <c r="U43" s="72"/>
      <c r="V43" s="72"/>
    </row>
    <row r="44" spans="1:44">
      <c r="F44" s="72"/>
      <c r="G44" s="72"/>
      <c r="I44" s="79"/>
      <c r="J44" s="72"/>
      <c r="L44" s="72"/>
      <c r="M44" s="72"/>
      <c r="P44" s="72"/>
      <c r="R44" s="72"/>
      <c r="S44" s="72"/>
      <c r="U44" s="72"/>
      <c r="V44" s="72"/>
    </row>
    <row r="45" spans="1:44">
      <c r="F45" s="72"/>
      <c r="G45" s="72"/>
      <c r="I45" s="79"/>
      <c r="J45" s="72"/>
      <c r="L45" s="72"/>
      <c r="M45" s="72"/>
      <c r="P45" s="72"/>
      <c r="R45" s="72"/>
      <c r="S45" s="72"/>
      <c r="U45" s="72"/>
      <c r="V45" s="72"/>
    </row>
    <row r="46" spans="1:44">
      <c r="F46" s="72"/>
      <c r="G46" s="72"/>
      <c r="I46" s="72"/>
      <c r="J46" s="72"/>
      <c r="L46" s="72"/>
      <c r="M46" s="72"/>
      <c r="P46" s="72"/>
      <c r="R46" s="72"/>
      <c r="S46" s="72"/>
      <c r="U46" s="72"/>
      <c r="V46" s="72"/>
    </row>
    <row r="47" spans="1:44">
      <c r="F47" s="72"/>
      <c r="G47" s="72"/>
      <c r="I47" s="72"/>
      <c r="J47" s="72"/>
      <c r="L47" s="72"/>
      <c r="M47" s="72"/>
      <c r="P47" s="72"/>
      <c r="R47" s="72"/>
      <c r="S47" s="72"/>
      <c r="U47" s="72"/>
      <c r="V47" s="72"/>
    </row>
    <row r="48" spans="1:44">
      <c r="F48" s="72"/>
      <c r="G48" s="72"/>
      <c r="I48" s="72"/>
      <c r="J48" s="72"/>
      <c r="L48" s="72"/>
      <c r="M48" s="72"/>
      <c r="P48" s="72"/>
      <c r="R48" s="72"/>
      <c r="S48" s="72"/>
      <c r="U48" s="72"/>
      <c r="V48" s="72"/>
    </row>
    <row r="49" spans="6:22">
      <c r="G49" s="72"/>
      <c r="I49" s="72"/>
      <c r="J49" s="72"/>
      <c r="L49" s="72"/>
      <c r="M49" s="72"/>
      <c r="P49" s="72"/>
      <c r="R49" s="72"/>
      <c r="S49" s="72"/>
      <c r="U49" s="72"/>
      <c r="V49" s="72"/>
    </row>
    <row r="50" spans="6:22">
      <c r="F50" s="72"/>
      <c r="G50" s="72"/>
      <c r="I50" s="72"/>
      <c r="J50" s="72"/>
      <c r="L50" s="72"/>
      <c r="M50" s="72"/>
      <c r="P50" s="72"/>
      <c r="R50" s="72"/>
      <c r="S50" s="72"/>
      <c r="U50" s="72"/>
      <c r="V50" s="72"/>
    </row>
    <row r="51" spans="6:22">
      <c r="F51" s="72"/>
      <c r="G51" s="72"/>
      <c r="I51" s="72"/>
      <c r="J51" s="72"/>
      <c r="L51" s="72"/>
      <c r="M51" s="72"/>
      <c r="P51" s="72"/>
      <c r="R51" s="72"/>
      <c r="S51" s="72"/>
      <c r="U51" s="72"/>
      <c r="V51" s="72"/>
    </row>
    <row r="52" spans="6:22">
      <c r="F52" s="72"/>
      <c r="G52" s="72"/>
      <c r="I52" s="72"/>
      <c r="J52" s="72"/>
      <c r="L52" s="72"/>
      <c r="M52" s="72"/>
      <c r="P52" s="72"/>
      <c r="R52" s="72"/>
      <c r="S52" s="72"/>
      <c r="U52" s="72"/>
      <c r="V52" s="72"/>
    </row>
    <row r="53" spans="6:22">
      <c r="F53" s="72"/>
      <c r="G53" s="72"/>
      <c r="I53" s="72"/>
      <c r="J53" s="72"/>
      <c r="L53" s="72"/>
      <c r="M53" s="72"/>
      <c r="P53" s="72"/>
      <c r="R53" s="72"/>
      <c r="S53" s="72"/>
      <c r="U53" s="72"/>
      <c r="V53" s="72"/>
    </row>
    <row r="54" spans="6:22">
      <c r="F54" s="72"/>
      <c r="G54" s="72"/>
      <c r="I54" s="72"/>
      <c r="J54" s="72"/>
      <c r="L54" s="72"/>
      <c r="M54" s="72"/>
      <c r="P54" s="72"/>
      <c r="R54" s="72"/>
      <c r="S54" s="72"/>
      <c r="U54" s="72"/>
      <c r="V54" s="72"/>
    </row>
    <row r="55" spans="6:22">
      <c r="F55" s="72"/>
      <c r="G55" s="72"/>
      <c r="I55" s="72"/>
      <c r="J55" s="72"/>
      <c r="L55" s="72"/>
      <c r="M55" s="72"/>
      <c r="P55" s="72"/>
      <c r="R55" s="72"/>
      <c r="S55" s="72"/>
      <c r="U55" s="72"/>
      <c r="V55" s="72"/>
    </row>
    <row r="56" spans="6:22">
      <c r="F56" s="72"/>
      <c r="G56" s="72"/>
      <c r="I56" s="72"/>
      <c r="J56" s="72"/>
      <c r="L56" s="72"/>
      <c r="M56" s="72"/>
      <c r="P56" s="72"/>
      <c r="R56" s="72"/>
      <c r="S56" s="72"/>
      <c r="U56" s="72"/>
      <c r="V56" s="72"/>
    </row>
    <row r="57" spans="6:22">
      <c r="F57" s="72"/>
      <c r="G57" s="72"/>
      <c r="I57" s="72"/>
      <c r="J57" s="72"/>
      <c r="L57" s="72"/>
      <c r="M57" s="72"/>
      <c r="P57" s="72"/>
      <c r="R57" s="72"/>
      <c r="S57" s="72"/>
      <c r="U57" s="72"/>
      <c r="V57" s="72"/>
    </row>
    <row r="58" spans="6:22">
      <c r="F58" s="72"/>
      <c r="G58" s="72"/>
      <c r="I58" s="72"/>
      <c r="J58" s="72"/>
      <c r="L58" s="72"/>
      <c r="M58" s="72"/>
      <c r="P58" s="72"/>
      <c r="R58" s="72"/>
      <c r="S58" s="72"/>
      <c r="U58" s="72"/>
      <c r="V58" s="72"/>
    </row>
    <row r="59" spans="6:22">
      <c r="F59" s="72"/>
      <c r="G59" s="72"/>
      <c r="I59" s="72"/>
      <c r="J59" s="72"/>
      <c r="L59" s="72"/>
      <c r="M59" s="72"/>
      <c r="P59" s="72"/>
      <c r="R59" s="72"/>
      <c r="S59" s="72"/>
      <c r="U59" s="72"/>
      <c r="V59" s="72"/>
    </row>
    <row r="60" spans="6:22">
      <c r="F60" s="72"/>
      <c r="G60" s="72"/>
      <c r="I60" s="72"/>
      <c r="J60" s="72"/>
      <c r="L60" s="72"/>
      <c r="M60" s="72"/>
      <c r="P60" s="72"/>
      <c r="R60" s="72"/>
      <c r="S60" s="72"/>
      <c r="U60" s="72"/>
      <c r="V60" s="72"/>
    </row>
    <row r="61" spans="6:22">
      <c r="F61" s="72"/>
      <c r="G61" s="72"/>
      <c r="I61" s="72"/>
      <c r="J61" s="72"/>
      <c r="L61" s="72"/>
      <c r="M61" s="72"/>
      <c r="P61" s="72"/>
      <c r="R61" s="72"/>
      <c r="S61" s="72"/>
      <c r="U61" s="72"/>
      <c r="V61" s="72"/>
    </row>
    <row r="62" spans="6:22">
      <c r="F62" s="72"/>
      <c r="G62" s="72"/>
      <c r="I62" s="72"/>
      <c r="J62" s="72"/>
      <c r="L62" s="72"/>
      <c r="M62" s="72"/>
      <c r="P62" s="72"/>
      <c r="R62" s="72"/>
      <c r="S62" s="72"/>
      <c r="U62" s="72"/>
      <c r="V62" s="72"/>
    </row>
    <row r="63" spans="6:22">
      <c r="F63" s="72"/>
      <c r="G63" s="72"/>
      <c r="I63" s="72"/>
      <c r="J63" s="72"/>
      <c r="L63" s="72"/>
      <c r="M63" s="72"/>
      <c r="P63" s="72"/>
      <c r="R63" s="72"/>
      <c r="S63" s="72"/>
      <c r="U63" s="72"/>
      <c r="V63" s="72"/>
    </row>
    <row r="64" spans="6:22">
      <c r="F64" s="72"/>
      <c r="G64" s="72"/>
      <c r="I64" s="72"/>
      <c r="J64" s="72"/>
      <c r="L64" s="72"/>
      <c r="M64" s="72"/>
      <c r="P64" s="72"/>
      <c r="R64" s="72"/>
      <c r="S64" s="72"/>
      <c r="U64" s="72"/>
      <c r="V64" s="72"/>
    </row>
    <row r="65" spans="6:22">
      <c r="F65" s="72"/>
      <c r="G65" s="72"/>
      <c r="I65" s="72"/>
      <c r="J65" s="72"/>
      <c r="L65" s="72"/>
      <c r="M65" s="72"/>
      <c r="P65" s="72"/>
      <c r="R65" s="72"/>
      <c r="S65" s="72"/>
      <c r="U65" s="72"/>
      <c r="V65" s="72"/>
    </row>
    <row r="66" spans="6:22">
      <c r="F66" s="72"/>
      <c r="G66" s="72"/>
      <c r="I66" s="72"/>
      <c r="J66" s="72"/>
      <c r="L66" s="72"/>
      <c r="M66" s="72"/>
      <c r="P66" s="72"/>
      <c r="R66" s="72"/>
      <c r="S66" s="72"/>
      <c r="U66" s="72"/>
      <c r="V66" s="72"/>
    </row>
    <row r="67" spans="6:22">
      <c r="F67" s="72"/>
      <c r="G67" s="72"/>
      <c r="I67" s="72"/>
      <c r="J67" s="72"/>
      <c r="L67" s="72"/>
      <c r="M67" s="72"/>
      <c r="P67" s="72"/>
      <c r="R67" s="72"/>
      <c r="S67" s="72"/>
      <c r="U67" s="72"/>
      <c r="V67" s="72"/>
    </row>
    <row r="68" spans="6:22">
      <c r="F68" s="72"/>
      <c r="G68" s="72"/>
      <c r="I68" s="72"/>
      <c r="J68" s="72"/>
      <c r="L68" s="72"/>
      <c r="M68" s="72"/>
      <c r="P68" s="72"/>
      <c r="R68" s="72"/>
      <c r="S68" s="72"/>
      <c r="U68" s="72"/>
      <c r="V68" s="72"/>
    </row>
    <row r="69" spans="6:22">
      <c r="F69" s="72"/>
      <c r="G69" s="72"/>
      <c r="I69" s="72"/>
      <c r="J69" s="72"/>
      <c r="L69" s="72"/>
      <c r="M69" s="72"/>
      <c r="P69" s="72"/>
      <c r="R69" s="72"/>
      <c r="S69" s="72"/>
      <c r="U69" s="72"/>
      <c r="V69" s="72"/>
    </row>
    <row r="70" spans="6:22">
      <c r="F70" s="72"/>
      <c r="G70" s="72"/>
      <c r="I70" s="72"/>
      <c r="J70" s="72"/>
      <c r="L70" s="72"/>
      <c r="M70" s="72"/>
      <c r="P70" s="72"/>
      <c r="R70" s="72"/>
      <c r="S70" s="72"/>
      <c r="U70" s="72"/>
      <c r="V70" s="72"/>
    </row>
    <row r="71" spans="6:22">
      <c r="F71" s="72"/>
      <c r="G71" s="72"/>
      <c r="I71" s="72"/>
      <c r="J71" s="72"/>
      <c r="L71" s="72"/>
      <c r="M71" s="72"/>
      <c r="P71" s="72"/>
      <c r="R71" s="72"/>
      <c r="S71" s="72"/>
      <c r="U71" s="72"/>
      <c r="V71" s="72"/>
    </row>
    <row r="72" spans="6:22">
      <c r="F72" s="72"/>
      <c r="G72" s="72"/>
      <c r="I72" s="72"/>
      <c r="J72" s="72"/>
      <c r="L72" s="72"/>
      <c r="M72" s="72"/>
      <c r="P72" s="72"/>
      <c r="R72" s="72"/>
      <c r="S72" s="72"/>
      <c r="U72" s="72"/>
      <c r="V72" s="72"/>
    </row>
    <row r="73" spans="6:22">
      <c r="F73" s="72"/>
      <c r="G73" s="72"/>
      <c r="I73" s="72"/>
      <c r="J73" s="72"/>
      <c r="L73" s="72"/>
      <c r="M73" s="72"/>
      <c r="P73" s="72"/>
      <c r="R73" s="72"/>
      <c r="S73" s="72"/>
      <c r="U73" s="72"/>
      <c r="V73" s="72"/>
    </row>
    <row r="74" spans="6:22">
      <c r="F74" s="72"/>
      <c r="G74" s="72"/>
      <c r="I74" s="72"/>
      <c r="J74" s="72"/>
      <c r="L74" s="72"/>
      <c r="M74" s="72"/>
      <c r="P74" s="72"/>
      <c r="R74" s="72"/>
      <c r="S74" s="72"/>
      <c r="U74" s="72"/>
      <c r="V74" s="72"/>
    </row>
    <row r="75" spans="6:22">
      <c r="F75" s="72"/>
      <c r="G75" s="72"/>
      <c r="I75" s="72"/>
      <c r="J75" s="72"/>
      <c r="L75" s="72"/>
      <c r="M75" s="72"/>
      <c r="P75" s="72"/>
      <c r="R75" s="72"/>
      <c r="S75" s="72"/>
      <c r="U75" s="72"/>
      <c r="V75" s="72"/>
    </row>
    <row r="76" spans="6:22">
      <c r="F76" s="72"/>
      <c r="G76" s="72"/>
      <c r="I76" s="72"/>
      <c r="J76" s="72"/>
      <c r="L76" s="72"/>
      <c r="M76" s="72"/>
      <c r="P76" s="72"/>
      <c r="R76" s="72"/>
      <c r="S76" s="72"/>
      <c r="U76" s="72"/>
      <c r="V76" s="72"/>
    </row>
    <row r="77" spans="6:22">
      <c r="F77" s="72"/>
      <c r="G77" s="72"/>
      <c r="I77" s="72"/>
      <c r="J77" s="72"/>
      <c r="L77" s="72"/>
      <c r="M77" s="72"/>
      <c r="P77" s="72"/>
      <c r="R77" s="72"/>
      <c r="S77" s="72"/>
      <c r="U77" s="72"/>
      <c r="V77" s="72"/>
    </row>
    <row r="78" spans="6:22">
      <c r="F78" s="72"/>
      <c r="G78" s="72"/>
      <c r="I78" s="72"/>
      <c r="J78" s="72"/>
      <c r="L78" s="72"/>
      <c r="M78" s="72"/>
      <c r="P78" s="72"/>
      <c r="R78" s="72"/>
      <c r="S78" s="72"/>
      <c r="U78" s="72"/>
      <c r="V78" s="72"/>
    </row>
    <row r="79" spans="6:22">
      <c r="F79" s="72"/>
      <c r="G79" s="72"/>
      <c r="I79" s="72"/>
      <c r="J79" s="72"/>
      <c r="L79" s="72"/>
      <c r="M79" s="72"/>
      <c r="P79" s="72"/>
      <c r="R79" s="72"/>
      <c r="S79" s="72"/>
      <c r="U79" s="72"/>
      <c r="V79" s="72"/>
    </row>
    <row r="80" spans="6:22">
      <c r="F80" s="72"/>
      <c r="G80" s="72"/>
      <c r="I80" s="72"/>
      <c r="J80" s="72"/>
      <c r="L80" s="72"/>
      <c r="M80" s="72"/>
      <c r="P80" s="72"/>
      <c r="R80" s="72"/>
      <c r="S80" s="72"/>
      <c r="U80" s="72"/>
      <c r="V80" s="72"/>
    </row>
    <row r="81" spans="6:22">
      <c r="F81" s="72"/>
      <c r="G81" s="72"/>
      <c r="I81" s="72"/>
      <c r="J81" s="72"/>
      <c r="L81" s="72"/>
      <c r="M81" s="72"/>
      <c r="P81" s="72"/>
      <c r="R81" s="72"/>
      <c r="S81" s="72"/>
      <c r="U81" s="72"/>
      <c r="V81" s="72"/>
    </row>
    <row r="82" spans="6:22">
      <c r="F82" s="72"/>
      <c r="G82" s="72"/>
      <c r="I82" s="72"/>
      <c r="J82" s="72"/>
      <c r="L82" s="72"/>
      <c r="M82" s="72"/>
      <c r="P82" s="72"/>
      <c r="R82" s="72"/>
      <c r="S82" s="72"/>
      <c r="U82" s="72"/>
      <c r="V82" s="72"/>
    </row>
    <row r="83" spans="6:22">
      <c r="F83" s="72"/>
      <c r="G83" s="72"/>
      <c r="I83" s="72"/>
      <c r="J83" s="72"/>
      <c r="L83" s="72"/>
      <c r="M83" s="72"/>
      <c r="P83" s="72"/>
      <c r="R83" s="72"/>
      <c r="S83" s="72"/>
      <c r="U83" s="72"/>
      <c r="V83" s="72"/>
    </row>
    <row r="84" spans="6:22">
      <c r="F84" s="72"/>
      <c r="G84" s="72"/>
      <c r="I84" s="72"/>
      <c r="J84" s="72"/>
      <c r="L84" s="72"/>
      <c r="M84" s="72"/>
      <c r="P84" s="72"/>
      <c r="R84" s="72"/>
      <c r="S84" s="72"/>
      <c r="U84" s="72"/>
      <c r="V84" s="72"/>
    </row>
    <row r="85" spans="6:22">
      <c r="F85" s="72"/>
      <c r="G85" s="72"/>
      <c r="I85" s="72"/>
      <c r="J85" s="72"/>
      <c r="L85" s="72"/>
      <c r="M85" s="72"/>
      <c r="P85" s="72"/>
      <c r="R85" s="72"/>
      <c r="S85" s="72"/>
      <c r="U85" s="72"/>
      <c r="V85" s="72"/>
    </row>
    <row r="86" spans="6:22">
      <c r="F86" s="72"/>
      <c r="G86" s="72"/>
      <c r="I86" s="72"/>
      <c r="J86" s="72"/>
      <c r="L86" s="72"/>
      <c r="M86" s="72"/>
      <c r="P86" s="72"/>
      <c r="R86" s="72"/>
      <c r="S86" s="72"/>
      <c r="U86" s="72"/>
      <c r="V86" s="72"/>
    </row>
    <row r="87" spans="6:22">
      <c r="F87" s="72"/>
      <c r="G87" s="72"/>
      <c r="I87" s="72"/>
      <c r="J87" s="72"/>
      <c r="L87" s="72"/>
      <c r="M87" s="72"/>
      <c r="P87" s="72"/>
      <c r="R87" s="72"/>
      <c r="S87" s="72"/>
      <c r="U87" s="72"/>
      <c r="V87" s="72"/>
    </row>
    <row r="88" spans="6:22">
      <c r="F88" s="72"/>
      <c r="G88" s="72"/>
      <c r="I88" s="72"/>
      <c r="J88" s="72"/>
      <c r="L88" s="72"/>
      <c r="M88" s="72"/>
      <c r="P88" s="72"/>
      <c r="R88" s="72"/>
      <c r="S88" s="72"/>
      <c r="U88" s="72"/>
      <c r="V88" s="72"/>
    </row>
    <row r="89" spans="6:22">
      <c r="F89" s="72"/>
      <c r="G89" s="72"/>
      <c r="I89" s="72"/>
      <c r="J89" s="72"/>
      <c r="L89" s="72"/>
      <c r="M89" s="72"/>
      <c r="P89" s="72"/>
      <c r="R89" s="72"/>
      <c r="S89" s="72"/>
      <c r="U89" s="72"/>
      <c r="V89" s="72"/>
    </row>
    <row r="90" spans="6:22">
      <c r="F90" s="72"/>
      <c r="G90" s="72"/>
      <c r="I90" s="72"/>
      <c r="J90" s="72"/>
      <c r="L90" s="72"/>
      <c r="M90" s="72"/>
      <c r="P90" s="72"/>
      <c r="R90" s="72"/>
      <c r="S90" s="72"/>
      <c r="U90" s="72"/>
      <c r="V90" s="72"/>
    </row>
    <row r="91" spans="6:22">
      <c r="F91" s="72"/>
      <c r="G91" s="72"/>
      <c r="I91" s="72"/>
      <c r="J91" s="72"/>
      <c r="L91" s="72"/>
      <c r="M91" s="72"/>
      <c r="P91" s="72"/>
      <c r="R91" s="72"/>
      <c r="S91" s="72"/>
      <c r="U91" s="72"/>
      <c r="V91" s="72"/>
    </row>
    <row r="92" spans="6:22">
      <c r="F92" s="72"/>
      <c r="G92" s="72"/>
      <c r="I92" s="72"/>
      <c r="J92" s="72"/>
      <c r="L92" s="72"/>
      <c r="M92" s="72"/>
      <c r="P92" s="72"/>
      <c r="R92" s="72"/>
      <c r="S92" s="72"/>
      <c r="U92" s="72"/>
      <c r="V92" s="72"/>
    </row>
    <row r="93" spans="6:22">
      <c r="F93" s="72"/>
      <c r="G93" s="72"/>
      <c r="I93" s="72"/>
      <c r="J93" s="72"/>
      <c r="L93" s="72"/>
      <c r="M93" s="72"/>
      <c r="P93" s="72"/>
      <c r="R93" s="72"/>
      <c r="S93" s="72"/>
      <c r="U93" s="72"/>
      <c r="V93" s="72"/>
    </row>
    <row r="94" spans="6:22">
      <c r="F94" s="72"/>
      <c r="G94" s="72"/>
      <c r="I94" s="72"/>
      <c r="J94" s="72"/>
      <c r="L94" s="72"/>
      <c r="M94" s="72"/>
      <c r="P94" s="72"/>
      <c r="R94" s="72"/>
      <c r="S94" s="72"/>
      <c r="U94" s="72"/>
      <c r="V94" s="72"/>
    </row>
    <row r="95" spans="6:22">
      <c r="F95" s="72"/>
      <c r="G95" s="72"/>
      <c r="I95" s="72"/>
      <c r="J95" s="72"/>
      <c r="L95" s="72"/>
      <c r="M95" s="72"/>
      <c r="P95" s="72"/>
      <c r="R95" s="72"/>
      <c r="S95" s="72"/>
      <c r="U95" s="72"/>
      <c r="V95" s="72"/>
    </row>
    <row r="96" spans="6:22">
      <c r="F96" s="72"/>
      <c r="G96" s="72"/>
      <c r="I96" s="72"/>
      <c r="J96" s="72"/>
      <c r="L96" s="72"/>
      <c r="M96" s="72"/>
      <c r="P96" s="72"/>
      <c r="R96" s="72"/>
      <c r="S96" s="72"/>
      <c r="U96" s="72"/>
      <c r="V96" s="72"/>
    </row>
    <row r="97" spans="6:22">
      <c r="F97" s="72"/>
      <c r="G97" s="72"/>
      <c r="I97" s="72"/>
      <c r="J97" s="72"/>
      <c r="L97" s="72"/>
      <c r="M97" s="72"/>
      <c r="P97" s="72"/>
      <c r="R97" s="72"/>
      <c r="S97" s="72"/>
      <c r="U97" s="72"/>
      <c r="V97" s="72"/>
    </row>
    <row r="98" spans="6:22">
      <c r="F98" s="72"/>
      <c r="G98" s="72"/>
      <c r="I98" s="72"/>
      <c r="J98" s="72"/>
      <c r="L98" s="72"/>
      <c r="M98" s="72"/>
      <c r="P98" s="72"/>
      <c r="R98" s="72"/>
      <c r="S98" s="72"/>
      <c r="U98" s="72"/>
      <c r="V98" s="72"/>
    </row>
    <row r="99" spans="6:22">
      <c r="F99" s="72"/>
      <c r="G99" s="72"/>
      <c r="I99" s="72"/>
      <c r="J99" s="72"/>
      <c r="L99" s="72"/>
      <c r="M99" s="72"/>
      <c r="P99" s="72"/>
      <c r="R99" s="72"/>
      <c r="S99" s="72"/>
      <c r="U99" s="72"/>
      <c r="V99" s="72"/>
    </row>
    <row r="100" spans="6:22">
      <c r="F100" s="72"/>
      <c r="G100" s="72"/>
      <c r="I100" s="72"/>
      <c r="J100" s="72"/>
      <c r="L100" s="72"/>
      <c r="M100" s="72"/>
      <c r="P100" s="72"/>
      <c r="R100" s="72"/>
      <c r="S100" s="72"/>
      <c r="U100" s="72"/>
      <c r="V100" s="72"/>
    </row>
    <row r="101" spans="6:22">
      <c r="F101" s="72"/>
      <c r="G101" s="72"/>
      <c r="I101" s="72"/>
      <c r="J101" s="72"/>
      <c r="L101" s="72"/>
      <c r="M101" s="72"/>
      <c r="P101" s="72"/>
      <c r="R101" s="72"/>
      <c r="S101" s="72"/>
      <c r="U101" s="72"/>
      <c r="V101" s="72"/>
    </row>
    <row r="102" spans="6:22">
      <c r="F102" s="72"/>
      <c r="G102" s="72"/>
      <c r="I102" s="72"/>
      <c r="J102" s="72"/>
      <c r="L102" s="72"/>
      <c r="M102" s="72"/>
      <c r="P102" s="72"/>
      <c r="R102" s="72"/>
      <c r="S102" s="72"/>
      <c r="U102" s="72"/>
      <c r="V102" s="72"/>
    </row>
    <row r="103" spans="6:22">
      <c r="F103" s="72"/>
      <c r="G103" s="72"/>
      <c r="I103" s="72"/>
      <c r="J103" s="72"/>
      <c r="L103" s="72"/>
      <c r="M103" s="72"/>
      <c r="P103" s="72"/>
      <c r="R103" s="72"/>
      <c r="S103" s="72"/>
      <c r="U103" s="72"/>
      <c r="V103" s="72"/>
    </row>
    <row r="104" spans="6:22">
      <c r="F104" s="72"/>
      <c r="G104" s="72"/>
      <c r="I104" s="72"/>
      <c r="J104" s="72"/>
      <c r="L104" s="72"/>
      <c r="M104" s="72"/>
      <c r="P104" s="72"/>
      <c r="R104" s="72"/>
      <c r="S104" s="72"/>
      <c r="U104" s="72"/>
      <c r="V104" s="72"/>
    </row>
    <row r="105" spans="6:22">
      <c r="F105" s="72"/>
      <c r="G105" s="72"/>
      <c r="I105" s="72"/>
      <c r="J105" s="72"/>
      <c r="L105" s="72"/>
      <c r="M105" s="72"/>
      <c r="P105" s="72"/>
      <c r="R105" s="72"/>
      <c r="S105" s="72"/>
      <c r="U105" s="72"/>
      <c r="V105" s="72"/>
    </row>
    <row r="106" spans="6:22">
      <c r="F106" s="72"/>
      <c r="G106" s="72"/>
      <c r="I106" s="72"/>
      <c r="J106" s="72"/>
      <c r="L106" s="72"/>
      <c r="M106" s="72"/>
      <c r="P106" s="72"/>
      <c r="R106" s="72"/>
      <c r="S106" s="72"/>
      <c r="U106" s="72"/>
      <c r="V106" s="72"/>
    </row>
    <row r="107" spans="6:22">
      <c r="F107" s="72"/>
      <c r="G107" s="72"/>
      <c r="I107" s="72"/>
      <c r="J107" s="72"/>
      <c r="L107" s="72"/>
      <c r="M107" s="72"/>
      <c r="P107" s="72"/>
      <c r="R107" s="72"/>
      <c r="S107" s="72"/>
      <c r="U107" s="72"/>
      <c r="V107" s="72"/>
    </row>
    <row r="108" spans="6:22">
      <c r="F108" s="72"/>
      <c r="G108" s="72"/>
      <c r="I108" s="72"/>
      <c r="J108" s="72"/>
      <c r="L108" s="72"/>
      <c r="M108" s="72"/>
      <c r="P108" s="72"/>
      <c r="R108" s="72"/>
      <c r="S108" s="72"/>
      <c r="U108" s="72"/>
      <c r="V108" s="72"/>
    </row>
    <row r="109" spans="6:22">
      <c r="F109" s="72"/>
      <c r="G109" s="72"/>
      <c r="I109" s="72"/>
      <c r="J109" s="72"/>
      <c r="L109" s="72"/>
      <c r="M109" s="72"/>
      <c r="P109" s="72"/>
      <c r="R109" s="72"/>
      <c r="S109" s="72"/>
      <c r="U109" s="72"/>
      <c r="V109" s="72"/>
    </row>
    <row r="110" spans="6:22">
      <c r="F110" s="72"/>
      <c r="G110" s="72"/>
      <c r="I110" s="72"/>
      <c r="J110" s="72"/>
      <c r="L110" s="72"/>
      <c r="M110" s="72"/>
      <c r="P110" s="72"/>
      <c r="R110" s="72"/>
      <c r="S110" s="72"/>
      <c r="U110" s="72"/>
      <c r="V110" s="72"/>
    </row>
    <row r="111" spans="6:22">
      <c r="F111" s="72"/>
      <c r="G111" s="72"/>
      <c r="I111" s="72"/>
      <c r="J111" s="72"/>
      <c r="L111" s="72"/>
      <c r="M111" s="72"/>
      <c r="P111" s="72"/>
      <c r="R111" s="72"/>
      <c r="S111" s="72"/>
      <c r="U111" s="72"/>
      <c r="V111" s="72"/>
    </row>
    <row r="112" spans="6:22">
      <c r="F112" s="72"/>
      <c r="G112" s="72"/>
      <c r="I112" s="72"/>
      <c r="J112" s="72"/>
      <c r="L112" s="72"/>
      <c r="M112" s="72"/>
      <c r="P112" s="72"/>
      <c r="R112" s="72"/>
      <c r="S112" s="72"/>
      <c r="U112" s="72"/>
      <c r="V112" s="72"/>
    </row>
    <row r="113" spans="6:22">
      <c r="F113" s="72"/>
      <c r="G113" s="72"/>
      <c r="I113" s="72"/>
      <c r="J113" s="72"/>
      <c r="L113" s="72"/>
      <c r="M113" s="72"/>
      <c r="P113" s="72"/>
      <c r="R113" s="72"/>
      <c r="S113" s="72"/>
      <c r="U113" s="72"/>
      <c r="V113" s="72"/>
    </row>
    <row r="114" spans="6:22">
      <c r="F114" s="72"/>
      <c r="G114" s="72"/>
      <c r="I114" s="72"/>
      <c r="J114" s="72"/>
      <c r="L114" s="72"/>
      <c r="M114" s="72"/>
      <c r="P114" s="72"/>
      <c r="R114" s="72"/>
      <c r="S114" s="72"/>
      <c r="U114" s="72"/>
      <c r="V114" s="72"/>
    </row>
    <row r="115" spans="6:22">
      <c r="F115" s="72"/>
      <c r="G115" s="72"/>
      <c r="I115" s="72"/>
      <c r="J115" s="72"/>
      <c r="L115" s="72"/>
      <c r="M115" s="72"/>
      <c r="P115" s="72"/>
      <c r="R115" s="72"/>
      <c r="S115" s="72"/>
      <c r="U115" s="72"/>
      <c r="V115" s="72"/>
    </row>
    <row r="116" spans="6:22">
      <c r="F116" s="72"/>
      <c r="G116" s="72"/>
      <c r="I116" s="72"/>
      <c r="J116" s="72"/>
      <c r="L116" s="72"/>
      <c r="M116" s="72"/>
      <c r="P116" s="72"/>
      <c r="R116" s="72"/>
      <c r="S116" s="72"/>
      <c r="U116" s="72"/>
      <c r="V116" s="72"/>
    </row>
    <row r="117" spans="6:22">
      <c r="F117" s="72"/>
      <c r="G117" s="72"/>
      <c r="I117" s="72"/>
      <c r="J117" s="72"/>
      <c r="L117" s="72"/>
      <c r="M117" s="72"/>
      <c r="P117" s="72"/>
      <c r="R117" s="72"/>
      <c r="S117" s="72"/>
      <c r="U117" s="72"/>
      <c r="V117" s="72"/>
    </row>
    <row r="118" spans="6:22">
      <c r="F118" s="72"/>
      <c r="G118" s="72"/>
      <c r="I118" s="72"/>
      <c r="J118" s="72"/>
      <c r="L118" s="72"/>
      <c r="M118" s="72"/>
      <c r="P118" s="72"/>
      <c r="R118" s="72"/>
      <c r="S118" s="72"/>
      <c r="U118" s="72"/>
      <c r="V118" s="72"/>
    </row>
    <row r="119" spans="6:22">
      <c r="F119" s="72"/>
      <c r="G119" s="72"/>
      <c r="I119" s="72"/>
      <c r="J119" s="72"/>
      <c r="L119" s="72"/>
      <c r="M119" s="72"/>
      <c r="P119" s="72"/>
      <c r="R119" s="72"/>
      <c r="S119" s="72"/>
      <c r="U119" s="72"/>
      <c r="V119" s="72"/>
    </row>
    <row r="120" spans="6:22">
      <c r="F120" s="72"/>
      <c r="G120" s="72"/>
      <c r="I120" s="72"/>
      <c r="J120" s="72"/>
      <c r="L120" s="72"/>
      <c r="M120" s="72"/>
      <c r="P120" s="72"/>
      <c r="R120" s="72"/>
      <c r="S120" s="72"/>
      <c r="U120" s="72"/>
      <c r="V120" s="72"/>
    </row>
    <row r="121" spans="6:22">
      <c r="F121" s="72"/>
      <c r="G121" s="72"/>
      <c r="I121" s="72"/>
      <c r="J121" s="72"/>
      <c r="L121" s="72"/>
      <c r="M121" s="72"/>
      <c r="P121" s="72"/>
      <c r="R121" s="72"/>
      <c r="S121" s="72"/>
      <c r="U121" s="72"/>
      <c r="V121" s="72"/>
    </row>
    <row r="122" spans="6:22">
      <c r="F122" s="72"/>
      <c r="G122" s="72"/>
      <c r="I122" s="72"/>
      <c r="J122" s="72"/>
      <c r="L122" s="72"/>
      <c r="M122" s="72"/>
      <c r="P122" s="72"/>
      <c r="R122" s="72"/>
      <c r="S122" s="72"/>
      <c r="U122" s="72"/>
      <c r="V122" s="72"/>
    </row>
    <row r="123" spans="6:22">
      <c r="F123" s="72"/>
      <c r="G123" s="72"/>
      <c r="I123" s="72"/>
      <c r="J123" s="72"/>
      <c r="L123" s="72"/>
      <c r="M123" s="72"/>
      <c r="P123" s="72"/>
      <c r="R123" s="72"/>
      <c r="S123" s="72"/>
      <c r="U123" s="72"/>
      <c r="V123" s="72"/>
    </row>
    <row r="124" spans="6:22">
      <c r="F124" s="72"/>
      <c r="G124" s="72"/>
      <c r="I124" s="72"/>
      <c r="J124" s="72"/>
      <c r="L124" s="72"/>
      <c r="M124" s="72"/>
      <c r="P124" s="72"/>
      <c r="R124" s="72"/>
      <c r="S124" s="72"/>
      <c r="U124" s="72"/>
      <c r="V124" s="72"/>
    </row>
    <row r="125" spans="6:22">
      <c r="F125" s="72"/>
      <c r="G125" s="72"/>
      <c r="I125" s="72"/>
      <c r="J125" s="72"/>
      <c r="L125" s="72"/>
      <c r="M125" s="72"/>
      <c r="P125" s="72"/>
      <c r="R125" s="72"/>
      <c r="S125" s="72"/>
      <c r="U125" s="72"/>
      <c r="V125" s="72"/>
    </row>
    <row r="126" spans="6:22">
      <c r="F126" s="72"/>
      <c r="G126" s="72"/>
      <c r="I126" s="72"/>
      <c r="J126" s="72"/>
      <c r="L126" s="72"/>
      <c r="M126" s="72"/>
      <c r="P126" s="72"/>
      <c r="R126" s="72"/>
      <c r="S126" s="72"/>
      <c r="U126" s="72"/>
      <c r="V126" s="72"/>
    </row>
    <row r="127" spans="6:22">
      <c r="F127" s="72"/>
      <c r="G127" s="72"/>
      <c r="I127" s="72"/>
      <c r="J127" s="72"/>
      <c r="L127" s="72"/>
      <c r="M127" s="72"/>
      <c r="P127" s="72"/>
      <c r="R127" s="72"/>
      <c r="S127" s="72"/>
      <c r="U127" s="72"/>
      <c r="V127" s="72"/>
    </row>
    <row r="128" spans="6:22">
      <c r="F128" s="72"/>
      <c r="G128" s="72"/>
      <c r="I128" s="72"/>
      <c r="J128" s="72"/>
      <c r="L128" s="72"/>
      <c r="M128" s="72"/>
      <c r="P128" s="72"/>
      <c r="R128" s="72"/>
      <c r="S128" s="72"/>
      <c r="U128" s="72"/>
      <c r="V128" s="72"/>
    </row>
    <row r="129" spans="6:22">
      <c r="F129" s="72"/>
      <c r="G129" s="72"/>
      <c r="I129" s="72"/>
      <c r="J129" s="72"/>
      <c r="L129" s="72"/>
      <c r="M129" s="72"/>
      <c r="P129" s="72"/>
      <c r="R129" s="72"/>
      <c r="S129" s="72"/>
      <c r="U129" s="72"/>
      <c r="V129" s="72"/>
    </row>
    <row r="130" spans="6:22">
      <c r="F130" s="72"/>
      <c r="G130" s="72"/>
      <c r="I130" s="72"/>
      <c r="J130" s="72"/>
      <c r="L130" s="72"/>
      <c r="M130" s="72"/>
      <c r="P130" s="72"/>
      <c r="R130" s="72"/>
      <c r="S130" s="72"/>
      <c r="U130" s="72"/>
      <c r="V130" s="72"/>
    </row>
    <row r="131" spans="6:22">
      <c r="F131" s="72"/>
      <c r="G131" s="72"/>
      <c r="I131" s="72"/>
      <c r="J131" s="72"/>
      <c r="L131" s="72"/>
      <c r="M131" s="72"/>
      <c r="P131" s="72"/>
      <c r="R131" s="72"/>
      <c r="S131" s="72"/>
      <c r="U131" s="72"/>
      <c r="V131" s="72"/>
    </row>
    <row r="132" spans="6:22">
      <c r="F132" s="72"/>
      <c r="G132" s="72"/>
      <c r="I132" s="72"/>
      <c r="J132" s="72"/>
      <c r="L132" s="72"/>
      <c r="M132" s="72"/>
      <c r="P132" s="72"/>
      <c r="R132" s="72"/>
      <c r="S132" s="72"/>
      <c r="U132" s="72"/>
      <c r="V132" s="72"/>
    </row>
    <row r="133" spans="6:22">
      <c r="F133" s="72"/>
      <c r="G133" s="72"/>
      <c r="I133" s="72"/>
      <c r="J133" s="72"/>
      <c r="L133" s="72"/>
      <c r="M133" s="72"/>
      <c r="P133" s="72"/>
      <c r="R133" s="72"/>
      <c r="S133" s="72"/>
      <c r="U133" s="72"/>
      <c r="V133" s="72"/>
    </row>
    <row r="134" spans="6:22">
      <c r="F134" s="72"/>
      <c r="G134" s="72"/>
      <c r="I134" s="72"/>
      <c r="J134" s="72"/>
      <c r="L134" s="72"/>
      <c r="M134" s="72"/>
      <c r="P134" s="72"/>
      <c r="R134" s="72"/>
      <c r="S134" s="72"/>
      <c r="U134" s="72"/>
      <c r="V134" s="72"/>
    </row>
    <row r="135" spans="6:22">
      <c r="F135" s="72"/>
      <c r="G135" s="72"/>
      <c r="I135" s="72"/>
      <c r="J135" s="72"/>
      <c r="L135" s="72"/>
      <c r="M135" s="72"/>
      <c r="P135" s="72"/>
      <c r="R135" s="72"/>
      <c r="S135" s="72"/>
      <c r="U135" s="72"/>
      <c r="V135" s="72"/>
    </row>
    <row r="136" spans="6:22">
      <c r="F136" s="72"/>
      <c r="G136" s="72"/>
      <c r="I136" s="72"/>
      <c r="J136" s="72"/>
      <c r="L136" s="72"/>
      <c r="M136" s="72"/>
      <c r="P136" s="72"/>
      <c r="R136" s="72"/>
      <c r="S136" s="72"/>
      <c r="U136" s="72"/>
      <c r="V136" s="72"/>
    </row>
    <row r="137" spans="6:22">
      <c r="F137" s="72"/>
      <c r="G137" s="72"/>
      <c r="I137" s="72"/>
      <c r="J137" s="72"/>
      <c r="L137" s="72"/>
      <c r="M137" s="72"/>
      <c r="P137" s="72"/>
      <c r="R137" s="72"/>
      <c r="S137" s="72"/>
      <c r="U137" s="72"/>
      <c r="V137" s="72"/>
    </row>
    <row r="138" spans="6:22">
      <c r="F138" s="72"/>
      <c r="G138" s="72"/>
      <c r="I138" s="72"/>
      <c r="J138" s="72"/>
      <c r="L138" s="72"/>
      <c r="M138" s="72"/>
      <c r="P138" s="72"/>
      <c r="R138" s="72"/>
      <c r="S138" s="72"/>
      <c r="U138" s="72"/>
      <c r="V138" s="72"/>
    </row>
    <row r="139" spans="6:22">
      <c r="F139" s="72"/>
      <c r="G139" s="72"/>
      <c r="I139" s="72"/>
      <c r="J139" s="72"/>
      <c r="L139" s="72"/>
      <c r="M139" s="72"/>
      <c r="P139" s="72"/>
      <c r="R139" s="72"/>
      <c r="S139" s="72"/>
      <c r="U139" s="72"/>
      <c r="V139" s="72"/>
    </row>
    <row r="140" spans="6:22">
      <c r="F140" s="72"/>
      <c r="G140" s="72"/>
      <c r="I140" s="72"/>
      <c r="J140" s="72"/>
      <c r="L140" s="72"/>
      <c r="M140" s="72"/>
      <c r="P140" s="72"/>
      <c r="R140" s="72"/>
      <c r="S140" s="72"/>
      <c r="U140" s="72"/>
      <c r="V140" s="72"/>
    </row>
    <row r="141" spans="6:22">
      <c r="F141" s="72"/>
      <c r="G141" s="72"/>
      <c r="I141" s="72"/>
      <c r="J141" s="72"/>
      <c r="L141" s="72"/>
      <c r="M141" s="72"/>
      <c r="P141" s="72"/>
      <c r="R141" s="72"/>
      <c r="S141" s="72"/>
      <c r="U141" s="72"/>
      <c r="V141" s="72"/>
    </row>
    <row r="142" spans="6:22">
      <c r="F142" s="72"/>
      <c r="G142" s="72"/>
      <c r="I142" s="72"/>
      <c r="J142" s="72"/>
      <c r="L142" s="72"/>
      <c r="M142" s="72"/>
      <c r="P142" s="72"/>
      <c r="R142" s="72"/>
      <c r="S142" s="72"/>
      <c r="U142" s="72"/>
      <c r="V142" s="72"/>
    </row>
    <row r="143" spans="6:22">
      <c r="F143" s="72"/>
      <c r="G143" s="72"/>
      <c r="I143" s="72"/>
      <c r="J143" s="72"/>
      <c r="L143" s="72"/>
      <c r="M143" s="72"/>
      <c r="P143" s="72"/>
      <c r="R143" s="72"/>
      <c r="S143" s="72"/>
      <c r="U143" s="72"/>
      <c r="V143" s="72"/>
    </row>
    <row r="144" spans="6:22">
      <c r="F144" s="72"/>
      <c r="G144" s="72"/>
      <c r="I144" s="72"/>
      <c r="J144" s="72"/>
      <c r="L144" s="72"/>
      <c r="M144" s="72"/>
      <c r="P144" s="72"/>
      <c r="R144" s="72"/>
      <c r="S144" s="72"/>
      <c r="U144" s="72"/>
      <c r="V144" s="72"/>
    </row>
    <row r="145" spans="6:22">
      <c r="F145" s="72"/>
      <c r="G145" s="72"/>
      <c r="I145" s="72"/>
      <c r="J145" s="72"/>
      <c r="L145" s="72"/>
      <c r="M145" s="72"/>
      <c r="P145" s="72"/>
      <c r="R145" s="72"/>
      <c r="S145" s="72"/>
      <c r="U145" s="72"/>
      <c r="V145" s="72"/>
    </row>
    <row r="146" spans="6:22">
      <c r="F146" s="72"/>
      <c r="G146" s="72"/>
      <c r="I146" s="72"/>
      <c r="J146" s="72"/>
      <c r="L146" s="72"/>
      <c r="M146" s="72"/>
      <c r="P146" s="72"/>
      <c r="R146" s="72"/>
      <c r="S146" s="72"/>
      <c r="U146" s="72"/>
      <c r="V146" s="72"/>
    </row>
    <row r="147" spans="6:22">
      <c r="F147" s="72"/>
      <c r="G147" s="72"/>
      <c r="I147" s="72"/>
      <c r="J147" s="72"/>
      <c r="L147" s="72"/>
      <c r="M147" s="72"/>
      <c r="P147" s="72"/>
      <c r="R147" s="72"/>
      <c r="S147" s="72"/>
      <c r="U147" s="72"/>
      <c r="V147" s="72"/>
    </row>
    <row r="148" spans="6:22">
      <c r="F148" s="72"/>
      <c r="G148" s="72"/>
      <c r="I148" s="72"/>
      <c r="J148" s="72"/>
      <c r="L148" s="72"/>
      <c r="M148" s="72"/>
      <c r="P148" s="72"/>
      <c r="R148" s="72"/>
      <c r="S148" s="72"/>
      <c r="U148" s="72"/>
      <c r="V148" s="72"/>
    </row>
    <row r="149" spans="6:22">
      <c r="F149" s="72"/>
      <c r="G149" s="72"/>
      <c r="I149" s="72"/>
      <c r="J149" s="72"/>
      <c r="L149" s="72"/>
      <c r="M149" s="72"/>
      <c r="P149" s="72"/>
      <c r="R149" s="72"/>
      <c r="S149" s="72"/>
      <c r="U149" s="72"/>
      <c r="V149" s="72"/>
    </row>
    <row r="150" spans="6:22">
      <c r="F150" s="72"/>
      <c r="G150" s="72"/>
      <c r="I150" s="72"/>
      <c r="J150" s="72"/>
      <c r="L150" s="72"/>
      <c r="M150" s="72"/>
      <c r="P150" s="72"/>
      <c r="R150" s="72"/>
      <c r="S150" s="72"/>
      <c r="U150" s="72"/>
      <c r="V150" s="72"/>
    </row>
    <row r="151" spans="6:22">
      <c r="F151" s="72"/>
      <c r="G151" s="72"/>
      <c r="I151" s="72"/>
      <c r="J151" s="72"/>
      <c r="L151" s="72"/>
      <c r="M151" s="72"/>
      <c r="P151" s="72"/>
      <c r="R151" s="72"/>
      <c r="S151" s="72"/>
      <c r="U151" s="72"/>
      <c r="V151" s="72"/>
    </row>
    <row r="152" spans="6:22">
      <c r="F152" s="72"/>
      <c r="G152" s="72"/>
      <c r="I152" s="72"/>
      <c r="J152" s="72"/>
      <c r="L152" s="72"/>
      <c r="M152" s="72"/>
      <c r="P152" s="72"/>
      <c r="R152" s="72"/>
      <c r="S152" s="72"/>
      <c r="U152" s="72"/>
      <c r="V152" s="72"/>
    </row>
    <row r="153" spans="6:22">
      <c r="F153" s="72"/>
      <c r="G153" s="72"/>
      <c r="I153" s="72"/>
      <c r="J153" s="72"/>
      <c r="L153" s="72"/>
      <c r="M153" s="72"/>
      <c r="P153" s="72"/>
      <c r="R153" s="72"/>
      <c r="S153" s="72"/>
      <c r="U153" s="72"/>
      <c r="V153" s="72"/>
    </row>
    <row r="154" spans="6:22">
      <c r="F154" s="72"/>
      <c r="G154" s="72"/>
      <c r="I154" s="72"/>
      <c r="J154" s="72"/>
      <c r="L154" s="72"/>
      <c r="M154" s="72"/>
      <c r="P154" s="72"/>
      <c r="R154" s="72"/>
      <c r="S154" s="72"/>
      <c r="U154" s="72"/>
      <c r="V154" s="72"/>
    </row>
    <row r="155" spans="6:22">
      <c r="F155" s="72"/>
      <c r="G155" s="72"/>
      <c r="I155" s="72"/>
      <c r="J155" s="72"/>
      <c r="L155" s="72"/>
      <c r="M155" s="72"/>
      <c r="P155" s="72"/>
      <c r="R155" s="72"/>
      <c r="S155" s="72"/>
      <c r="U155" s="72"/>
      <c r="V155" s="72"/>
    </row>
    <row r="156" spans="6:22">
      <c r="F156" s="72"/>
      <c r="G156" s="72"/>
      <c r="I156" s="72"/>
      <c r="J156" s="72"/>
      <c r="L156" s="72"/>
      <c r="M156" s="72"/>
      <c r="P156" s="72"/>
      <c r="R156" s="72"/>
      <c r="S156" s="72"/>
      <c r="U156" s="72"/>
      <c r="V156" s="72"/>
    </row>
    <row r="157" spans="6:22">
      <c r="F157" s="72"/>
      <c r="G157" s="72"/>
      <c r="I157" s="72"/>
      <c r="J157" s="72"/>
      <c r="L157" s="72"/>
      <c r="M157" s="72"/>
      <c r="P157" s="72"/>
      <c r="R157" s="72"/>
      <c r="S157" s="72"/>
      <c r="U157" s="72"/>
      <c r="V157" s="72"/>
    </row>
    <row r="158" spans="6:22">
      <c r="F158" s="72"/>
      <c r="G158" s="72"/>
      <c r="I158" s="72"/>
      <c r="J158" s="72"/>
      <c r="L158" s="72"/>
      <c r="M158" s="72"/>
      <c r="P158" s="72"/>
      <c r="R158" s="72"/>
      <c r="S158" s="72"/>
      <c r="U158" s="72"/>
      <c r="V158" s="72"/>
    </row>
    <row r="159" spans="6:22">
      <c r="F159" s="72"/>
      <c r="G159" s="72"/>
      <c r="I159" s="72"/>
      <c r="J159" s="72"/>
      <c r="L159" s="72"/>
      <c r="M159" s="72"/>
      <c r="P159" s="72"/>
      <c r="R159" s="72"/>
      <c r="S159" s="72"/>
      <c r="U159" s="72"/>
      <c r="V159" s="72"/>
    </row>
    <row r="160" spans="6:22">
      <c r="F160" s="72"/>
      <c r="G160" s="72"/>
      <c r="I160" s="72"/>
      <c r="J160" s="72"/>
      <c r="L160" s="72"/>
      <c r="M160" s="72"/>
      <c r="P160" s="72"/>
      <c r="R160" s="72"/>
      <c r="S160" s="72"/>
      <c r="U160" s="72"/>
      <c r="V160" s="72"/>
    </row>
    <row r="161" spans="6:22">
      <c r="F161" s="72"/>
      <c r="G161" s="72"/>
      <c r="I161" s="72"/>
      <c r="J161" s="72"/>
      <c r="L161" s="72"/>
      <c r="M161" s="72"/>
      <c r="P161" s="72"/>
      <c r="R161" s="72"/>
      <c r="S161" s="72"/>
      <c r="U161" s="72"/>
      <c r="V161" s="72"/>
    </row>
    <row r="162" spans="6:22">
      <c r="F162" s="72"/>
      <c r="G162" s="72"/>
      <c r="I162" s="72"/>
      <c r="J162" s="72"/>
      <c r="L162" s="72"/>
      <c r="M162" s="72"/>
      <c r="P162" s="72"/>
      <c r="R162" s="72"/>
      <c r="S162" s="72"/>
      <c r="U162" s="72"/>
      <c r="V162" s="72"/>
    </row>
    <row r="163" spans="6:22">
      <c r="F163" s="72"/>
      <c r="G163" s="72"/>
      <c r="I163" s="72"/>
      <c r="J163" s="72"/>
      <c r="L163" s="72"/>
      <c r="M163" s="72"/>
      <c r="P163" s="72"/>
      <c r="R163" s="72"/>
      <c r="S163" s="72"/>
      <c r="U163" s="72"/>
      <c r="V163" s="72"/>
    </row>
    <row r="164" spans="6:22">
      <c r="F164" s="72"/>
      <c r="G164" s="72"/>
      <c r="I164" s="72"/>
      <c r="J164" s="72"/>
      <c r="L164" s="72"/>
      <c r="M164" s="72"/>
      <c r="P164" s="72"/>
      <c r="R164" s="72"/>
      <c r="S164" s="72"/>
      <c r="U164" s="72"/>
      <c r="V164" s="72"/>
    </row>
    <row r="165" spans="6:22">
      <c r="F165" s="72"/>
      <c r="G165" s="72"/>
      <c r="I165" s="72"/>
      <c r="J165" s="72"/>
      <c r="L165" s="72"/>
      <c r="M165" s="72"/>
      <c r="P165" s="72"/>
      <c r="R165" s="72"/>
      <c r="S165" s="72"/>
      <c r="U165" s="72"/>
      <c r="V165" s="72"/>
    </row>
    <row r="166" spans="6:22">
      <c r="F166" s="72"/>
      <c r="G166" s="72"/>
      <c r="I166" s="72"/>
      <c r="J166" s="72"/>
      <c r="L166" s="72"/>
      <c r="M166" s="72"/>
      <c r="P166" s="72"/>
      <c r="R166" s="72"/>
      <c r="S166" s="72"/>
      <c r="U166" s="72"/>
      <c r="V166" s="72"/>
    </row>
    <row r="167" spans="6:22">
      <c r="F167" s="72"/>
      <c r="G167" s="72"/>
      <c r="I167" s="72"/>
      <c r="J167" s="72"/>
      <c r="L167" s="72"/>
      <c r="M167" s="72"/>
      <c r="P167" s="72"/>
      <c r="R167" s="72"/>
      <c r="S167" s="72"/>
      <c r="U167" s="72"/>
      <c r="V167" s="72"/>
    </row>
    <row r="168" spans="6:22">
      <c r="F168" s="72"/>
      <c r="G168" s="72"/>
      <c r="I168" s="72"/>
      <c r="J168" s="72"/>
      <c r="L168" s="72"/>
      <c r="M168" s="72"/>
      <c r="P168" s="72"/>
      <c r="R168" s="72"/>
      <c r="S168" s="72"/>
      <c r="U168" s="72"/>
      <c r="V168" s="72"/>
    </row>
    <row r="169" spans="6:22">
      <c r="F169" s="72"/>
      <c r="G169" s="72"/>
      <c r="I169" s="72"/>
      <c r="J169" s="72"/>
      <c r="L169" s="72"/>
      <c r="M169" s="72"/>
      <c r="P169" s="72"/>
      <c r="R169" s="72"/>
      <c r="S169" s="72"/>
      <c r="U169" s="72"/>
      <c r="V169" s="72"/>
    </row>
    <row r="170" spans="6:22">
      <c r="F170" s="72"/>
      <c r="G170" s="72"/>
      <c r="I170" s="72"/>
      <c r="J170" s="72"/>
      <c r="L170" s="72"/>
      <c r="M170" s="72"/>
      <c r="P170" s="72"/>
      <c r="R170" s="72"/>
      <c r="S170" s="72"/>
      <c r="U170" s="72"/>
      <c r="V170" s="72"/>
    </row>
    <row r="171" spans="6:22">
      <c r="F171" s="72"/>
      <c r="G171" s="72"/>
      <c r="I171" s="72"/>
      <c r="J171" s="72"/>
      <c r="L171" s="72"/>
      <c r="M171" s="72"/>
      <c r="P171" s="72"/>
      <c r="R171" s="72"/>
      <c r="S171" s="72"/>
      <c r="U171" s="72"/>
      <c r="V171" s="72"/>
    </row>
    <row r="172" spans="6:22">
      <c r="F172" s="72"/>
      <c r="G172" s="72"/>
      <c r="I172" s="72"/>
      <c r="J172" s="72"/>
      <c r="L172" s="72"/>
      <c r="M172" s="72"/>
      <c r="P172" s="72"/>
      <c r="R172" s="72"/>
      <c r="S172" s="72"/>
      <c r="U172" s="72"/>
      <c r="V172" s="72"/>
    </row>
    <row r="173" spans="6:22">
      <c r="F173" s="72"/>
      <c r="G173" s="72"/>
      <c r="I173" s="72"/>
      <c r="J173" s="72"/>
      <c r="L173" s="72"/>
      <c r="M173" s="72"/>
      <c r="P173" s="72"/>
      <c r="R173" s="72"/>
      <c r="S173" s="72"/>
      <c r="U173" s="72"/>
      <c r="V173" s="72"/>
    </row>
    <row r="174" spans="6:22">
      <c r="F174" s="72"/>
      <c r="G174" s="72"/>
      <c r="I174" s="72"/>
      <c r="J174" s="72"/>
      <c r="L174" s="72"/>
      <c r="M174" s="72"/>
      <c r="P174" s="72"/>
      <c r="R174" s="72"/>
      <c r="S174" s="72"/>
      <c r="U174" s="72"/>
      <c r="V174" s="72"/>
    </row>
    <row r="175" spans="6:22">
      <c r="F175" s="72"/>
      <c r="G175" s="72"/>
      <c r="I175" s="72"/>
      <c r="J175" s="72"/>
      <c r="L175" s="72"/>
      <c r="M175" s="72"/>
      <c r="P175" s="72"/>
      <c r="R175" s="72"/>
      <c r="S175" s="72"/>
      <c r="U175" s="72"/>
      <c r="V175" s="72"/>
    </row>
    <row r="176" spans="6:22">
      <c r="F176" s="72"/>
      <c r="G176" s="72"/>
      <c r="I176" s="72"/>
      <c r="J176" s="72"/>
      <c r="L176" s="72"/>
      <c r="M176" s="72"/>
      <c r="P176" s="72"/>
      <c r="R176" s="72"/>
      <c r="S176" s="72"/>
      <c r="U176" s="72"/>
      <c r="V176" s="72"/>
    </row>
    <row r="177" spans="6:22">
      <c r="F177" s="72"/>
      <c r="G177" s="72"/>
      <c r="I177" s="72"/>
      <c r="J177" s="72"/>
      <c r="L177" s="72"/>
      <c r="M177" s="72"/>
      <c r="P177" s="72"/>
      <c r="R177" s="72"/>
      <c r="S177" s="72"/>
      <c r="U177" s="72"/>
      <c r="V177" s="72"/>
    </row>
    <row r="178" spans="6:22">
      <c r="F178" s="72"/>
      <c r="G178" s="72"/>
      <c r="I178" s="72"/>
      <c r="J178" s="72"/>
      <c r="L178" s="72"/>
      <c r="M178" s="72"/>
      <c r="P178" s="72"/>
      <c r="R178" s="72"/>
      <c r="S178" s="72"/>
      <c r="U178" s="72"/>
      <c r="V178" s="72"/>
    </row>
    <row r="179" spans="6:22">
      <c r="F179" s="72"/>
      <c r="G179" s="72"/>
      <c r="I179" s="72"/>
      <c r="J179" s="72"/>
      <c r="L179" s="72"/>
      <c r="M179" s="72"/>
      <c r="P179" s="72"/>
      <c r="R179" s="72"/>
      <c r="S179" s="72"/>
      <c r="U179" s="72"/>
      <c r="V179" s="72"/>
    </row>
    <row r="180" spans="6:22">
      <c r="F180" s="72"/>
      <c r="G180" s="72"/>
      <c r="I180" s="72"/>
      <c r="J180" s="72"/>
      <c r="L180" s="72"/>
      <c r="M180" s="72"/>
      <c r="P180" s="72"/>
      <c r="R180" s="72"/>
      <c r="S180" s="72"/>
      <c r="U180" s="72"/>
      <c r="V180" s="72"/>
    </row>
    <row r="181" spans="6:22">
      <c r="F181" s="72"/>
      <c r="G181" s="72"/>
      <c r="I181" s="72"/>
      <c r="J181" s="72"/>
      <c r="L181" s="72"/>
      <c r="M181" s="72"/>
      <c r="P181" s="72"/>
      <c r="R181" s="72"/>
      <c r="S181" s="72"/>
      <c r="U181" s="72"/>
      <c r="V181" s="72"/>
    </row>
    <row r="182" spans="6:22">
      <c r="F182" s="72"/>
      <c r="G182" s="72"/>
      <c r="I182" s="72"/>
      <c r="J182" s="72"/>
      <c r="L182" s="72"/>
      <c r="M182" s="72"/>
      <c r="P182" s="72"/>
      <c r="R182" s="72"/>
      <c r="S182" s="72"/>
      <c r="U182" s="72"/>
      <c r="V182" s="72"/>
    </row>
    <row r="183" spans="6:22">
      <c r="F183" s="72"/>
      <c r="G183" s="72"/>
      <c r="I183" s="72"/>
      <c r="J183" s="72"/>
      <c r="L183" s="72"/>
      <c r="M183" s="72"/>
      <c r="P183" s="72"/>
      <c r="R183" s="72"/>
      <c r="S183" s="72"/>
      <c r="U183" s="72"/>
      <c r="V183" s="72"/>
    </row>
    <row r="184" spans="6:22">
      <c r="F184" s="72"/>
      <c r="G184" s="72"/>
      <c r="I184" s="72"/>
      <c r="J184" s="72"/>
      <c r="L184" s="72"/>
      <c r="M184" s="72"/>
      <c r="P184" s="72"/>
      <c r="R184" s="72"/>
      <c r="S184" s="72"/>
      <c r="U184" s="72"/>
      <c r="V184" s="72"/>
    </row>
    <row r="185" spans="6:22">
      <c r="F185" s="72"/>
      <c r="G185" s="72"/>
      <c r="I185" s="72"/>
      <c r="J185" s="72"/>
      <c r="L185" s="72"/>
      <c r="M185" s="72"/>
      <c r="P185" s="72"/>
      <c r="R185" s="72"/>
      <c r="S185" s="72"/>
      <c r="U185" s="72"/>
      <c r="V185" s="72"/>
    </row>
    <row r="186" spans="6:22">
      <c r="F186" s="72"/>
      <c r="G186" s="72"/>
      <c r="I186" s="72"/>
      <c r="J186" s="72"/>
      <c r="L186" s="72"/>
      <c r="M186" s="72"/>
      <c r="P186" s="72"/>
      <c r="R186" s="72"/>
      <c r="S186" s="72"/>
      <c r="U186" s="72"/>
      <c r="V186" s="72"/>
    </row>
    <row r="187" spans="6:22">
      <c r="F187" s="72"/>
      <c r="G187" s="72"/>
      <c r="I187" s="72"/>
      <c r="J187" s="72"/>
      <c r="L187" s="72"/>
      <c r="M187" s="72"/>
      <c r="P187" s="72"/>
      <c r="R187" s="72"/>
      <c r="S187" s="72"/>
      <c r="U187" s="72"/>
      <c r="V187" s="72"/>
    </row>
    <row r="188" spans="6:22">
      <c r="F188" s="72"/>
      <c r="G188" s="72"/>
      <c r="I188" s="72"/>
      <c r="J188" s="72"/>
      <c r="L188" s="72"/>
      <c r="M188" s="72"/>
      <c r="P188" s="72"/>
      <c r="R188" s="72"/>
      <c r="S188" s="72"/>
      <c r="U188" s="72"/>
      <c r="V188" s="72"/>
    </row>
    <row r="189" spans="6:22">
      <c r="F189" s="72"/>
      <c r="G189" s="72"/>
      <c r="I189" s="72"/>
      <c r="J189" s="72"/>
      <c r="L189" s="72"/>
      <c r="M189" s="72"/>
      <c r="P189" s="72"/>
      <c r="R189" s="72"/>
      <c r="S189" s="72"/>
      <c r="U189" s="72"/>
      <c r="V189" s="72"/>
    </row>
    <row r="190" spans="6:22">
      <c r="F190" s="72"/>
      <c r="G190" s="72"/>
      <c r="I190" s="72"/>
      <c r="J190" s="72"/>
      <c r="L190" s="72"/>
      <c r="M190" s="72"/>
      <c r="P190" s="72"/>
      <c r="R190" s="72"/>
      <c r="S190" s="72"/>
      <c r="U190" s="72"/>
      <c r="V190" s="72"/>
    </row>
    <row r="191" spans="6:22">
      <c r="F191" s="72"/>
      <c r="G191" s="72"/>
      <c r="I191" s="72"/>
      <c r="J191" s="72"/>
      <c r="L191" s="72"/>
      <c r="M191" s="72"/>
      <c r="P191" s="72"/>
      <c r="R191" s="72"/>
      <c r="S191" s="72"/>
      <c r="U191" s="72"/>
      <c r="V191" s="72"/>
    </row>
    <row r="192" spans="6:22">
      <c r="F192" s="72"/>
      <c r="G192" s="72"/>
      <c r="I192" s="72"/>
      <c r="J192" s="72"/>
      <c r="L192" s="72"/>
      <c r="M192" s="72"/>
      <c r="P192" s="72"/>
      <c r="R192" s="72"/>
      <c r="S192" s="72"/>
      <c r="U192" s="72"/>
      <c r="V192" s="72"/>
    </row>
    <row r="193" spans="6:22">
      <c r="F193" s="72"/>
      <c r="G193" s="72"/>
      <c r="I193" s="72"/>
      <c r="J193" s="72"/>
      <c r="L193" s="72"/>
      <c r="M193" s="72"/>
      <c r="P193" s="72"/>
      <c r="R193" s="72"/>
      <c r="S193" s="72"/>
      <c r="U193" s="72"/>
      <c r="V193" s="72"/>
    </row>
    <row r="194" spans="6:22">
      <c r="F194" s="72"/>
      <c r="G194" s="72"/>
      <c r="I194" s="72"/>
      <c r="J194" s="72"/>
      <c r="L194" s="72"/>
      <c r="M194" s="72"/>
      <c r="P194" s="72"/>
      <c r="R194" s="72"/>
      <c r="S194" s="72"/>
      <c r="U194" s="72"/>
      <c r="V194" s="72"/>
    </row>
    <row r="195" spans="6:22">
      <c r="F195" s="72"/>
      <c r="G195" s="72"/>
      <c r="I195" s="72"/>
      <c r="J195" s="72"/>
      <c r="L195" s="72"/>
      <c r="M195" s="72"/>
      <c r="P195" s="72"/>
      <c r="R195" s="72"/>
      <c r="S195" s="72"/>
      <c r="U195" s="72"/>
      <c r="V195" s="72"/>
    </row>
    <row r="196" spans="6:22">
      <c r="F196" s="72"/>
      <c r="G196" s="72"/>
      <c r="I196" s="72"/>
      <c r="J196" s="72"/>
      <c r="L196" s="72"/>
      <c r="M196" s="72"/>
      <c r="P196" s="72"/>
      <c r="R196" s="72"/>
      <c r="S196" s="72"/>
      <c r="U196" s="72"/>
      <c r="V196" s="72"/>
    </row>
    <row r="197" spans="6:22">
      <c r="F197" s="72"/>
      <c r="G197" s="72"/>
      <c r="I197" s="72"/>
      <c r="J197" s="72"/>
      <c r="L197" s="72"/>
      <c r="M197" s="72"/>
      <c r="P197" s="72"/>
      <c r="R197" s="72"/>
      <c r="S197" s="72"/>
      <c r="U197" s="72"/>
      <c r="V197" s="72"/>
    </row>
    <row r="198" spans="6:22">
      <c r="F198" s="72"/>
      <c r="G198" s="72"/>
      <c r="I198" s="72"/>
      <c r="J198" s="72"/>
      <c r="L198" s="72"/>
      <c r="M198" s="72"/>
      <c r="P198" s="72"/>
      <c r="R198" s="72"/>
      <c r="S198" s="72"/>
      <c r="U198" s="72"/>
      <c r="V198" s="72"/>
    </row>
    <row r="199" spans="6:22">
      <c r="F199" s="72"/>
      <c r="G199" s="72"/>
      <c r="I199" s="72"/>
      <c r="J199" s="72"/>
      <c r="L199" s="72"/>
      <c r="M199" s="72"/>
      <c r="P199" s="72"/>
      <c r="R199" s="72"/>
      <c r="S199" s="72"/>
      <c r="U199" s="72"/>
      <c r="V199" s="72"/>
    </row>
    <row r="200" spans="6:22">
      <c r="F200" s="72"/>
      <c r="G200" s="72"/>
      <c r="I200" s="72"/>
      <c r="J200" s="72"/>
      <c r="L200" s="72"/>
      <c r="M200" s="72"/>
      <c r="P200" s="72"/>
      <c r="R200" s="72"/>
      <c r="S200" s="72"/>
      <c r="U200" s="72"/>
      <c r="V200" s="72"/>
    </row>
    <row r="201" spans="6:22">
      <c r="F201" s="72"/>
      <c r="G201" s="72"/>
      <c r="I201" s="72"/>
      <c r="J201" s="72"/>
      <c r="L201" s="72"/>
      <c r="M201" s="72"/>
      <c r="P201" s="72"/>
      <c r="R201" s="72"/>
      <c r="S201" s="72"/>
      <c r="U201" s="72"/>
      <c r="V201" s="72"/>
    </row>
    <row r="202" spans="6:22">
      <c r="F202" s="72"/>
      <c r="G202" s="72"/>
      <c r="I202" s="72"/>
      <c r="J202" s="72"/>
      <c r="L202" s="72"/>
      <c r="M202" s="72"/>
      <c r="P202" s="72"/>
      <c r="R202" s="72"/>
      <c r="S202" s="72"/>
      <c r="U202" s="72"/>
      <c r="V202" s="72"/>
    </row>
    <row r="203" spans="6:22">
      <c r="F203" s="72"/>
      <c r="G203" s="72"/>
      <c r="I203" s="72"/>
      <c r="J203" s="72"/>
      <c r="L203" s="72"/>
      <c r="M203" s="72"/>
      <c r="P203" s="72"/>
      <c r="R203" s="72"/>
      <c r="S203" s="72"/>
      <c r="U203" s="72"/>
      <c r="V203" s="72"/>
    </row>
    <row r="204" spans="6:22">
      <c r="F204" s="72"/>
      <c r="G204" s="72"/>
      <c r="I204" s="72"/>
      <c r="J204" s="72"/>
      <c r="L204" s="72"/>
      <c r="M204" s="72"/>
      <c r="P204" s="72"/>
      <c r="R204" s="72"/>
      <c r="S204" s="72"/>
      <c r="U204" s="72"/>
      <c r="V204" s="72"/>
    </row>
    <row r="205" spans="6:22">
      <c r="F205" s="72"/>
      <c r="G205" s="72"/>
      <c r="I205" s="72"/>
      <c r="J205" s="72"/>
      <c r="L205" s="72"/>
      <c r="M205" s="72"/>
      <c r="P205" s="72"/>
      <c r="R205" s="72"/>
      <c r="S205" s="72"/>
      <c r="U205" s="72"/>
      <c r="V205" s="72"/>
    </row>
    <row r="206" spans="6:22">
      <c r="F206" s="72"/>
      <c r="G206" s="72"/>
      <c r="I206" s="72"/>
      <c r="J206" s="72"/>
      <c r="L206" s="72"/>
      <c r="M206" s="72"/>
      <c r="P206" s="72"/>
      <c r="R206" s="72"/>
      <c r="S206" s="72"/>
      <c r="U206" s="72"/>
      <c r="V206" s="72"/>
    </row>
    <row r="207" spans="6:22">
      <c r="F207" s="72"/>
      <c r="G207" s="72"/>
      <c r="I207" s="72"/>
      <c r="J207" s="72"/>
      <c r="L207" s="72"/>
      <c r="M207" s="72"/>
      <c r="P207" s="72"/>
      <c r="R207" s="72"/>
      <c r="S207" s="72"/>
      <c r="U207" s="72"/>
      <c r="V207" s="72"/>
    </row>
    <row r="208" spans="6:22">
      <c r="F208" s="72"/>
      <c r="G208" s="72"/>
      <c r="I208" s="72"/>
      <c r="J208" s="72"/>
      <c r="L208" s="72"/>
      <c r="M208" s="72"/>
      <c r="P208" s="72"/>
      <c r="R208" s="72"/>
      <c r="S208" s="72"/>
      <c r="U208" s="72"/>
      <c r="V208" s="72"/>
    </row>
    <row r="209" spans="6:22">
      <c r="F209" s="72"/>
      <c r="G209" s="72"/>
      <c r="I209" s="72"/>
      <c r="J209" s="72"/>
      <c r="L209" s="72"/>
      <c r="M209" s="72"/>
      <c r="P209" s="72"/>
      <c r="R209" s="72"/>
      <c r="S209" s="72"/>
      <c r="U209" s="72"/>
      <c r="V209" s="72"/>
    </row>
    <row r="210" spans="6:22">
      <c r="F210" s="72"/>
      <c r="G210" s="72"/>
      <c r="I210" s="72"/>
      <c r="J210" s="72"/>
      <c r="L210" s="72"/>
      <c r="M210" s="72"/>
      <c r="P210" s="72"/>
      <c r="R210" s="72"/>
      <c r="S210" s="72"/>
      <c r="U210" s="72"/>
      <c r="V210" s="72"/>
    </row>
    <row r="211" spans="6:22">
      <c r="F211" s="72"/>
      <c r="G211" s="72"/>
      <c r="I211" s="72"/>
      <c r="J211" s="72"/>
      <c r="L211" s="72"/>
      <c r="M211" s="72"/>
      <c r="P211" s="72"/>
      <c r="R211" s="72"/>
      <c r="S211" s="72"/>
      <c r="U211" s="72"/>
      <c r="V211" s="72"/>
    </row>
    <row r="212" spans="6:22">
      <c r="F212" s="72"/>
      <c r="G212" s="72"/>
      <c r="I212" s="72"/>
      <c r="J212" s="72"/>
      <c r="L212" s="72"/>
      <c r="M212" s="72"/>
      <c r="P212" s="72"/>
      <c r="R212" s="72"/>
      <c r="S212" s="72"/>
      <c r="U212" s="72"/>
      <c r="V212" s="72"/>
    </row>
    <row r="213" spans="6:22">
      <c r="F213" s="72"/>
      <c r="G213" s="72"/>
      <c r="I213" s="72"/>
      <c r="J213" s="72"/>
      <c r="L213" s="72"/>
      <c r="M213" s="72"/>
      <c r="P213" s="72"/>
      <c r="R213" s="72"/>
      <c r="S213" s="72"/>
      <c r="U213" s="72"/>
      <c r="V213" s="72"/>
    </row>
    <row r="214" spans="6:22">
      <c r="F214" s="72"/>
      <c r="G214" s="72"/>
      <c r="I214" s="72"/>
      <c r="J214" s="72"/>
      <c r="L214" s="72"/>
      <c r="M214" s="72"/>
      <c r="P214" s="72"/>
      <c r="R214" s="72"/>
      <c r="S214" s="72"/>
      <c r="U214" s="72"/>
      <c r="V214" s="72"/>
    </row>
  </sheetData>
  <phoneticPr fontId="5" type="noConversion"/>
  <pageMargins left="0.75000000000000011" right="0.75000000000000011" top="1" bottom="1" header="0.5" footer="0.5"/>
  <rowBreaks count="1" manualBreakCount="1">
    <brk id="30" max="16383" man="1"/>
  </rowBreaks>
  <colBreaks count="4" manualBreakCount="4">
    <brk id="14" max="1048575" man="1"/>
    <brk id="29" max="1048575" man="1"/>
    <brk id="44" max="1048575" man="1"/>
    <brk id="47" max="1048575" man="1"/>
  </colBreaks>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tt2" enableFormatConditionsCalculation="0">
    <tabColor theme="4"/>
  </sheetPr>
  <dimension ref="A1:W200"/>
  <sheetViews>
    <sheetView workbookViewId="0">
      <pane ySplit="2" topLeftCell="A3" activePane="bottomLeft" state="frozen"/>
      <selection activeCell="C1" sqref="C1"/>
      <selection pane="bottomLeft" activeCell="E3" sqref="E3"/>
    </sheetView>
  </sheetViews>
  <sheetFormatPr baseColWidth="10" defaultRowHeight="15" x14ac:dyDescent="0"/>
  <cols>
    <col min="1" max="1" width="13.33203125" style="70" customWidth="1"/>
    <col min="2" max="2" width="9.1640625" style="71" customWidth="1"/>
    <col min="3" max="3" width="14.1640625" customWidth="1"/>
    <col min="4" max="4" width="10.83203125" customWidth="1"/>
    <col min="5" max="5" width="10.83203125" style="64" customWidth="1"/>
    <col min="8" max="8" width="10.83203125" style="64"/>
    <col min="11" max="11" width="10.83203125" style="64"/>
    <col min="14" max="14" width="10.83203125" style="64"/>
    <col min="17" max="17" width="10.83203125" style="64"/>
    <col min="20" max="20" width="10.83203125" style="64"/>
    <col min="23" max="23" width="10.83203125" style="64"/>
  </cols>
  <sheetData>
    <row r="1" spans="1:23" s="65" customFormat="1">
      <c r="A1" s="68" t="s">
        <v>288</v>
      </c>
      <c r="B1" s="69"/>
      <c r="C1" s="65" t="s">
        <v>49</v>
      </c>
      <c r="E1" s="9"/>
      <c r="F1" s="65" t="s">
        <v>67</v>
      </c>
      <c r="H1" s="9"/>
      <c r="I1" s="65" t="s">
        <v>101</v>
      </c>
      <c r="K1" s="9"/>
      <c r="L1" s="65" t="s">
        <v>104</v>
      </c>
      <c r="N1" s="9"/>
      <c r="O1" s="65" t="s">
        <v>117</v>
      </c>
      <c r="Q1" s="9"/>
      <c r="R1" s="65" t="s">
        <v>123</v>
      </c>
      <c r="T1" s="9"/>
      <c r="U1" s="65" t="s">
        <v>136</v>
      </c>
      <c r="W1" s="9"/>
    </row>
    <row r="2" spans="1:23" s="58" customFormat="1">
      <c r="A2" s="66" t="s">
        <v>290</v>
      </c>
      <c r="B2" s="67" t="s">
        <v>289</v>
      </c>
      <c r="C2" s="58" t="s">
        <v>5</v>
      </c>
      <c r="D2" s="58" t="s">
        <v>6</v>
      </c>
      <c r="E2" s="59" t="s">
        <v>7</v>
      </c>
      <c r="F2" s="58" t="s">
        <v>5</v>
      </c>
      <c r="G2" s="58" t="s">
        <v>6</v>
      </c>
      <c r="H2" s="59" t="s">
        <v>7</v>
      </c>
      <c r="I2" s="58" t="s">
        <v>5</v>
      </c>
      <c r="J2" s="58" t="s">
        <v>6</v>
      </c>
      <c r="K2" s="59" t="s">
        <v>7</v>
      </c>
      <c r="L2" s="58" t="s">
        <v>5</v>
      </c>
      <c r="M2" s="58" t="s">
        <v>6</v>
      </c>
      <c r="N2" s="59" t="s">
        <v>7</v>
      </c>
      <c r="O2" s="58" t="s">
        <v>5</v>
      </c>
      <c r="P2" s="58" t="s">
        <v>6</v>
      </c>
      <c r="Q2" s="59" t="s">
        <v>7</v>
      </c>
      <c r="R2" s="58" t="s">
        <v>5</v>
      </c>
      <c r="S2" s="58" t="s">
        <v>6</v>
      </c>
      <c r="T2" s="59" t="s">
        <v>7</v>
      </c>
      <c r="U2" s="58" t="s">
        <v>5</v>
      </c>
      <c r="V2" s="58" t="s">
        <v>6</v>
      </c>
      <c r="W2" s="59" t="s">
        <v>7</v>
      </c>
    </row>
    <row r="3" spans="1:23">
      <c r="A3" s="70" t="str">
        <f>IF('Raw Questionnaire Results'!G2="","",'Raw Questionnaire Results'!G2)</f>
        <v>Copy</v>
      </c>
      <c r="B3" s="71">
        <f>IF('Raw Questionnaire Results'!H2="","",'Raw Questionnaire Results'!H2)</f>
        <v>2</v>
      </c>
      <c r="C3">
        <f>IF('Raw Questionnaire Results'!$G2="","",('Raw Questionnaire Results'!Q2+'Raw Questionnaire Results'!J2)/2)</f>
        <v>1.5</v>
      </c>
      <c r="D3">
        <f>IF('Raw Questionnaire Results'!$G2="","",('Raw Questionnaire Results'!AZ2+'Raw Questionnaire Results'!AH2)/2)</f>
        <v>1</v>
      </c>
      <c r="E3" s="64">
        <f>IF('Raw Questionnaire Results'!$G2="","",('Raw Questionnaire Results'!AY2+'Raw Questionnaire Results'!AG2)/2)</f>
        <v>3.5</v>
      </c>
      <c r="F3" s="72">
        <f>IF('Raw Questionnaire Results'!$G2="","",('Raw Questionnaire Results'!L2+'Raw Questionnaire Results'!W2)/2)</f>
        <v>2.5</v>
      </c>
      <c r="G3" s="72">
        <f>IF('Raw Questionnaire Results'!$G2="","",('Raw Questionnaire Results'!AL2+'Raw Questionnaire Results'!BH2)/2)</f>
        <v>6.5</v>
      </c>
      <c r="H3" s="64">
        <f>IF('Raw Questionnaire Results'!$G2="","",('Raw Questionnaire Results'!AK2+'Raw Questionnaire Results'!BG2)/2)</f>
        <v>1.5</v>
      </c>
      <c r="I3" s="72">
        <f>IF('Raw Questionnaire Results'!$G2="","",('Raw Questionnaire Results'!M2+'Raw Questionnaire Results'!R2)/2)</f>
        <v>1</v>
      </c>
      <c r="J3" s="72">
        <f>IF('Raw Questionnaire Results'!$G2="","",('Raw Questionnaire Results'!AN2+'Raw Questionnaire Results'!AX2)/2)</f>
        <v>1</v>
      </c>
      <c r="K3" s="64">
        <f>IF('Raw Questionnaire Results'!$G2="","",('Raw Questionnaire Results'!AM2+'Raw Questionnaire Results'!AW2)/2)</f>
        <v>6.5</v>
      </c>
      <c r="L3" s="72">
        <f>IF('Raw Questionnaire Results'!$G2="","",('Raw Questionnaire Results'!V2+'Raw Questionnaire Results'!N2)/2)</f>
        <v>2</v>
      </c>
      <c r="M3" s="72">
        <f>IF('Raw Questionnaire Results'!$G2="","",('Raw Questionnaire Results'!BF2+'Raw Questionnaire Results'!AP2)/2)</f>
        <v>1.5</v>
      </c>
      <c r="N3" s="64">
        <f>IF('Raw Questionnaire Results'!$G2="","",('Raw Questionnaire Results'!BE2+'Raw Questionnaire Results'!AO2)/2)</f>
        <v>6</v>
      </c>
      <c r="O3" s="72">
        <f>IF('Raw Questionnaire Results'!$G2="","",('Raw Questionnaire Results'!Q2+'Raw Questionnaire Results'!K2)/2)</f>
        <v>2</v>
      </c>
      <c r="P3" s="72">
        <f>IF('Raw Questionnaire Results'!$G2="","",('Raw Questionnaire Results'!AV2+'Raw Questionnaire Results'!AJ2)/2)</f>
        <v>5</v>
      </c>
      <c r="Q3" s="64">
        <f>IF('Raw Questionnaire Results'!$G2="","",('Raw Questionnaire Results'!AU2+'Raw Questionnaire Results'!AI2)/2)</f>
        <v>5</v>
      </c>
      <c r="R3" s="72">
        <f>IF('Raw Questionnaire Results'!$G2="","",('Raw Questionnaire Results'!O2+'Raw Questionnaire Results'!U2)/2)</f>
        <v>1</v>
      </c>
      <c r="S3" s="72">
        <f>IF('Raw Questionnaire Results'!$G2="","",('Raw Questionnaire Results'!AR2+'Raw Questionnaire Results'!BD2)/2)</f>
        <v>7</v>
      </c>
      <c r="T3" s="64">
        <f>IF('Raw Questionnaire Results'!$G2="","",('Raw Questionnaire Results'!AQ2+'Raw Questionnaire Results'!BC2)/2)</f>
        <v>1.5</v>
      </c>
      <c r="U3" s="72">
        <f>IF('Raw Questionnaire Results'!$G2="","",('Raw Questionnaire Results'!T2+'Raw Questionnaire Results'!P2)/2)</f>
        <v>1.5</v>
      </c>
      <c r="V3" s="72">
        <f>IF('Raw Questionnaire Results'!$G2="","",('Raw Questionnaire Results'!BB2+'Raw Questionnaire Results'!AT2)/2)</f>
        <v>6</v>
      </c>
      <c r="W3" s="64">
        <f>IF('Raw Questionnaire Results'!$G2="","",('Raw Questionnaire Results'!BA2+'Raw Questionnaire Results'!AS2)/2)</f>
        <v>2.5</v>
      </c>
    </row>
    <row r="4" spans="1:23">
      <c r="A4" s="70" t="str">
        <f>IF('Raw Questionnaire Results'!G3="","",'Raw Questionnaire Results'!G3)</f>
        <v>Copy</v>
      </c>
      <c r="B4" s="71">
        <f>IF('Raw Questionnaire Results'!H3="","",'Raw Questionnaire Results'!H3)</f>
        <v>2</v>
      </c>
      <c r="C4">
        <f>IF('Raw Questionnaire Results'!$G3="","",('Raw Questionnaire Results'!Q3+'Raw Questionnaire Results'!J3)/2)</f>
        <v>7</v>
      </c>
      <c r="D4">
        <f>IF('Raw Questionnaire Results'!$G3="","",('Raw Questionnaire Results'!AZ3+'Raw Questionnaire Results'!AH3)/2)</f>
        <v>7</v>
      </c>
      <c r="E4" s="64">
        <f>IF('Raw Questionnaire Results'!$G3="","",('Raw Questionnaire Results'!AY3+'Raw Questionnaire Results'!AG3)/2)</f>
        <v>6</v>
      </c>
      <c r="F4" s="72">
        <f>IF('Raw Questionnaire Results'!$G3="","",('Raw Questionnaire Results'!L3+'Raw Questionnaire Results'!W3)/2)</f>
        <v>5.5</v>
      </c>
      <c r="G4" s="72">
        <f>IF('Raw Questionnaire Results'!$G3="","",('Raw Questionnaire Results'!AL3+'Raw Questionnaire Results'!BH3)/2)</f>
        <v>6.5</v>
      </c>
      <c r="H4" s="64">
        <f>IF('Raw Questionnaire Results'!$G3="","",('Raw Questionnaire Results'!AK3+'Raw Questionnaire Results'!BG3)/2)</f>
        <v>2.5</v>
      </c>
      <c r="I4" s="72">
        <f>IF('Raw Questionnaire Results'!$G3="","",('Raw Questionnaire Results'!M3+'Raw Questionnaire Results'!R3)/2)</f>
        <v>4.5</v>
      </c>
      <c r="J4" s="72">
        <f>IF('Raw Questionnaire Results'!$G3="","",('Raw Questionnaire Results'!AN3+'Raw Questionnaire Results'!AX3)/2)</f>
        <v>7</v>
      </c>
      <c r="K4" s="64">
        <f>IF('Raw Questionnaire Results'!$G3="","",('Raw Questionnaire Results'!AM3+'Raw Questionnaire Results'!AW3)/2)</f>
        <v>1.5</v>
      </c>
      <c r="L4" s="72">
        <f>IF('Raw Questionnaire Results'!$G3="","",('Raw Questionnaire Results'!V3+'Raw Questionnaire Results'!N3)/2)</f>
        <v>4.5</v>
      </c>
      <c r="M4" s="72">
        <f>IF('Raw Questionnaire Results'!$G3="","",('Raw Questionnaire Results'!BF3+'Raw Questionnaire Results'!AP3)/2)</f>
        <v>5</v>
      </c>
      <c r="N4" s="64">
        <f>IF('Raw Questionnaire Results'!$G3="","",('Raw Questionnaire Results'!BE3+'Raw Questionnaire Results'!AO3)/2)</f>
        <v>3</v>
      </c>
      <c r="O4" s="72">
        <f>IF('Raw Questionnaire Results'!$G3="","",('Raw Questionnaire Results'!Q3+'Raw Questionnaire Results'!K3)/2)</f>
        <v>7</v>
      </c>
      <c r="P4" s="72">
        <f>IF('Raw Questionnaire Results'!$G3="","",('Raw Questionnaire Results'!AV3+'Raw Questionnaire Results'!AJ3)/2)</f>
        <v>7</v>
      </c>
      <c r="Q4" s="64">
        <f>IF('Raw Questionnaire Results'!$G3="","",('Raw Questionnaire Results'!AU3+'Raw Questionnaire Results'!AI3)/2)</f>
        <v>7</v>
      </c>
      <c r="R4" s="72">
        <f>IF('Raw Questionnaire Results'!$G3="","",('Raw Questionnaire Results'!O3+'Raw Questionnaire Results'!U3)/2)</f>
        <v>4.5</v>
      </c>
      <c r="S4" s="72">
        <f>IF('Raw Questionnaire Results'!$G3="","",('Raw Questionnaire Results'!AR3+'Raw Questionnaire Results'!BD3)/2)</f>
        <v>7</v>
      </c>
      <c r="T4" s="64">
        <f>IF('Raw Questionnaire Results'!$G3="","",('Raw Questionnaire Results'!AQ3+'Raw Questionnaire Results'!BC3)/2)</f>
        <v>1</v>
      </c>
      <c r="U4" s="72">
        <f>IF('Raw Questionnaire Results'!$G3="","",('Raw Questionnaire Results'!T3+'Raw Questionnaire Results'!P3)/2)</f>
        <v>4</v>
      </c>
      <c r="V4" s="72">
        <f>IF('Raw Questionnaire Results'!$G3="","",('Raw Questionnaire Results'!BB3+'Raw Questionnaire Results'!AT3)/2)</f>
        <v>6</v>
      </c>
      <c r="W4" s="64">
        <f>IF('Raw Questionnaire Results'!$G3="","",('Raw Questionnaire Results'!BA3+'Raw Questionnaire Results'!AS3)/2)</f>
        <v>3.5</v>
      </c>
    </row>
    <row r="5" spans="1:23">
      <c r="A5" s="70" t="str">
        <f>IF('Raw Questionnaire Results'!G4="","",'Raw Questionnaire Results'!G4)</f>
        <v>Rule9</v>
      </c>
      <c r="B5" s="71">
        <f>IF('Raw Questionnaire Results'!H4="","",'Raw Questionnaire Results'!H4)</f>
        <v>11</v>
      </c>
      <c r="C5">
        <f>IF('Raw Questionnaire Results'!$G4="","",('Raw Questionnaire Results'!Q4+'Raw Questionnaire Results'!J4)/2)</f>
        <v>3</v>
      </c>
      <c r="D5">
        <f>IF('Raw Questionnaire Results'!$G4="","",('Raw Questionnaire Results'!AZ4+'Raw Questionnaire Results'!AH4)/2)</f>
        <v>5</v>
      </c>
      <c r="E5" s="64">
        <f>IF('Raw Questionnaire Results'!$G4="","",('Raw Questionnaire Results'!AY4+'Raw Questionnaire Results'!AG4)/2)</f>
        <v>5</v>
      </c>
      <c r="F5" s="72">
        <f>IF('Raw Questionnaire Results'!$G4="","",('Raw Questionnaire Results'!L4+'Raw Questionnaire Results'!W4)/2)</f>
        <v>2</v>
      </c>
      <c r="G5" s="72">
        <f>IF('Raw Questionnaire Results'!$G4="","",('Raw Questionnaire Results'!AL4+'Raw Questionnaire Results'!BH4)/2)</f>
        <v>4.5</v>
      </c>
      <c r="H5" s="64">
        <f>IF('Raw Questionnaire Results'!$G4="","",('Raw Questionnaire Results'!AK4+'Raw Questionnaire Results'!BG4)/2)</f>
        <v>5.5</v>
      </c>
      <c r="I5" s="72">
        <f>IF('Raw Questionnaire Results'!$G4="","",('Raw Questionnaire Results'!M4+'Raw Questionnaire Results'!R4)/2)</f>
        <v>5</v>
      </c>
      <c r="J5" s="72">
        <f>IF('Raw Questionnaire Results'!$G4="","",('Raw Questionnaire Results'!AN4+'Raw Questionnaire Results'!AX4)/2)</f>
        <v>5</v>
      </c>
      <c r="K5" s="64">
        <f>IF('Raw Questionnaire Results'!$G4="","",('Raw Questionnaire Results'!AM4+'Raw Questionnaire Results'!AW4)/2)</f>
        <v>5</v>
      </c>
      <c r="L5" s="72">
        <f>IF('Raw Questionnaire Results'!$G4="","",('Raw Questionnaire Results'!V4+'Raw Questionnaire Results'!N4)/2)</f>
        <v>2</v>
      </c>
      <c r="M5" s="72">
        <f>IF('Raw Questionnaire Results'!$G4="","",('Raw Questionnaire Results'!BF4+'Raw Questionnaire Results'!AP4)/2)</f>
        <v>5.5</v>
      </c>
      <c r="N5" s="64">
        <f>IF('Raw Questionnaire Results'!$G4="","",('Raw Questionnaire Results'!BE4+'Raw Questionnaire Results'!AO4)/2)</f>
        <v>5.5</v>
      </c>
      <c r="O5" s="72">
        <f>IF('Raw Questionnaire Results'!$G4="","",('Raw Questionnaire Results'!Q4+'Raw Questionnaire Results'!K4)/2)</f>
        <v>3.5</v>
      </c>
      <c r="P5" s="72">
        <f>IF('Raw Questionnaire Results'!$G4="","",('Raw Questionnaire Results'!AV4+'Raw Questionnaire Results'!AJ4)/2)</f>
        <v>4.5</v>
      </c>
      <c r="Q5" s="64">
        <f>IF('Raw Questionnaire Results'!$G4="","",('Raw Questionnaire Results'!AU4+'Raw Questionnaire Results'!AI4)/2)</f>
        <v>4</v>
      </c>
      <c r="R5" s="72">
        <f>IF('Raw Questionnaire Results'!$G4="","",('Raw Questionnaire Results'!O4+'Raw Questionnaire Results'!U4)/2)</f>
        <v>2.5</v>
      </c>
      <c r="S5" s="72">
        <f>IF('Raw Questionnaire Results'!$G4="","",('Raw Questionnaire Results'!AR4+'Raw Questionnaire Results'!BD4)/2)</f>
        <v>4.5</v>
      </c>
      <c r="T5" s="64">
        <f>IF('Raw Questionnaire Results'!$G4="","",('Raw Questionnaire Results'!AQ4+'Raw Questionnaire Results'!BC4)/2)</f>
        <v>3</v>
      </c>
      <c r="U5" s="72">
        <f>IF('Raw Questionnaire Results'!$G4="","",('Raw Questionnaire Results'!T4+'Raw Questionnaire Results'!P4)/2)</f>
        <v>2</v>
      </c>
      <c r="V5" s="72">
        <f>IF('Raw Questionnaire Results'!$G4="","",('Raw Questionnaire Results'!BB4+'Raw Questionnaire Results'!AT4)/2)</f>
        <v>5</v>
      </c>
      <c r="W5" s="64">
        <f>IF('Raw Questionnaire Results'!$G4="","",('Raw Questionnaire Results'!BA4+'Raw Questionnaire Results'!AS4)/2)</f>
        <v>4</v>
      </c>
    </row>
    <row r="6" spans="1:23">
      <c r="A6" s="70" t="str">
        <f>IF('Raw Questionnaire Results'!G5="","",'Raw Questionnaire Results'!G5)</f>
        <v>Rule9</v>
      </c>
      <c r="B6" s="71">
        <f>IF('Raw Questionnaire Results'!H5="","",'Raw Questionnaire Results'!H5)</f>
        <v>11</v>
      </c>
      <c r="C6">
        <f>IF('Raw Questionnaire Results'!$G5="","",('Raw Questionnaire Results'!Q5+'Raw Questionnaire Results'!J5)/2)</f>
        <v>4.5</v>
      </c>
      <c r="D6">
        <f>IF('Raw Questionnaire Results'!$G5="","",('Raw Questionnaire Results'!AZ5+'Raw Questionnaire Results'!AH5)/2)</f>
        <v>5.5</v>
      </c>
      <c r="E6" s="64">
        <f>IF('Raw Questionnaire Results'!$G5="","",('Raw Questionnaire Results'!AY5+'Raw Questionnaire Results'!AG5)/2)</f>
        <v>4.5</v>
      </c>
      <c r="F6" s="72">
        <f>IF('Raw Questionnaire Results'!$G5="","",('Raw Questionnaire Results'!L5+'Raw Questionnaire Results'!W5)/2)</f>
        <v>3</v>
      </c>
      <c r="G6" s="72">
        <f>IF('Raw Questionnaire Results'!$G5="","",('Raw Questionnaire Results'!AL5+'Raw Questionnaire Results'!BH5)/2)</f>
        <v>3.5</v>
      </c>
      <c r="H6" s="64">
        <f>IF('Raw Questionnaire Results'!$G5="","",('Raw Questionnaire Results'!AK5+'Raw Questionnaire Results'!BG5)/2)</f>
        <v>3</v>
      </c>
      <c r="I6" s="72">
        <f>IF('Raw Questionnaire Results'!$G5="","",('Raw Questionnaire Results'!M5+'Raw Questionnaire Results'!R5)/2)</f>
        <v>5.5</v>
      </c>
      <c r="J6" s="72">
        <f>IF('Raw Questionnaire Results'!$G5="","",('Raw Questionnaire Results'!AN5+'Raw Questionnaire Results'!AX5)/2)</f>
        <v>6.5</v>
      </c>
      <c r="K6" s="64">
        <f>IF('Raw Questionnaire Results'!$G5="","",('Raw Questionnaire Results'!AM5+'Raw Questionnaire Results'!AW5)/2)</f>
        <v>4.5</v>
      </c>
      <c r="L6" s="72">
        <f>IF('Raw Questionnaire Results'!$G5="","",('Raw Questionnaire Results'!V5+'Raw Questionnaire Results'!N5)/2)</f>
        <v>5.5</v>
      </c>
      <c r="M6" s="72">
        <f>IF('Raw Questionnaire Results'!$G5="","",('Raw Questionnaire Results'!BF5+'Raw Questionnaire Results'!AP5)/2)</f>
        <v>6</v>
      </c>
      <c r="N6" s="64">
        <f>IF('Raw Questionnaire Results'!$G5="","",('Raw Questionnaire Results'!BE5+'Raw Questionnaire Results'!AO5)/2)</f>
        <v>5</v>
      </c>
      <c r="O6" s="72">
        <f>IF('Raw Questionnaire Results'!$G5="","",('Raw Questionnaire Results'!Q5+'Raw Questionnaire Results'!K5)/2)</f>
        <v>5.5</v>
      </c>
      <c r="P6" s="72">
        <f>IF('Raw Questionnaire Results'!$G5="","",('Raw Questionnaire Results'!AV5+'Raw Questionnaire Results'!AJ5)/2)</f>
        <v>5.5</v>
      </c>
      <c r="Q6" s="64">
        <f>IF('Raw Questionnaire Results'!$G5="","",('Raw Questionnaire Results'!AU5+'Raw Questionnaire Results'!AI5)/2)</f>
        <v>5.5</v>
      </c>
      <c r="R6" s="72">
        <f>IF('Raw Questionnaire Results'!$G5="","",('Raw Questionnaire Results'!O5+'Raw Questionnaire Results'!U5)/2)</f>
        <v>5</v>
      </c>
      <c r="S6" s="72">
        <f>IF('Raw Questionnaire Results'!$G5="","",('Raw Questionnaire Results'!AR5+'Raw Questionnaire Results'!BD5)/2)</f>
        <v>7</v>
      </c>
      <c r="T6" s="64">
        <f>IF('Raw Questionnaire Results'!$G5="","",('Raw Questionnaire Results'!AQ5+'Raw Questionnaire Results'!BC5)/2)</f>
        <v>4.5</v>
      </c>
      <c r="U6" s="72">
        <f>IF('Raw Questionnaire Results'!$G5="","",('Raw Questionnaire Results'!T5+'Raw Questionnaire Results'!P5)/2)</f>
        <v>5</v>
      </c>
      <c r="V6" s="72">
        <f>IF('Raw Questionnaire Results'!$G5="","",('Raw Questionnaire Results'!BB5+'Raw Questionnaire Results'!AT5)/2)</f>
        <v>6</v>
      </c>
      <c r="W6" s="64">
        <f>IF('Raw Questionnaire Results'!$G5="","",('Raw Questionnaire Results'!BA5+'Raw Questionnaire Results'!AS5)/2)</f>
        <v>2</v>
      </c>
    </row>
    <row r="7" spans="1:23">
      <c r="A7" s="70" t="str">
        <f>IF('Raw Questionnaire Results'!G6="","",'Raw Questionnaire Results'!G6)</f>
        <v>Rule10</v>
      </c>
      <c r="B7" s="71">
        <f>IF('Raw Questionnaire Results'!H6="","",'Raw Questionnaire Results'!H6)</f>
        <v>12</v>
      </c>
      <c r="C7">
        <f>IF('Raw Questionnaire Results'!$G6="","",('Raw Questionnaire Results'!Q6+'Raw Questionnaire Results'!J6)/2)</f>
        <v>3</v>
      </c>
      <c r="D7">
        <f>IF('Raw Questionnaire Results'!$G6="","",('Raw Questionnaire Results'!AZ6+'Raw Questionnaire Results'!AH6)/2)</f>
        <v>4</v>
      </c>
      <c r="E7" s="64">
        <f>IF('Raw Questionnaire Results'!$G6="","",('Raw Questionnaire Results'!AY6+'Raw Questionnaire Results'!AG6)/2)</f>
        <v>4</v>
      </c>
      <c r="F7" s="72">
        <f>IF('Raw Questionnaire Results'!$G6="","",('Raw Questionnaire Results'!L6+'Raw Questionnaire Results'!W6)/2)</f>
        <v>3</v>
      </c>
      <c r="G7" s="72">
        <f>IF('Raw Questionnaire Results'!$G6="","",('Raw Questionnaire Results'!AL6+'Raw Questionnaire Results'!BH6)/2)</f>
        <v>4</v>
      </c>
      <c r="H7" s="64">
        <f>IF('Raw Questionnaire Results'!$G6="","",('Raw Questionnaire Results'!AK6+'Raw Questionnaire Results'!BG6)/2)</f>
        <v>5</v>
      </c>
      <c r="I7" s="72">
        <f>IF('Raw Questionnaire Results'!$G6="","",('Raw Questionnaire Results'!M6+'Raw Questionnaire Results'!R6)/2)</f>
        <v>2.5</v>
      </c>
      <c r="J7" s="72">
        <f>IF('Raw Questionnaire Results'!$G6="","",('Raw Questionnaire Results'!AN6+'Raw Questionnaire Results'!AX6)/2)</f>
        <v>2.5</v>
      </c>
      <c r="K7" s="64">
        <f>IF('Raw Questionnaire Results'!$G6="","",('Raw Questionnaire Results'!AM6+'Raw Questionnaire Results'!AW6)/2)</f>
        <v>3.5</v>
      </c>
      <c r="L7" s="72">
        <f>IF('Raw Questionnaire Results'!$G6="","",('Raw Questionnaire Results'!V6+'Raw Questionnaire Results'!N6)/2)</f>
        <v>4</v>
      </c>
      <c r="M7" s="72">
        <f>IF('Raw Questionnaire Results'!$G6="","",('Raw Questionnaire Results'!BF6+'Raw Questionnaire Results'!AP6)/2)</f>
        <v>4</v>
      </c>
      <c r="N7" s="64">
        <f>IF('Raw Questionnaire Results'!$G6="","",('Raw Questionnaire Results'!BE6+'Raw Questionnaire Results'!AO6)/2)</f>
        <v>3.5</v>
      </c>
      <c r="O7" s="72">
        <f>IF('Raw Questionnaire Results'!$G6="","",('Raw Questionnaire Results'!Q6+'Raw Questionnaire Results'!K6)/2)</f>
        <v>3</v>
      </c>
      <c r="P7" s="72">
        <f>IF('Raw Questionnaire Results'!$G6="","",('Raw Questionnaire Results'!AV6+'Raw Questionnaire Results'!AJ6)/2)</f>
        <v>3</v>
      </c>
      <c r="Q7" s="64">
        <f>IF('Raw Questionnaire Results'!$G6="","",('Raw Questionnaire Results'!AU6+'Raw Questionnaire Results'!AI6)/2)</f>
        <v>3.5</v>
      </c>
      <c r="R7" s="72">
        <f>IF('Raw Questionnaire Results'!$G6="","",('Raw Questionnaire Results'!O6+'Raw Questionnaire Results'!U6)/2)</f>
        <v>4.5</v>
      </c>
      <c r="S7" s="72">
        <f>IF('Raw Questionnaire Results'!$G6="","",('Raw Questionnaire Results'!AR6+'Raw Questionnaire Results'!BD6)/2)</f>
        <v>5</v>
      </c>
      <c r="T7" s="64">
        <f>IF('Raw Questionnaire Results'!$G6="","",('Raw Questionnaire Results'!AQ6+'Raw Questionnaire Results'!BC6)/2)</f>
        <v>2</v>
      </c>
      <c r="U7" s="72">
        <f>IF('Raw Questionnaire Results'!$G6="","",('Raw Questionnaire Results'!T6+'Raw Questionnaire Results'!P6)/2)</f>
        <v>3</v>
      </c>
      <c r="V7" s="72">
        <f>IF('Raw Questionnaire Results'!$G6="","",('Raw Questionnaire Results'!BB6+'Raw Questionnaire Results'!AT6)/2)</f>
        <v>5.5</v>
      </c>
      <c r="W7" s="64">
        <f>IF('Raw Questionnaire Results'!$G6="","",('Raw Questionnaire Results'!BA6+'Raw Questionnaire Results'!AS6)/2)</f>
        <v>2</v>
      </c>
    </row>
    <row r="8" spans="1:23">
      <c r="A8" s="70" t="str">
        <f>IF('Raw Questionnaire Results'!G7="","",'Raw Questionnaire Results'!G7)</f>
        <v>Copy</v>
      </c>
      <c r="B8" s="71">
        <f>IF('Raw Questionnaire Results'!H7="","",'Raw Questionnaire Results'!H7)</f>
        <v>2</v>
      </c>
      <c r="C8">
        <f>IF('Raw Questionnaire Results'!$G7="","",('Raw Questionnaire Results'!Q7+'Raw Questionnaire Results'!J7)/2)</f>
        <v>7</v>
      </c>
      <c r="D8">
        <f>IF('Raw Questionnaire Results'!$G7="","",('Raw Questionnaire Results'!AZ7+'Raw Questionnaire Results'!AH7)/2)</f>
        <v>7</v>
      </c>
      <c r="E8" s="64">
        <f>IF('Raw Questionnaire Results'!$G7="","",('Raw Questionnaire Results'!AY7+'Raw Questionnaire Results'!AG7)/2)</f>
        <v>6</v>
      </c>
      <c r="F8" s="72">
        <f>IF('Raw Questionnaire Results'!$G7="","",('Raw Questionnaire Results'!L7+'Raw Questionnaire Results'!W7)/2)</f>
        <v>2</v>
      </c>
      <c r="G8" s="72">
        <f>IF('Raw Questionnaire Results'!$G7="","",('Raw Questionnaire Results'!AL7+'Raw Questionnaire Results'!BH7)/2)</f>
        <v>2</v>
      </c>
      <c r="H8" s="64">
        <f>IF('Raw Questionnaire Results'!$G7="","",('Raw Questionnaire Results'!AK7+'Raw Questionnaire Results'!BG7)/2)</f>
        <v>6</v>
      </c>
      <c r="I8" s="72">
        <f>IF('Raw Questionnaire Results'!$G7="","",('Raw Questionnaire Results'!M7+'Raw Questionnaire Results'!R7)/2)</f>
        <v>4</v>
      </c>
      <c r="J8" s="72">
        <f>IF('Raw Questionnaire Results'!$G7="","",('Raw Questionnaire Results'!AN7+'Raw Questionnaire Results'!AX7)/2)</f>
        <v>7</v>
      </c>
      <c r="K8" s="64">
        <f>IF('Raw Questionnaire Results'!$G7="","",('Raw Questionnaire Results'!AM7+'Raw Questionnaire Results'!AW7)/2)</f>
        <v>2</v>
      </c>
      <c r="L8" s="72">
        <f>IF('Raw Questionnaire Results'!$G7="","",('Raw Questionnaire Results'!V7+'Raw Questionnaire Results'!N7)/2)</f>
        <v>7</v>
      </c>
      <c r="M8" s="72">
        <f>IF('Raw Questionnaire Results'!$G7="","",('Raw Questionnaire Results'!BF7+'Raw Questionnaire Results'!AP7)/2)</f>
        <v>2</v>
      </c>
      <c r="N8" s="64">
        <f>IF('Raw Questionnaire Results'!$G7="","",('Raw Questionnaire Results'!BE7+'Raw Questionnaire Results'!AO7)/2)</f>
        <v>2</v>
      </c>
      <c r="O8" s="72">
        <f>IF('Raw Questionnaire Results'!$G7="","",('Raw Questionnaire Results'!Q7+'Raw Questionnaire Results'!K7)/2)</f>
        <v>7</v>
      </c>
      <c r="P8" s="72">
        <f>IF('Raw Questionnaire Results'!$G7="","",('Raw Questionnaire Results'!AV7+'Raw Questionnaire Results'!AJ7)/2)</f>
        <v>7</v>
      </c>
      <c r="Q8" s="64">
        <f>IF('Raw Questionnaire Results'!$G7="","",('Raw Questionnaire Results'!AU7+'Raw Questionnaire Results'!AI7)/2)</f>
        <v>7</v>
      </c>
      <c r="R8" s="72">
        <f>IF('Raw Questionnaire Results'!$G7="","",('Raw Questionnaire Results'!O7+'Raw Questionnaire Results'!U7)/2)</f>
        <v>5</v>
      </c>
      <c r="S8" s="72">
        <f>IF('Raw Questionnaire Results'!$G7="","",('Raw Questionnaire Results'!AR7+'Raw Questionnaire Results'!BD7)/2)</f>
        <v>7</v>
      </c>
      <c r="T8" s="64">
        <f>IF('Raw Questionnaire Results'!$G7="","",('Raw Questionnaire Results'!AQ7+'Raw Questionnaire Results'!BC7)/2)</f>
        <v>3</v>
      </c>
      <c r="U8" s="72">
        <f>IF('Raw Questionnaire Results'!$G7="","",('Raw Questionnaire Results'!T7+'Raw Questionnaire Results'!P7)/2)</f>
        <v>4</v>
      </c>
      <c r="V8" s="72">
        <f>IF('Raw Questionnaire Results'!$G7="","",('Raw Questionnaire Results'!BB7+'Raw Questionnaire Results'!AT7)/2)</f>
        <v>7</v>
      </c>
      <c r="W8" s="64">
        <f>IF('Raw Questionnaire Results'!$G7="","",('Raw Questionnaire Results'!BA7+'Raw Questionnaire Results'!AS7)/2)</f>
        <v>3</v>
      </c>
    </row>
    <row r="9" spans="1:23">
      <c r="A9" s="70" t="str">
        <f>IF('Raw Questionnaire Results'!G8="","",'Raw Questionnaire Results'!G8)</f>
        <v>Rule11</v>
      </c>
      <c r="B9" s="71">
        <f>IF('Raw Questionnaire Results'!H8="","",'Raw Questionnaire Results'!H8)</f>
        <v>13</v>
      </c>
      <c r="C9">
        <f>IF('Raw Questionnaire Results'!$G8="","",('Raw Questionnaire Results'!Q8+'Raw Questionnaire Results'!J8)/2)</f>
        <v>3.5</v>
      </c>
      <c r="D9">
        <f>IF('Raw Questionnaire Results'!$G8="","",('Raw Questionnaire Results'!AZ8+'Raw Questionnaire Results'!AH8)/2)</f>
        <v>2</v>
      </c>
      <c r="E9" s="64">
        <f>IF('Raw Questionnaire Results'!$G8="","",('Raw Questionnaire Results'!AY8+'Raw Questionnaire Results'!AG8)/2)</f>
        <v>5.5</v>
      </c>
      <c r="F9" s="72">
        <f>IF('Raw Questionnaire Results'!$G8="","",('Raw Questionnaire Results'!L8+'Raw Questionnaire Results'!W8)/2)</f>
        <v>2.5</v>
      </c>
      <c r="G9" s="72">
        <f>IF('Raw Questionnaire Results'!$G8="","",('Raw Questionnaire Results'!AL8+'Raw Questionnaire Results'!BH8)/2)</f>
        <v>2</v>
      </c>
      <c r="H9" s="64">
        <f>IF('Raw Questionnaire Results'!$G8="","",('Raw Questionnaire Results'!AK8+'Raw Questionnaire Results'!BG8)/2)</f>
        <v>5.5</v>
      </c>
      <c r="I9" s="72">
        <f>IF('Raw Questionnaire Results'!$G8="","",('Raw Questionnaire Results'!M8+'Raw Questionnaire Results'!R8)/2)</f>
        <v>3.5</v>
      </c>
      <c r="J9" s="72">
        <f>IF('Raw Questionnaire Results'!$G8="","",('Raw Questionnaire Results'!AN8+'Raw Questionnaire Results'!AX8)/2)</f>
        <v>2</v>
      </c>
      <c r="K9" s="64">
        <f>IF('Raw Questionnaire Results'!$G8="","",('Raw Questionnaire Results'!AM8+'Raw Questionnaire Results'!AW8)/2)</f>
        <v>2</v>
      </c>
      <c r="L9" s="72">
        <f>IF('Raw Questionnaire Results'!$G8="","",('Raw Questionnaire Results'!V8+'Raw Questionnaire Results'!N8)/2)</f>
        <v>2.5</v>
      </c>
      <c r="M9" s="72">
        <f>IF('Raw Questionnaire Results'!$G8="","",('Raw Questionnaire Results'!BF8+'Raw Questionnaire Results'!AP8)/2)</f>
        <v>2</v>
      </c>
      <c r="N9" s="64">
        <f>IF('Raw Questionnaire Results'!$G8="","",('Raw Questionnaire Results'!BE8+'Raw Questionnaire Results'!AO8)/2)</f>
        <v>5</v>
      </c>
      <c r="O9" s="72">
        <f>IF('Raw Questionnaire Results'!$G8="","",('Raw Questionnaire Results'!Q8+'Raw Questionnaire Results'!K8)/2)</f>
        <v>4</v>
      </c>
      <c r="P9" s="72">
        <f>IF('Raw Questionnaire Results'!$G8="","",('Raw Questionnaire Results'!AV8+'Raw Questionnaire Results'!AJ8)/2)</f>
        <v>3</v>
      </c>
      <c r="Q9" s="64">
        <f>IF('Raw Questionnaire Results'!$G8="","",('Raw Questionnaire Results'!AU8+'Raw Questionnaire Results'!AI8)/2)</f>
        <v>4.5</v>
      </c>
      <c r="R9" s="72">
        <f>IF('Raw Questionnaire Results'!$G8="","",('Raw Questionnaire Results'!O8+'Raw Questionnaire Results'!U8)/2)</f>
        <v>3</v>
      </c>
      <c r="S9" s="72">
        <f>IF('Raw Questionnaire Results'!$G8="","",('Raw Questionnaire Results'!AR8+'Raw Questionnaire Results'!BD8)/2)</f>
        <v>4</v>
      </c>
      <c r="T9" s="64">
        <f>IF('Raw Questionnaire Results'!$G8="","",('Raw Questionnaire Results'!AQ8+'Raw Questionnaire Results'!BC8)/2)</f>
        <v>3.5</v>
      </c>
      <c r="U9" s="72">
        <f>IF('Raw Questionnaire Results'!$G8="","",('Raw Questionnaire Results'!T8+'Raw Questionnaire Results'!P8)/2)</f>
        <v>3</v>
      </c>
      <c r="V9" s="72">
        <f>IF('Raw Questionnaire Results'!$G8="","",('Raw Questionnaire Results'!BB8+'Raw Questionnaire Results'!AT8)/2)</f>
        <v>3.5</v>
      </c>
      <c r="W9" s="64">
        <f>IF('Raw Questionnaire Results'!$G8="","",('Raw Questionnaire Results'!BA8+'Raw Questionnaire Results'!AS8)/2)</f>
        <v>2</v>
      </c>
    </row>
    <row r="10" spans="1:23">
      <c r="A10" s="70" t="str">
        <f>IF('Raw Questionnaire Results'!G9="","",'Raw Questionnaire Results'!G9)</f>
        <v>Rule12</v>
      </c>
      <c r="B10" s="71">
        <f>IF('Raw Questionnaire Results'!H9="","",'Raw Questionnaire Results'!H9)</f>
        <v>14</v>
      </c>
      <c r="C10">
        <f>IF('Raw Questionnaire Results'!$G9="","",('Raw Questionnaire Results'!Q9+'Raw Questionnaire Results'!J9)/2)</f>
        <v>2.5</v>
      </c>
      <c r="D10">
        <f>IF('Raw Questionnaire Results'!$G9="","",('Raw Questionnaire Results'!AZ9+'Raw Questionnaire Results'!AH9)/2)</f>
        <v>2</v>
      </c>
      <c r="E10" s="64">
        <f>IF('Raw Questionnaire Results'!$G9="","",('Raw Questionnaire Results'!AY9+'Raw Questionnaire Results'!AG9)/2)</f>
        <v>6</v>
      </c>
      <c r="F10" s="72">
        <f>IF('Raw Questionnaire Results'!$G9="","",('Raw Questionnaire Results'!L9+'Raw Questionnaire Results'!W9)/2)</f>
        <v>2</v>
      </c>
      <c r="G10" s="72">
        <f>IF('Raw Questionnaire Results'!$G9="","",('Raw Questionnaire Results'!AL9+'Raw Questionnaire Results'!BH9)/2)</f>
        <v>2</v>
      </c>
      <c r="H10" s="64">
        <f>IF('Raw Questionnaire Results'!$G9="","",('Raw Questionnaire Results'!AK9+'Raw Questionnaire Results'!BG9)/2)</f>
        <v>5.5</v>
      </c>
      <c r="I10" s="72">
        <f>IF('Raw Questionnaire Results'!$G9="","",('Raw Questionnaire Results'!M9+'Raw Questionnaire Results'!R9)/2)</f>
        <v>3.5</v>
      </c>
      <c r="J10" s="72">
        <f>IF('Raw Questionnaire Results'!$G9="","",('Raw Questionnaire Results'!AN9+'Raw Questionnaire Results'!AX9)/2)</f>
        <v>2.5</v>
      </c>
      <c r="K10" s="64">
        <f>IF('Raw Questionnaire Results'!$G9="","",('Raw Questionnaire Results'!AM9+'Raw Questionnaire Results'!AW9)/2)</f>
        <v>2.5</v>
      </c>
      <c r="L10" s="72">
        <f>IF('Raw Questionnaire Results'!$G9="","",('Raw Questionnaire Results'!V9+'Raw Questionnaire Results'!N9)/2)</f>
        <v>3</v>
      </c>
      <c r="M10" s="72">
        <f>IF('Raw Questionnaire Results'!$G9="","",('Raw Questionnaire Results'!BF9+'Raw Questionnaire Results'!AP9)/2)</f>
        <v>4</v>
      </c>
      <c r="N10" s="64">
        <f>IF('Raw Questionnaire Results'!$G9="","",('Raw Questionnaire Results'!BE9+'Raw Questionnaire Results'!AO9)/2)</f>
        <v>4.5</v>
      </c>
      <c r="O10" s="72">
        <f>IF('Raw Questionnaire Results'!$G9="","",('Raw Questionnaire Results'!Q9+'Raw Questionnaire Results'!K9)/2)</f>
        <v>2.5</v>
      </c>
      <c r="P10" s="72">
        <f>IF('Raw Questionnaire Results'!$G9="","",('Raw Questionnaire Results'!AV9+'Raw Questionnaire Results'!AJ9)/2)</f>
        <v>2.5</v>
      </c>
      <c r="Q10" s="64">
        <f>IF('Raw Questionnaire Results'!$G9="","",('Raw Questionnaire Results'!AU9+'Raw Questionnaire Results'!AI9)/2)</f>
        <v>4.5</v>
      </c>
      <c r="R10" s="72">
        <f>IF('Raw Questionnaire Results'!$G9="","",('Raw Questionnaire Results'!O9+'Raw Questionnaire Results'!U9)/2)</f>
        <v>3</v>
      </c>
      <c r="S10" s="72">
        <f>IF('Raw Questionnaire Results'!$G9="","",('Raw Questionnaire Results'!AR9+'Raw Questionnaire Results'!BD9)/2)</f>
        <v>4</v>
      </c>
      <c r="T10" s="64">
        <f>IF('Raw Questionnaire Results'!$G9="","",('Raw Questionnaire Results'!AQ9+'Raw Questionnaire Results'!BC9)/2)</f>
        <v>4.5</v>
      </c>
      <c r="U10" s="72">
        <f>IF('Raw Questionnaire Results'!$G9="","",('Raw Questionnaire Results'!T9+'Raw Questionnaire Results'!P9)/2)</f>
        <v>3.5</v>
      </c>
      <c r="V10" s="72">
        <f>IF('Raw Questionnaire Results'!$G9="","",('Raw Questionnaire Results'!BB9+'Raw Questionnaire Results'!AT9)/2)</f>
        <v>3</v>
      </c>
      <c r="W10" s="64">
        <f>IF('Raw Questionnaire Results'!$G9="","",('Raw Questionnaire Results'!BA9+'Raw Questionnaire Results'!AS9)/2)</f>
        <v>2.5</v>
      </c>
    </row>
    <row r="11" spans="1:23">
      <c r="A11" s="70" t="str">
        <f>IF('Raw Questionnaire Results'!G10="","",'Raw Questionnaire Results'!G10)</f>
        <v>Rule4</v>
      </c>
      <c r="B11" s="71">
        <f>IF('Raw Questionnaire Results'!H10="","",'Raw Questionnaire Results'!H10)</f>
        <v>6</v>
      </c>
      <c r="C11">
        <f>IF('Raw Questionnaire Results'!$G10="","",('Raw Questionnaire Results'!Q10+'Raw Questionnaire Results'!J10)/2)</f>
        <v>7</v>
      </c>
      <c r="D11">
        <f>IF('Raw Questionnaire Results'!$G10="","",('Raw Questionnaire Results'!AZ10+'Raw Questionnaire Results'!AH10)/2)</f>
        <v>7</v>
      </c>
      <c r="E11" s="64">
        <f>IF('Raw Questionnaire Results'!$G10="","",('Raw Questionnaire Results'!AY10+'Raw Questionnaire Results'!AG10)/2)</f>
        <v>6</v>
      </c>
      <c r="F11" s="72">
        <f>IF('Raw Questionnaire Results'!$G10="","",('Raw Questionnaire Results'!L10+'Raw Questionnaire Results'!W10)/2)</f>
        <v>6.5</v>
      </c>
      <c r="G11" s="72">
        <f>IF('Raw Questionnaire Results'!$G10="","",('Raw Questionnaire Results'!AL10+'Raw Questionnaire Results'!BH10)/2)</f>
        <v>4.5</v>
      </c>
      <c r="H11" s="64">
        <f>IF('Raw Questionnaire Results'!$G10="","",('Raw Questionnaire Results'!AK10+'Raw Questionnaire Results'!BG10)/2)</f>
        <v>6</v>
      </c>
      <c r="I11" s="72">
        <f>IF('Raw Questionnaire Results'!$G10="","",('Raw Questionnaire Results'!M10+'Raw Questionnaire Results'!R10)/2)</f>
        <v>6</v>
      </c>
      <c r="J11" s="72">
        <f>IF('Raw Questionnaire Results'!$G10="","",('Raw Questionnaire Results'!AN10+'Raw Questionnaire Results'!AX10)/2)</f>
        <v>6</v>
      </c>
      <c r="K11" s="64">
        <f>IF('Raw Questionnaire Results'!$G10="","",('Raw Questionnaire Results'!AM10+'Raw Questionnaire Results'!AW10)/2)</f>
        <v>2</v>
      </c>
      <c r="L11" s="72">
        <f>IF('Raw Questionnaire Results'!$G10="","",('Raw Questionnaire Results'!V10+'Raw Questionnaire Results'!N10)/2)</f>
        <v>7</v>
      </c>
      <c r="M11" s="72">
        <f>IF('Raw Questionnaire Results'!$G10="","",('Raw Questionnaire Results'!BF10+'Raw Questionnaire Results'!AP10)/2)</f>
        <v>2</v>
      </c>
      <c r="N11" s="64">
        <f>IF('Raw Questionnaire Results'!$G10="","",('Raw Questionnaire Results'!BE10+'Raw Questionnaire Results'!AO10)/2)</f>
        <v>2</v>
      </c>
      <c r="O11" s="72">
        <f>IF('Raw Questionnaire Results'!$G10="","",('Raw Questionnaire Results'!Q10+'Raw Questionnaire Results'!K10)/2)</f>
        <v>7</v>
      </c>
      <c r="P11" s="72">
        <f>IF('Raw Questionnaire Results'!$G10="","",('Raw Questionnaire Results'!AV10+'Raw Questionnaire Results'!AJ10)/2)</f>
        <v>7</v>
      </c>
      <c r="Q11" s="64">
        <f>IF('Raw Questionnaire Results'!$G10="","",('Raw Questionnaire Results'!AU10+'Raw Questionnaire Results'!AI10)/2)</f>
        <v>7</v>
      </c>
      <c r="R11" s="72">
        <f>IF('Raw Questionnaire Results'!$G10="","",('Raw Questionnaire Results'!O10+'Raw Questionnaire Results'!U10)/2)</f>
        <v>5</v>
      </c>
      <c r="S11" s="72">
        <f>IF('Raw Questionnaire Results'!$G10="","",('Raw Questionnaire Results'!AR10+'Raw Questionnaire Results'!BD10)/2)</f>
        <v>6</v>
      </c>
      <c r="T11" s="64">
        <f>IF('Raw Questionnaire Results'!$G10="","",('Raw Questionnaire Results'!AQ10+'Raw Questionnaire Results'!BC10)/2)</f>
        <v>3</v>
      </c>
      <c r="U11" s="72">
        <f>IF('Raw Questionnaire Results'!$G10="","",('Raw Questionnaire Results'!T10+'Raw Questionnaire Results'!P10)/2)</f>
        <v>4</v>
      </c>
      <c r="V11" s="72">
        <f>IF('Raw Questionnaire Results'!$G10="","",('Raw Questionnaire Results'!BB10+'Raw Questionnaire Results'!AT10)/2)</f>
        <v>6</v>
      </c>
      <c r="W11" s="64">
        <f>IF('Raw Questionnaire Results'!$G10="","",('Raw Questionnaire Results'!BA10+'Raw Questionnaire Results'!AS10)/2)</f>
        <v>3</v>
      </c>
    </row>
    <row r="12" spans="1:23">
      <c r="A12" s="70" t="str">
        <f>IF('Raw Questionnaire Results'!G11="","",'Raw Questionnaire Results'!G11)</f>
        <v>Rule5</v>
      </c>
      <c r="B12" s="71">
        <f>IF('Raw Questionnaire Results'!H11="","",'Raw Questionnaire Results'!H11)</f>
        <v>7</v>
      </c>
      <c r="C12">
        <f>IF('Raw Questionnaire Results'!$G11="","",('Raw Questionnaire Results'!Q11+'Raw Questionnaire Results'!J11)/2)</f>
        <v>7</v>
      </c>
      <c r="D12">
        <f>IF('Raw Questionnaire Results'!$G11="","",('Raw Questionnaire Results'!AZ11+'Raw Questionnaire Results'!AH11)/2)</f>
        <v>7</v>
      </c>
      <c r="E12" s="64">
        <f>IF('Raw Questionnaire Results'!$G11="","",('Raw Questionnaire Results'!AY11+'Raw Questionnaire Results'!AG11)/2)</f>
        <v>4</v>
      </c>
      <c r="F12" s="72">
        <f>IF('Raw Questionnaire Results'!$G11="","",('Raw Questionnaire Results'!L11+'Raw Questionnaire Results'!W11)/2)</f>
        <v>6</v>
      </c>
      <c r="G12" s="72">
        <f>IF('Raw Questionnaire Results'!$G11="","",('Raw Questionnaire Results'!AL11+'Raw Questionnaire Results'!BH11)/2)</f>
        <v>6</v>
      </c>
      <c r="H12" s="64">
        <f>IF('Raw Questionnaire Results'!$G11="","",('Raw Questionnaire Results'!AK11+'Raw Questionnaire Results'!BG11)/2)</f>
        <v>6</v>
      </c>
      <c r="I12" s="72">
        <f>IF('Raw Questionnaire Results'!$G11="","",('Raw Questionnaire Results'!M11+'Raw Questionnaire Results'!R11)/2)</f>
        <v>6</v>
      </c>
      <c r="J12" s="72">
        <f>IF('Raw Questionnaire Results'!$G11="","",('Raw Questionnaire Results'!AN11+'Raw Questionnaire Results'!AX11)/2)</f>
        <v>6</v>
      </c>
      <c r="K12" s="64">
        <f>IF('Raw Questionnaire Results'!$G11="","",('Raw Questionnaire Results'!AM11+'Raw Questionnaire Results'!AW11)/2)</f>
        <v>3</v>
      </c>
      <c r="L12" s="72">
        <f>IF('Raw Questionnaire Results'!$G11="","",('Raw Questionnaire Results'!V11+'Raw Questionnaire Results'!N11)/2)</f>
        <v>7</v>
      </c>
      <c r="M12" s="72">
        <f>IF('Raw Questionnaire Results'!$G11="","",('Raw Questionnaire Results'!BF11+'Raw Questionnaire Results'!AP11)/2)</f>
        <v>3</v>
      </c>
      <c r="N12" s="64">
        <f>IF('Raw Questionnaire Results'!$G11="","",('Raw Questionnaire Results'!BE11+'Raw Questionnaire Results'!AO11)/2)</f>
        <v>2</v>
      </c>
      <c r="O12" s="72">
        <f>IF('Raw Questionnaire Results'!$G11="","",('Raw Questionnaire Results'!Q11+'Raw Questionnaire Results'!K11)/2)</f>
        <v>7</v>
      </c>
      <c r="P12" s="72">
        <f>IF('Raw Questionnaire Results'!$G11="","",('Raw Questionnaire Results'!AV11+'Raw Questionnaire Results'!AJ11)/2)</f>
        <v>7</v>
      </c>
      <c r="Q12" s="64">
        <f>IF('Raw Questionnaire Results'!$G11="","",('Raw Questionnaire Results'!AU11+'Raw Questionnaire Results'!AI11)/2)</f>
        <v>7</v>
      </c>
      <c r="R12" s="72">
        <f>IF('Raw Questionnaire Results'!$G11="","",('Raw Questionnaire Results'!O11+'Raw Questionnaire Results'!U11)/2)</f>
        <v>5</v>
      </c>
      <c r="S12" s="72">
        <f>IF('Raw Questionnaire Results'!$G11="","",('Raw Questionnaire Results'!AR11+'Raw Questionnaire Results'!BD11)/2)</f>
        <v>5</v>
      </c>
      <c r="T12" s="64">
        <f>IF('Raw Questionnaire Results'!$G11="","",('Raw Questionnaire Results'!AQ11+'Raw Questionnaire Results'!BC11)/2)</f>
        <v>3.5</v>
      </c>
      <c r="U12" s="72">
        <f>IF('Raw Questionnaire Results'!$G11="","",('Raw Questionnaire Results'!T11+'Raw Questionnaire Results'!P11)/2)</f>
        <v>4</v>
      </c>
      <c r="V12" s="72">
        <f>IF('Raw Questionnaire Results'!$G11="","",('Raw Questionnaire Results'!BB11+'Raw Questionnaire Results'!AT11)/2)</f>
        <v>6</v>
      </c>
      <c r="W12" s="64">
        <f>IF('Raw Questionnaire Results'!$G11="","",('Raw Questionnaire Results'!BA11+'Raw Questionnaire Results'!AS11)/2)</f>
        <v>3</v>
      </c>
    </row>
    <row r="13" spans="1:23">
      <c r="A13" s="70" t="str">
        <f>IF('Raw Questionnaire Results'!G12="","",'Raw Questionnaire Results'!G12)</f>
        <v>Rule6</v>
      </c>
      <c r="B13" s="71">
        <f>IF('Raw Questionnaire Results'!H12="","",'Raw Questionnaire Results'!H12)</f>
        <v>8</v>
      </c>
      <c r="C13">
        <f>IF('Raw Questionnaire Results'!$G12="","",('Raw Questionnaire Results'!Q12+'Raw Questionnaire Results'!J12)/2)</f>
        <v>7</v>
      </c>
      <c r="D13">
        <f>IF('Raw Questionnaire Results'!$G12="","",('Raw Questionnaire Results'!AZ12+'Raw Questionnaire Results'!AH12)/2)</f>
        <v>7</v>
      </c>
      <c r="E13" s="64">
        <f>IF('Raw Questionnaire Results'!$G12="","",('Raw Questionnaire Results'!AY12+'Raw Questionnaire Results'!AG12)/2)</f>
        <v>6</v>
      </c>
      <c r="F13" s="72">
        <f>IF('Raw Questionnaire Results'!$G12="","",('Raw Questionnaire Results'!L12+'Raw Questionnaire Results'!W12)/2)</f>
        <v>6</v>
      </c>
      <c r="G13" s="72">
        <f>IF('Raw Questionnaire Results'!$G12="","",('Raw Questionnaire Results'!AL12+'Raw Questionnaire Results'!BH12)/2)</f>
        <v>3</v>
      </c>
      <c r="H13" s="64">
        <f>IF('Raw Questionnaire Results'!$G12="","",('Raw Questionnaire Results'!AK12+'Raw Questionnaire Results'!BG12)/2)</f>
        <v>7</v>
      </c>
      <c r="I13" s="72">
        <f>IF('Raw Questionnaire Results'!$G12="","",('Raw Questionnaire Results'!M12+'Raw Questionnaire Results'!R12)/2)</f>
        <v>6</v>
      </c>
      <c r="J13" s="72">
        <f>IF('Raw Questionnaire Results'!$G12="","",('Raw Questionnaire Results'!AN12+'Raw Questionnaire Results'!AX12)/2)</f>
        <v>7</v>
      </c>
      <c r="K13" s="64">
        <f>IF('Raw Questionnaire Results'!$G12="","",('Raw Questionnaire Results'!AM12+'Raw Questionnaire Results'!AW12)/2)</f>
        <v>6</v>
      </c>
      <c r="L13" s="72">
        <f>IF('Raw Questionnaire Results'!$G12="","",('Raw Questionnaire Results'!V12+'Raw Questionnaire Results'!N12)/2)</f>
        <v>7</v>
      </c>
      <c r="M13" s="72">
        <f>IF('Raw Questionnaire Results'!$G12="","",('Raw Questionnaire Results'!BF12+'Raw Questionnaire Results'!AP12)/2)</f>
        <v>2</v>
      </c>
      <c r="N13" s="64">
        <f>IF('Raw Questionnaire Results'!$G12="","",('Raw Questionnaire Results'!BE12+'Raw Questionnaire Results'!AO12)/2)</f>
        <v>2</v>
      </c>
      <c r="O13" s="72">
        <f>IF('Raw Questionnaire Results'!$G12="","",('Raw Questionnaire Results'!Q12+'Raw Questionnaire Results'!K12)/2)</f>
        <v>7</v>
      </c>
      <c r="P13" s="72">
        <f>IF('Raw Questionnaire Results'!$G12="","",('Raw Questionnaire Results'!AV12+'Raw Questionnaire Results'!AJ12)/2)</f>
        <v>7</v>
      </c>
      <c r="Q13" s="64">
        <f>IF('Raw Questionnaire Results'!$G12="","",('Raw Questionnaire Results'!AU12+'Raw Questionnaire Results'!AI12)/2)</f>
        <v>7</v>
      </c>
      <c r="R13" s="72">
        <f>IF('Raw Questionnaire Results'!$G12="","",('Raw Questionnaire Results'!O12+'Raw Questionnaire Results'!U12)/2)</f>
        <v>5</v>
      </c>
      <c r="S13" s="72">
        <f>IF('Raw Questionnaire Results'!$G12="","",('Raw Questionnaire Results'!AR12+'Raw Questionnaire Results'!BD12)/2)</f>
        <v>6.5</v>
      </c>
      <c r="T13" s="64">
        <f>IF('Raw Questionnaire Results'!$G12="","",('Raw Questionnaire Results'!AQ12+'Raw Questionnaire Results'!BC12)/2)</f>
        <v>5</v>
      </c>
      <c r="U13" s="72">
        <f>IF('Raw Questionnaire Results'!$G12="","",('Raw Questionnaire Results'!T12+'Raw Questionnaire Results'!P12)/2)</f>
        <v>4</v>
      </c>
      <c r="V13" s="72">
        <f>IF('Raw Questionnaire Results'!$G12="","",('Raw Questionnaire Results'!BB12+'Raw Questionnaire Results'!AT12)/2)</f>
        <v>7</v>
      </c>
      <c r="W13" s="64">
        <f>IF('Raw Questionnaire Results'!$G12="","",('Raw Questionnaire Results'!BA12+'Raw Questionnaire Results'!AS12)/2)</f>
        <v>4</v>
      </c>
    </row>
    <row r="14" spans="1:23">
      <c r="A14" s="70" t="str">
        <f>IF('Raw Questionnaire Results'!G13="","",'Raw Questionnaire Results'!G13)</f>
        <v>Rule7</v>
      </c>
      <c r="B14" s="71">
        <f>IF('Raw Questionnaire Results'!H13="","",'Raw Questionnaire Results'!H13)</f>
        <v>9</v>
      </c>
      <c r="C14">
        <f>IF('Raw Questionnaire Results'!$G13="","",('Raw Questionnaire Results'!Q13+'Raw Questionnaire Results'!J13)/2)</f>
        <v>7</v>
      </c>
      <c r="D14">
        <f>IF('Raw Questionnaire Results'!$G13="","",('Raw Questionnaire Results'!AZ13+'Raw Questionnaire Results'!AH13)/2)</f>
        <v>4</v>
      </c>
      <c r="E14" s="64">
        <f>IF('Raw Questionnaire Results'!$G13="","",('Raw Questionnaire Results'!AY13+'Raw Questionnaire Results'!AG13)/2)</f>
        <v>6</v>
      </c>
      <c r="F14" s="72">
        <f>IF('Raw Questionnaire Results'!$G13="","",('Raw Questionnaire Results'!L13+'Raw Questionnaire Results'!W13)/2)</f>
        <v>3</v>
      </c>
      <c r="G14" s="72">
        <f>IF('Raw Questionnaire Results'!$G13="","",('Raw Questionnaire Results'!AL13+'Raw Questionnaire Results'!BH13)/2)</f>
        <v>2</v>
      </c>
      <c r="H14" s="64">
        <f>IF('Raw Questionnaire Results'!$G13="","",('Raw Questionnaire Results'!AK13+'Raw Questionnaire Results'!BG13)/2)</f>
        <v>6</v>
      </c>
      <c r="I14" s="72">
        <f>IF('Raw Questionnaire Results'!$G13="","",('Raw Questionnaire Results'!M13+'Raw Questionnaire Results'!R13)/2)</f>
        <v>4</v>
      </c>
      <c r="J14" s="72">
        <f>IF('Raw Questionnaire Results'!$G13="","",('Raw Questionnaire Results'!AN13+'Raw Questionnaire Results'!AX13)/2)</f>
        <v>4</v>
      </c>
      <c r="K14" s="64">
        <f>IF('Raw Questionnaire Results'!$G13="","",('Raw Questionnaire Results'!AM13+'Raw Questionnaire Results'!AW13)/2)</f>
        <v>4</v>
      </c>
      <c r="L14" s="72">
        <f>IF('Raw Questionnaire Results'!$G13="","",('Raw Questionnaire Results'!V13+'Raw Questionnaire Results'!N13)/2)</f>
        <v>6</v>
      </c>
      <c r="M14" s="72">
        <f>IF('Raw Questionnaire Results'!$G13="","",('Raw Questionnaire Results'!BF13+'Raw Questionnaire Results'!AP13)/2)</f>
        <v>2</v>
      </c>
      <c r="N14" s="64">
        <f>IF('Raw Questionnaire Results'!$G13="","",('Raw Questionnaire Results'!BE13+'Raw Questionnaire Results'!AO13)/2)</f>
        <v>2</v>
      </c>
      <c r="O14" s="72">
        <f>IF('Raw Questionnaire Results'!$G13="","",('Raw Questionnaire Results'!Q13+'Raw Questionnaire Results'!K13)/2)</f>
        <v>7</v>
      </c>
      <c r="P14" s="72">
        <f>IF('Raw Questionnaire Results'!$G13="","",('Raw Questionnaire Results'!AV13+'Raw Questionnaire Results'!AJ13)/2)</f>
        <v>7</v>
      </c>
      <c r="Q14" s="64">
        <f>IF('Raw Questionnaire Results'!$G13="","",('Raw Questionnaire Results'!AU13+'Raw Questionnaire Results'!AI13)/2)</f>
        <v>7</v>
      </c>
      <c r="R14" s="72">
        <f>IF('Raw Questionnaire Results'!$G13="","",('Raw Questionnaire Results'!O13+'Raw Questionnaire Results'!U13)/2)</f>
        <v>4.5</v>
      </c>
      <c r="S14" s="72">
        <f>IF('Raw Questionnaire Results'!$G13="","",('Raw Questionnaire Results'!AR13+'Raw Questionnaire Results'!BD13)/2)</f>
        <v>4</v>
      </c>
      <c r="T14" s="64">
        <f>IF('Raw Questionnaire Results'!$G13="","",('Raw Questionnaire Results'!AQ13+'Raw Questionnaire Results'!BC13)/2)</f>
        <v>4</v>
      </c>
      <c r="U14" s="72">
        <f>IF('Raw Questionnaire Results'!$G13="","",('Raw Questionnaire Results'!T13+'Raw Questionnaire Results'!P13)/2)</f>
        <v>4</v>
      </c>
      <c r="V14" s="72">
        <f>IF('Raw Questionnaire Results'!$G13="","",('Raw Questionnaire Results'!BB13+'Raw Questionnaire Results'!AT13)/2)</f>
        <v>2</v>
      </c>
      <c r="W14" s="64">
        <f>IF('Raw Questionnaire Results'!$G13="","",('Raw Questionnaire Results'!BA13+'Raw Questionnaire Results'!AS13)/2)</f>
        <v>3</v>
      </c>
    </row>
    <row r="15" spans="1:23">
      <c r="A15" s="70" t="str">
        <f>IF('Raw Questionnaire Results'!G14="","",'Raw Questionnaire Results'!G14)</f>
        <v>Rule8</v>
      </c>
      <c r="B15" s="71">
        <f>IF('Raw Questionnaire Results'!H14="","",'Raw Questionnaire Results'!H14)</f>
        <v>10</v>
      </c>
      <c r="C15">
        <f>IF('Raw Questionnaire Results'!$G14="","",('Raw Questionnaire Results'!Q14+'Raw Questionnaire Results'!J14)/2)</f>
        <v>5.5</v>
      </c>
      <c r="D15">
        <f>IF('Raw Questionnaire Results'!$G14="","",('Raw Questionnaire Results'!AZ14+'Raw Questionnaire Results'!AH14)/2)</f>
        <v>4</v>
      </c>
      <c r="E15" s="64">
        <f>IF('Raw Questionnaire Results'!$G14="","",('Raw Questionnaire Results'!AY14+'Raw Questionnaire Results'!AG14)/2)</f>
        <v>4</v>
      </c>
      <c r="F15" s="72">
        <f>IF('Raw Questionnaire Results'!$G14="","",('Raw Questionnaire Results'!L14+'Raw Questionnaire Results'!W14)/2)</f>
        <v>3</v>
      </c>
      <c r="G15" s="72">
        <f>IF('Raw Questionnaire Results'!$G14="","",('Raw Questionnaire Results'!AL14+'Raw Questionnaire Results'!BH14)/2)</f>
        <v>2</v>
      </c>
      <c r="H15" s="64">
        <f>IF('Raw Questionnaire Results'!$G14="","",('Raw Questionnaire Results'!AK14+'Raw Questionnaire Results'!BG14)/2)</f>
        <v>2</v>
      </c>
      <c r="I15" s="72">
        <f>IF('Raw Questionnaire Results'!$G14="","",('Raw Questionnaire Results'!M14+'Raw Questionnaire Results'!R14)/2)</f>
        <v>5</v>
      </c>
      <c r="J15" s="72">
        <f>IF('Raw Questionnaire Results'!$G14="","",('Raw Questionnaire Results'!AN14+'Raw Questionnaire Results'!AX14)/2)</f>
        <v>6</v>
      </c>
      <c r="K15" s="64">
        <f>IF('Raw Questionnaire Results'!$G14="","",('Raw Questionnaire Results'!AM14+'Raw Questionnaire Results'!AW14)/2)</f>
        <v>2</v>
      </c>
      <c r="L15" s="72">
        <f>IF('Raw Questionnaire Results'!$G14="","",('Raw Questionnaire Results'!V14+'Raw Questionnaire Results'!N14)/2)</f>
        <v>6</v>
      </c>
      <c r="M15" s="72">
        <f>IF('Raw Questionnaire Results'!$G14="","",('Raw Questionnaire Results'!BF14+'Raw Questionnaire Results'!AP14)/2)</f>
        <v>3</v>
      </c>
      <c r="N15" s="64">
        <f>IF('Raw Questionnaire Results'!$G14="","",('Raw Questionnaire Results'!BE14+'Raw Questionnaire Results'!AO14)/2)</f>
        <v>3</v>
      </c>
      <c r="O15" s="72">
        <f>IF('Raw Questionnaire Results'!$G14="","",('Raw Questionnaire Results'!Q14+'Raw Questionnaire Results'!K14)/2)</f>
        <v>7</v>
      </c>
      <c r="P15" s="72">
        <f>IF('Raw Questionnaire Results'!$G14="","",('Raw Questionnaire Results'!AV14+'Raw Questionnaire Results'!AJ14)/2)</f>
        <v>6</v>
      </c>
      <c r="Q15" s="64">
        <f>IF('Raw Questionnaire Results'!$G14="","",('Raw Questionnaire Results'!AU14+'Raw Questionnaire Results'!AI14)/2)</f>
        <v>6</v>
      </c>
      <c r="R15" s="72">
        <f>IF('Raw Questionnaire Results'!$G14="","",('Raw Questionnaire Results'!O14+'Raw Questionnaire Results'!U14)/2)</f>
        <v>4.5</v>
      </c>
      <c r="S15" s="72">
        <f>IF('Raw Questionnaire Results'!$G14="","",('Raw Questionnaire Results'!AR14+'Raw Questionnaire Results'!BD14)/2)</f>
        <v>5</v>
      </c>
      <c r="T15" s="64">
        <f>IF('Raw Questionnaire Results'!$G14="","",('Raw Questionnaire Results'!AQ14+'Raw Questionnaire Results'!BC14)/2)</f>
        <v>4</v>
      </c>
      <c r="U15" s="72">
        <f>IF('Raw Questionnaire Results'!$G14="","",('Raw Questionnaire Results'!T14+'Raw Questionnaire Results'!P14)/2)</f>
        <v>4</v>
      </c>
      <c r="V15" s="72">
        <f>IF('Raw Questionnaire Results'!$G14="","",('Raw Questionnaire Results'!BB14+'Raw Questionnaire Results'!AT14)/2)</f>
        <v>5</v>
      </c>
      <c r="W15" s="64">
        <f>IF('Raw Questionnaire Results'!$G14="","",('Raw Questionnaire Results'!BA14+'Raw Questionnaire Results'!AS14)/2)</f>
        <v>2</v>
      </c>
    </row>
    <row r="16" spans="1:23">
      <c r="A16" s="70" t="str">
        <f>IF('Raw Questionnaire Results'!G15="","",'Raw Questionnaire Results'!G15)</f>
        <v>UML2RDBMS</v>
      </c>
      <c r="B16" s="71">
        <f>IF('Raw Questionnaire Results'!H15="","",'Raw Questionnaire Results'!H15)</f>
        <v>1</v>
      </c>
      <c r="C16">
        <f>IF('Raw Questionnaire Results'!$G15="","",('Raw Questionnaire Results'!Q15+'Raw Questionnaire Results'!J15)/2)</f>
        <v>4.5</v>
      </c>
      <c r="D16">
        <f>IF('Raw Questionnaire Results'!$G15="","",('Raw Questionnaire Results'!AZ15+'Raw Questionnaire Results'!AH15)/2)</f>
        <v>6</v>
      </c>
      <c r="E16" s="64">
        <f>IF('Raw Questionnaire Results'!$G15="","",('Raw Questionnaire Results'!AY15+'Raw Questionnaire Results'!AG15)/2)</f>
        <v>4</v>
      </c>
      <c r="F16" s="72">
        <f>IF('Raw Questionnaire Results'!$G15="","",('Raw Questionnaire Results'!L15+'Raw Questionnaire Results'!W15)/2)</f>
        <v>4</v>
      </c>
      <c r="G16" s="72">
        <f>IF('Raw Questionnaire Results'!$G15="","",('Raw Questionnaire Results'!AL15+'Raw Questionnaire Results'!BH15)/2)</f>
        <v>4</v>
      </c>
      <c r="H16" s="64">
        <f>IF('Raw Questionnaire Results'!$G15="","",('Raw Questionnaire Results'!AK15+'Raw Questionnaire Results'!BG15)/2)</f>
        <v>3.5</v>
      </c>
      <c r="I16" s="72">
        <f>IF('Raw Questionnaire Results'!$G15="","",('Raw Questionnaire Results'!M15+'Raw Questionnaire Results'!R15)/2)</f>
        <v>3</v>
      </c>
      <c r="J16" s="72">
        <f>IF('Raw Questionnaire Results'!$G15="","",('Raw Questionnaire Results'!AN15+'Raw Questionnaire Results'!AX15)/2)</f>
        <v>5.5</v>
      </c>
      <c r="K16" s="64">
        <f>IF('Raw Questionnaire Results'!$G15="","",('Raw Questionnaire Results'!AM15+'Raw Questionnaire Results'!AW15)/2)</f>
        <v>5</v>
      </c>
      <c r="L16" s="72">
        <f>IF('Raw Questionnaire Results'!$G15="","",('Raw Questionnaire Results'!V15+'Raw Questionnaire Results'!N15)/2)</f>
        <v>3</v>
      </c>
      <c r="M16" s="72">
        <f>IF('Raw Questionnaire Results'!$G15="","",('Raw Questionnaire Results'!BF15+'Raw Questionnaire Results'!AP15)/2)</f>
        <v>6</v>
      </c>
      <c r="N16" s="64">
        <f>IF('Raw Questionnaire Results'!$G15="","",('Raw Questionnaire Results'!BE15+'Raw Questionnaire Results'!AO15)/2)</f>
        <v>5</v>
      </c>
      <c r="O16" s="72">
        <f>IF('Raw Questionnaire Results'!$G15="","",('Raw Questionnaire Results'!Q15+'Raw Questionnaire Results'!K15)/2)</f>
        <v>5</v>
      </c>
      <c r="P16" s="72">
        <f>IF('Raw Questionnaire Results'!$G15="","",('Raw Questionnaire Results'!AV15+'Raw Questionnaire Results'!AJ15)/2)</f>
        <v>6</v>
      </c>
      <c r="Q16" s="64">
        <f>IF('Raw Questionnaire Results'!$G15="","",('Raw Questionnaire Results'!AU15+'Raw Questionnaire Results'!AI15)/2)</f>
        <v>4.5</v>
      </c>
      <c r="R16" s="72">
        <f>IF('Raw Questionnaire Results'!$G15="","",('Raw Questionnaire Results'!O15+'Raw Questionnaire Results'!U15)/2)</f>
        <v>3</v>
      </c>
      <c r="S16" s="72">
        <f>IF('Raw Questionnaire Results'!$G15="","",('Raw Questionnaire Results'!AR15+'Raw Questionnaire Results'!BD15)/2)</f>
        <v>5</v>
      </c>
      <c r="T16" s="64">
        <f>IF('Raw Questionnaire Results'!$G15="","",('Raw Questionnaire Results'!AQ15+'Raw Questionnaire Results'!BC15)/2)</f>
        <v>5</v>
      </c>
      <c r="U16" s="72">
        <f>IF('Raw Questionnaire Results'!$G15="","",('Raw Questionnaire Results'!T15+'Raw Questionnaire Results'!P15)/2)</f>
        <v>5</v>
      </c>
      <c r="V16" s="72">
        <f>IF('Raw Questionnaire Results'!$G15="","",('Raw Questionnaire Results'!BB15+'Raw Questionnaire Results'!AT15)/2)</f>
        <v>5.5</v>
      </c>
      <c r="W16" s="64">
        <f>IF('Raw Questionnaire Results'!$G15="","",('Raw Questionnaire Results'!BA15+'Raw Questionnaire Results'!AS15)/2)</f>
        <v>2.5</v>
      </c>
    </row>
    <row r="17" spans="1:23">
      <c r="A17" s="70" t="str">
        <f>IF('Raw Questionnaire Results'!G16="","",'Raw Questionnaire Results'!G16)</f>
        <v>UML2RDBMS</v>
      </c>
      <c r="B17" s="71">
        <f>IF('Raw Questionnaire Results'!H16="","",'Raw Questionnaire Results'!H16)</f>
        <v>1</v>
      </c>
      <c r="C17">
        <f>IF('Raw Questionnaire Results'!$G16="","",('Raw Questionnaire Results'!Q16+'Raw Questionnaire Results'!J16)/2)</f>
        <v>3</v>
      </c>
      <c r="D17">
        <f>IF('Raw Questionnaire Results'!$G16="","",('Raw Questionnaire Results'!AZ16+'Raw Questionnaire Results'!AH16)/2)</f>
        <v>3</v>
      </c>
      <c r="E17" s="64">
        <f>IF('Raw Questionnaire Results'!$G16="","",('Raw Questionnaire Results'!AY16+'Raw Questionnaire Results'!AG16)/2)</f>
        <v>5</v>
      </c>
      <c r="F17" s="72">
        <f>IF('Raw Questionnaire Results'!$G16="","",('Raw Questionnaire Results'!L16+'Raw Questionnaire Results'!W16)/2)</f>
        <v>2</v>
      </c>
      <c r="G17" s="72">
        <f>IF('Raw Questionnaire Results'!$G16="","",('Raw Questionnaire Results'!AL16+'Raw Questionnaire Results'!BH16)/2)</f>
        <v>3</v>
      </c>
      <c r="H17" s="64">
        <f>IF('Raw Questionnaire Results'!$G16="","",('Raw Questionnaire Results'!AK16+'Raw Questionnaire Results'!BG16)/2)</f>
        <v>3.5</v>
      </c>
      <c r="I17" s="72">
        <f>IF('Raw Questionnaire Results'!$G16="","",('Raw Questionnaire Results'!M16+'Raw Questionnaire Results'!R16)/2)</f>
        <v>2.5</v>
      </c>
      <c r="J17" s="72">
        <f>IF('Raw Questionnaire Results'!$G16="","",('Raw Questionnaire Results'!AN16+'Raw Questionnaire Results'!AX16)/2)</f>
        <v>3.5</v>
      </c>
      <c r="K17" s="64">
        <f>IF('Raw Questionnaire Results'!$G16="","",('Raw Questionnaire Results'!AM16+'Raw Questionnaire Results'!AW16)/2)</f>
        <v>5</v>
      </c>
      <c r="L17" s="72">
        <f>IF('Raw Questionnaire Results'!$G16="","",('Raw Questionnaire Results'!V16+'Raw Questionnaire Results'!N16)/2)</f>
        <v>6</v>
      </c>
      <c r="M17" s="72">
        <f>IF('Raw Questionnaire Results'!$G16="","",('Raw Questionnaire Results'!BF16+'Raw Questionnaire Results'!AP16)/2)</f>
        <v>4</v>
      </c>
      <c r="N17" s="64">
        <f>IF('Raw Questionnaire Results'!$G16="","",('Raw Questionnaire Results'!BE16+'Raw Questionnaire Results'!AO16)/2)</f>
        <v>3</v>
      </c>
      <c r="O17" s="72">
        <f>IF('Raw Questionnaire Results'!$G16="","",('Raw Questionnaire Results'!Q16+'Raw Questionnaire Results'!K16)/2)</f>
        <v>3</v>
      </c>
      <c r="P17" s="72">
        <f>IF('Raw Questionnaire Results'!$G16="","",('Raw Questionnaire Results'!AV16+'Raw Questionnaire Results'!AJ16)/2)</f>
        <v>4</v>
      </c>
      <c r="Q17" s="64">
        <f>IF('Raw Questionnaire Results'!$G16="","",('Raw Questionnaire Results'!AU16+'Raw Questionnaire Results'!AI16)/2)</f>
        <v>6</v>
      </c>
      <c r="R17" s="72">
        <f>IF('Raw Questionnaire Results'!$G16="","",('Raw Questionnaire Results'!O16+'Raw Questionnaire Results'!U16)/2)</f>
        <v>4</v>
      </c>
      <c r="S17" s="72">
        <f>IF('Raw Questionnaire Results'!$G16="","",('Raw Questionnaire Results'!AR16+'Raw Questionnaire Results'!BD16)/2)</f>
        <v>4</v>
      </c>
      <c r="T17" s="64">
        <f>IF('Raw Questionnaire Results'!$G16="","",('Raw Questionnaire Results'!AQ16+'Raw Questionnaire Results'!BC16)/2)</f>
        <v>6</v>
      </c>
      <c r="U17" s="72">
        <f>IF('Raw Questionnaire Results'!$G16="","",('Raw Questionnaire Results'!T16+'Raw Questionnaire Results'!P16)/2)</f>
        <v>3</v>
      </c>
      <c r="V17" s="72">
        <f>IF('Raw Questionnaire Results'!$G16="","",('Raw Questionnaire Results'!BB16+'Raw Questionnaire Results'!AT16)/2)</f>
        <v>5.5</v>
      </c>
      <c r="W17" s="64">
        <f>IF('Raw Questionnaire Results'!$G16="","",('Raw Questionnaire Results'!BA16+'Raw Questionnaire Results'!AS16)/2)</f>
        <v>5</v>
      </c>
    </row>
    <row r="18" spans="1:23">
      <c r="A18" s="70" t="str">
        <f>IF('Raw Questionnaire Results'!G17="","",'Raw Questionnaire Results'!G17)</f>
        <v>Copy</v>
      </c>
      <c r="B18" s="71">
        <f>IF('Raw Questionnaire Results'!H17="","",'Raw Questionnaire Results'!H17)</f>
        <v>2</v>
      </c>
      <c r="C18">
        <f>IF('Raw Questionnaire Results'!$G17="","",('Raw Questionnaire Results'!Q17+'Raw Questionnaire Results'!J17)/2)</f>
        <v>3.5</v>
      </c>
      <c r="D18">
        <f>IF('Raw Questionnaire Results'!$G17="","",('Raw Questionnaire Results'!AZ17+'Raw Questionnaire Results'!AH17)/2)</f>
        <v>1</v>
      </c>
      <c r="E18" s="64">
        <f>IF('Raw Questionnaire Results'!$G17="","",('Raw Questionnaire Results'!AY17+'Raw Questionnaire Results'!AG17)/2)</f>
        <v>6</v>
      </c>
      <c r="F18" s="72">
        <f>IF('Raw Questionnaire Results'!$G17="","",('Raw Questionnaire Results'!L17+'Raw Questionnaire Results'!W17)/2)</f>
        <v>5.5</v>
      </c>
      <c r="G18" s="72">
        <f>IF('Raw Questionnaire Results'!$G17="","",('Raw Questionnaire Results'!AL17+'Raw Questionnaire Results'!BH17)/2)</f>
        <v>7</v>
      </c>
      <c r="H18" s="64">
        <f>IF('Raw Questionnaire Results'!$G17="","",('Raw Questionnaire Results'!AK17+'Raw Questionnaire Results'!BG17)/2)</f>
        <v>1.5</v>
      </c>
      <c r="I18" s="72">
        <f>IF('Raw Questionnaire Results'!$G17="","",('Raw Questionnaire Results'!M17+'Raw Questionnaire Results'!R17)/2)</f>
        <v>6</v>
      </c>
      <c r="J18" s="72">
        <f>IF('Raw Questionnaire Results'!$G17="","",('Raw Questionnaire Results'!AN17+'Raw Questionnaire Results'!AX17)/2)</f>
        <v>7</v>
      </c>
      <c r="K18" s="64">
        <f>IF('Raw Questionnaire Results'!$G17="","",('Raw Questionnaire Results'!AM17+'Raw Questionnaire Results'!AW17)/2)</f>
        <v>5</v>
      </c>
      <c r="L18" s="72">
        <f>IF('Raw Questionnaire Results'!$G17="","",('Raw Questionnaire Results'!V17+'Raw Questionnaire Results'!N17)/2)</f>
        <v>2</v>
      </c>
      <c r="M18" s="72">
        <f>IF('Raw Questionnaire Results'!$G17="","",('Raw Questionnaire Results'!BF17+'Raw Questionnaire Results'!AP17)/2)</f>
        <v>1</v>
      </c>
      <c r="N18" s="64">
        <f>IF('Raw Questionnaire Results'!$G17="","",('Raw Questionnaire Results'!BE17+'Raw Questionnaire Results'!AO17)/2)</f>
        <v>5</v>
      </c>
      <c r="O18" s="72">
        <f>IF('Raw Questionnaire Results'!$G17="","",('Raw Questionnaire Results'!Q17+'Raw Questionnaire Results'!K17)/2)</f>
        <v>5.5</v>
      </c>
      <c r="P18" s="72">
        <f>IF('Raw Questionnaire Results'!$G17="","",('Raw Questionnaire Results'!AV17+'Raw Questionnaire Results'!AJ17)/2)</f>
        <v>7</v>
      </c>
      <c r="Q18" s="64">
        <f>IF('Raw Questionnaire Results'!$G17="","",('Raw Questionnaire Results'!AU17+'Raw Questionnaire Results'!AI17)/2)</f>
        <v>5.5</v>
      </c>
      <c r="R18" s="72">
        <f>IF('Raw Questionnaire Results'!$G17="","",('Raw Questionnaire Results'!O17+'Raw Questionnaire Results'!U17)/2)</f>
        <v>6</v>
      </c>
      <c r="S18" s="72">
        <f>IF('Raw Questionnaire Results'!$G17="","",('Raw Questionnaire Results'!AR17+'Raw Questionnaire Results'!BD17)/2)</f>
        <v>7</v>
      </c>
      <c r="T18" s="64">
        <f>IF('Raw Questionnaire Results'!$G17="","",('Raw Questionnaire Results'!AQ17+'Raw Questionnaire Results'!BC17)/2)</f>
        <v>3.5</v>
      </c>
      <c r="U18" s="72">
        <f>IF('Raw Questionnaire Results'!$G17="","",('Raw Questionnaire Results'!T17+'Raw Questionnaire Results'!P17)/2)</f>
        <v>4.5</v>
      </c>
      <c r="V18" s="72">
        <f>IF('Raw Questionnaire Results'!$G17="","",('Raw Questionnaire Results'!BB17+'Raw Questionnaire Results'!AT17)/2)</f>
        <v>6.5</v>
      </c>
      <c r="W18" s="64">
        <f>IF('Raw Questionnaire Results'!$G17="","",('Raw Questionnaire Results'!BA17+'Raw Questionnaire Results'!AS17)/2)</f>
        <v>3.5</v>
      </c>
    </row>
    <row r="19" spans="1:23">
      <c r="A19" s="70" t="str">
        <f>IF('Raw Questionnaire Results'!G18="","",'Raw Questionnaire Results'!G18)</f>
        <v>Rule1</v>
      </c>
      <c r="B19" s="71">
        <f>IF('Raw Questionnaire Results'!H18="","",'Raw Questionnaire Results'!H18)</f>
        <v>3</v>
      </c>
      <c r="C19">
        <f>IF('Raw Questionnaire Results'!$G18="","",('Raw Questionnaire Results'!Q18+'Raw Questionnaire Results'!J18)/2)</f>
        <v>3</v>
      </c>
      <c r="D19">
        <f>IF('Raw Questionnaire Results'!$G18="","",('Raw Questionnaire Results'!AZ18+'Raw Questionnaire Results'!AH18)/2)</f>
        <v>3.5</v>
      </c>
      <c r="E19" s="64">
        <f>IF('Raw Questionnaire Results'!$G18="","",('Raw Questionnaire Results'!AY18+'Raw Questionnaire Results'!AG18)/2)</f>
        <v>6</v>
      </c>
      <c r="F19" s="72">
        <f>IF('Raw Questionnaire Results'!$G18="","",('Raw Questionnaire Results'!L18+'Raw Questionnaire Results'!W18)/2)</f>
        <v>4.5</v>
      </c>
      <c r="G19" s="72">
        <f>IF('Raw Questionnaire Results'!$G18="","",('Raw Questionnaire Results'!AL18+'Raw Questionnaire Results'!BH18)/2)</f>
        <v>4.5</v>
      </c>
      <c r="H19" s="64">
        <f>IF('Raw Questionnaire Results'!$G18="","",('Raw Questionnaire Results'!AK18+'Raw Questionnaire Results'!BG18)/2)</f>
        <v>2</v>
      </c>
      <c r="I19" s="72">
        <f>IF('Raw Questionnaire Results'!$G18="","",('Raw Questionnaire Results'!M18+'Raw Questionnaire Results'!R18)/2)</f>
        <v>5</v>
      </c>
      <c r="J19" s="72">
        <f>IF('Raw Questionnaire Results'!$G18="","",('Raw Questionnaire Results'!AN18+'Raw Questionnaire Results'!AX18)/2)</f>
        <v>6</v>
      </c>
      <c r="K19" s="64">
        <f>IF('Raw Questionnaire Results'!$G18="","",('Raw Questionnaire Results'!AM18+'Raw Questionnaire Results'!AW18)/2)</f>
        <v>4</v>
      </c>
      <c r="L19" s="72">
        <f>IF('Raw Questionnaire Results'!$G18="","",('Raw Questionnaire Results'!V18+'Raw Questionnaire Results'!N18)/2)</f>
        <v>2</v>
      </c>
      <c r="M19" s="72">
        <f>IF('Raw Questionnaire Results'!$G18="","",('Raw Questionnaire Results'!BF18+'Raw Questionnaire Results'!AP18)/2)</f>
        <v>2.5</v>
      </c>
      <c r="N19" s="64">
        <f>IF('Raw Questionnaire Results'!$G18="","",('Raw Questionnaire Results'!BE18+'Raw Questionnaire Results'!AO18)/2)</f>
        <v>6</v>
      </c>
      <c r="O19" s="72">
        <f>IF('Raw Questionnaire Results'!$G18="","",('Raw Questionnaire Results'!Q18+'Raw Questionnaire Results'!K18)/2)</f>
        <v>3.5</v>
      </c>
      <c r="P19" s="72">
        <f>IF('Raw Questionnaire Results'!$G18="","",('Raw Questionnaire Results'!AV18+'Raw Questionnaire Results'!AJ18)/2)</f>
        <v>4.5</v>
      </c>
      <c r="Q19" s="64">
        <f>IF('Raw Questionnaire Results'!$G18="","",('Raw Questionnaire Results'!AU18+'Raw Questionnaire Results'!AI18)/2)</f>
        <v>6</v>
      </c>
      <c r="R19" s="72">
        <f>IF('Raw Questionnaire Results'!$G18="","",('Raw Questionnaire Results'!O18+'Raw Questionnaire Results'!U18)/2)</f>
        <v>4.5</v>
      </c>
      <c r="S19" s="72">
        <f>IF('Raw Questionnaire Results'!$G18="","",('Raw Questionnaire Results'!AR18+'Raw Questionnaire Results'!BD18)/2)</f>
        <v>6</v>
      </c>
      <c r="T19" s="64">
        <f>IF('Raw Questionnaire Results'!$G18="","",('Raw Questionnaire Results'!AQ18+'Raw Questionnaire Results'!BC18)/2)</f>
        <v>4</v>
      </c>
      <c r="U19" s="72">
        <f>IF('Raw Questionnaire Results'!$G18="","",('Raw Questionnaire Results'!T18+'Raw Questionnaire Results'!P18)/2)</f>
        <v>4.5</v>
      </c>
      <c r="V19" s="72">
        <f>IF('Raw Questionnaire Results'!$G18="","",('Raw Questionnaire Results'!BB18+'Raw Questionnaire Results'!AT18)/2)</f>
        <v>5.5</v>
      </c>
      <c r="W19" s="64">
        <f>IF('Raw Questionnaire Results'!$G18="","",('Raw Questionnaire Results'!BA18+'Raw Questionnaire Results'!AS18)/2)</f>
        <v>3.5</v>
      </c>
    </row>
    <row r="20" spans="1:23">
      <c r="A20" s="70" t="str">
        <f>IF('Raw Questionnaire Results'!G19="","",'Raw Questionnaire Results'!G19)</f>
        <v>Copy</v>
      </c>
      <c r="B20" s="71">
        <f>IF('Raw Questionnaire Results'!H19="","",'Raw Questionnaire Results'!H19)</f>
        <v>2</v>
      </c>
      <c r="C20">
        <f>IF('Raw Questionnaire Results'!$G19="","",('Raw Questionnaire Results'!Q19+'Raw Questionnaire Results'!J19)/2)</f>
        <v>4.5</v>
      </c>
      <c r="D20">
        <f>IF('Raw Questionnaire Results'!$G19="","",('Raw Questionnaire Results'!AZ19+'Raw Questionnaire Results'!AH19)/2)</f>
        <v>7</v>
      </c>
      <c r="E20" s="64">
        <f>IF('Raw Questionnaire Results'!$G19="","",('Raw Questionnaire Results'!AY19+'Raw Questionnaire Results'!AG19)/2)</f>
        <v>5.5</v>
      </c>
      <c r="F20" s="72">
        <f>IF('Raw Questionnaire Results'!$G19="","",('Raw Questionnaire Results'!L19+'Raw Questionnaire Results'!W19)/2)</f>
        <v>5.5</v>
      </c>
      <c r="G20" s="72">
        <f>IF('Raw Questionnaire Results'!$G19="","",('Raw Questionnaire Results'!AL19+'Raw Questionnaire Results'!BH19)/2)</f>
        <v>7</v>
      </c>
      <c r="H20" s="64">
        <f>IF('Raw Questionnaire Results'!$G19="","",('Raw Questionnaire Results'!AK19+'Raw Questionnaire Results'!BG19)/2)</f>
        <v>5</v>
      </c>
      <c r="I20" s="72">
        <f>IF('Raw Questionnaire Results'!$G19="","",('Raw Questionnaire Results'!M19+'Raw Questionnaire Results'!R19)/2)</f>
        <v>5.5</v>
      </c>
      <c r="J20" s="72">
        <f>IF('Raw Questionnaire Results'!$G19="","",('Raw Questionnaire Results'!AN19+'Raw Questionnaire Results'!AX19)/2)</f>
        <v>7</v>
      </c>
      <c r="K20" s="64">
        <f>IF('Raw Questionnaire Results'!$G19="","",('Raw Questionnaire Results'!AM19+'Raw Questionnaire Results'!AW19)/2)</f>
        <v>2.5</v>
      </c>
      <c r="L20" s="72">
        <f>IF('Raw Questionnaire Results'!$G19="","",('Raw Questionnaire Results'!V19+'Raw Questionnaire Results'!N19)/2)</f>
        <v>4.5</v>
      </c>
      <c r="M20" s="72">
        <f>IF('Raw Questionnaire Results'!$G19="","",('Raw Questionnaire Results'!BF19+'Raw Questionnaire Results'!AP19)/2)</f>
        <v>4</v>
      </c>
      <c r="N20" s="64">
        <f>IF('Raw Questionnaire Results'!$G19="","",('Raw Questionnaire Results'!BE19+'Raw Questionnaire Results'!AO19)/2)</f>
        <v>5</v>
      </c>
      <c r="O20" s="72">
        <f>IF('Raw Questionnaire Results'!$G19="","",('Raw Questionnaire Results'!Q19+'Raw Questionnaire Results'!K19)/2)</f>
        <v>3.5</v>
      </c>
      <c r="P20" s="72">
        <f>IF('Raw Questionnaire Results'!$G19="","",('Raw Questionnaire Results'!AV19+'Raw Questionnaire Results'!AJ19)/2)</f>
        <v>7</v>
      </c>
      <c r="Q20" s="64">
        <f>IF('Raw Questionnaire Results'!$G19="","",('Raw Questionnaire Results'!AU19+'Raw Questionnaire Results'!AI19)/2)</f>
        <v>6.5</v>
      </c>
      <c r="R20" s="72">
        <f>IF('Raw Questionnaire Results'!$G19="","",('Raw Questionnaire Results'!O19+'Raw Questionnaire Results'!U19)/2)</f>
        <v>5.5</v>
      </c>
      <c r="S20" s="72">
        <f>IF('Raw Questionnaire Results'!$G19="","",('Raw Questionnaire Results'!AR19+'Raw Questionnaire Results'!BD19)/2)</f>
        <v>7</v>
      </c>
      <c r="T20" s="64">
        <f>IF('Raw Questionnaire Results'!$G19="","",('Raw Questionnaire Results'!AQ19+'Raw Questionnaire Results'!BC19)/2)</f>
        <v>2</v>
      </c>
      <c r="U20" s="72">
        <f>IF('Raw Questionnaire Results'!$G19="","",('Raw Questionnaire Results'!T19+'Raw Questionnaire Results'!P19)/2)</f>
        <v>6</v>
      </c>
      <c r="V20" s="72">
        <f>IF('Raw Questionnaire Results'!$G19="","",('Raw Questionnaire Results'!BB19+'Raw Questionnaire Results'!AT19)/2)</f>
        <v>6</v>
      </c>
      <c r="W20" s="64">
        <f>IF('Raw Questionnaire Results'!$G19="","",('Raw Questionnaire Results'!BA19+'Raw Questionnaire Results'!AS19)/2)</f>
        <v>5.5</v>
      </c>
    </row>
    <row r="21" spans="1:23">
      <c r="A21" s="70" t="str">
        <f>IF('Raw Questionnaire Results'!G20="","",'Raw Questionnaire Results'!G20)</f>
        <v>Rule2</v>
      </c>
      <c r="B21" s="71">
        <f>IF('Raw Questionnaire Results'!H20="","",'Raw Questionnaire Results'!H20)</f>
        <v>4</v>
      </c>
      <c r="C21">
        <f>IF('Raw Questionnaire Results'!$G20="","",('Raw Questionnaire Results'!Q20+'Raw Questionnaire Results'!J20)/2)</f>
        <v>4</v>
      </c>
      <c r="D21">
        <f>IF('Raw Questionnaire Results'!$G20="","",('Raw Questionnaire Results'!AZ20+'Raw Questionnaire Results'!AH20)/2)</f>
        <v>2.5</v>
      </c>
      <c r="E21" s="64">
        <f>IF('Raw Questionnaire Results'!$G20="","",('Raw Questionnaire Results'!AY20+'Raw Questionnaire Results'!AG20)/2)</f>
        <v>6</v>
      </c>
      <c r="F21" s="72">
        <f>IF('Raw Questionnaire Results'!$G20="","",('Raw Questionnaire Results'!L20+'Raw Questionnaire Results'!W20)/2)</f>
        <v>4.5</v>
      </c>
      <c r="G21" s="72">
        <f>IF('Raw Questionnaire Results'!$G20="","",('Raw Questionnaire Results'!AL20+'Raw Questionnaire Results'!BH20)/2)</f>
        <v>5.5</v>
      </c>
      <c r="H21" s="64">
        <f>IF('Raw Questionnaire Results'!$G20="","",('Raw Questionnaire Results'!AK20+'Raw Questionnaire Results'!BG20)/2)</f>
        <v>2</v>
      </c>
      <c r="I21" s="72">
        <f>IF('Raw Questionnaire Results'!$G20="","",('Raw Questionnaire Results'!M20+'Raw Questionnaire Results'!R20)/2)</f>
        <v>4.5</v>
      </c>
      <c r="J21" s="72">
        <f>IF('Raw Questionnaire Results'!$G20="","",('Raw Questionnaire Results'!AN20+'Raw Questionnaire Results'!AX20)/2)</f>
        <v>6</v>
      </c>
      <c r="K21" s="64">
        <f>IF('Raw Questionnaire Results'!$G20="","",('Raw Questionnaire Results'!AM20+'Raw Questionnaire Results'!AW20)/2)</f>
        <v>3.5</v>
      </c>
      <c r="L21" s="72">
        <f>IF('Raw Questionnaire Results'!$G20="","",('Raw Questionnaire Results'!V20+'Raw Questionnaire Results'!N20)/2)</f>
        <v>2.5</v>
      </c>
      <c r="M21" s="72">
        <f>IF('Raw Questionnaire Results'!$G20="","",('Raw Questionnaire Results'!BF20+'Raw Questionnaire Results'!AP20)/2)</f>
        <v>3.5</v>
      </c>
      <c r="N21" s="64">
        <f>IF('Raw Questionnaire Results'!$G20="","",('Raw Questionnaire Results'!BE20+'Raw Questionnaire Results'!AO20)/2)</f>
        <v>5.5</v>
      </c>
      <c r="O21" s="72">
        <f>IF('Raw Questionnaire Results'!$G20="","",('Raw Questionnaire Results'!Q20+'Raw Questionnaire Results'!K20)/2)</f>
        <v>3</v>
      </c>
      <c r="P21" s="72">
        <f>IF('Raw Questionnaire Results'!$G20="","",('Raw Questionnaire Results'!AV20+'Raw Questionnaire Results'!AJ20)/2)</f>
        <v>3</v>
      </c>
      <c r="Q21" s="64">
        <f>IF('Raw Questionnaire Results'!$G20="","",('Raw Questionnaire Results'!AU20+'Raw Questionnaire Results'!AI20)/2)</f>
        <v>6</v>
      </c>
      <c r="R21" s="72">
        <f>IF('Raw Questionnaire Results'!$G20="","",('Raw Questionnaire Results'!O20+'Raw Questionnaire Results'!U20)/2)</f>
        <v>4.5</v>
      </c>
      <c r="S21" s="72">
        <f>IF('Raw Questionnaire Results'!$G20="","",('Raw Questionnaire Results'!AR20+'Raw Questionnaire Results'!BD20)/2)</f>
        <v>6</v>
      </c>
      <c r="T21" s="64">
        <f>IF('Raw Questionnaire Results'!$G20="","",('Raw Questionnaire Results'!AQ20+'Raw Questionnaire Results'!BC20)/2)</f>
        <v>3</v>
      </c>
      <c r="U21" s="72">
        <f>IF('Raw Questionnaire Results'!$G20="","",('Raw Questionnaire Results'!T20+'Raw Questionnaire Results'!P20)/2)</f>
        <v>4</v>
      </c>
      <c r="V21" s="72">
        <f>IF('Raw Questionnaire Results'!$G20="","",('Raw Questionnaire Results'!BB20+'Raw Questionnaire Results'!AT20)/2)</f>
        <v>5.5</v>
      </c>
      <c r="W21" s="64">
        <f>IF('Raw Questionnaire Results'!$G20="","",('Raw Questionnaire Results'!BA20+'Raw Questionnaire Results'!AS20)/2)</f>
        <v>3</v>
      </c>
    </row>
    <row r="22" spans="1:23">
      <c r="A22" s="70" t="str">
        <f>IF('Raw Questionnaire Results'!G21="","",'Raw Questionnaire Results'!G21)</f>
        <v>Rule3</v>
      </c>
      <c r="B22" s="71">
        <f>IF('Raw Questionnaire Results'!H21="","",'Raw Questionnaire Results'!H21)</f>
        <v>5</v>
      </c>
      <c r="C22">
        <f>IF('Raw Questionnaire Results'!$G21="","",('Raw Questionnaire Results'!Q21+'Raw Questionnaire Results'!J21)/2)</f>
        <v>4</v>
      </c>
      <c r="D22">
        <f>IF('Raw Questionnaire Results'!$G21="","",('Raw Questionnaire Results'!AZ21+'Raw Questionnaire Results'!AH21)/2)</f>
        <v>4</v>
      </c>
      <c r="E22" s="64">
        <f>IF('Raw Questionnaire Results'!$G21="","",('Raw Questionnaire Results'!AY21+'Raw Questionnaire Results'!AG21)/2)</f>
        <v>3.5</v>
      </c>
      <c r="F22" s="72">
        <f>IF('Raw Questionnaire Results'!$G21="","",('Raw Questionnaire Results'!L21+'Raw Questionnaire Results'!W21)/2)</f>
        <v>4.5</v>
      </c>
      <c r="G22" s="72">
        <f>IF('Raw Questionnaire Results'!$G21="","",('Raw Questionnaire Results'!AL21+'Raw Questionnaire Results'!BH21)/2)</f>
        <v>5</v>
      </c>
      <c r="H22" s="64">
        <f>IF('Raw Questionnaire Results'!$G21="","",('Raw Questionnaire Results'!AK21+'Raw Questionnaire Results'!BG21)/2)</f>
        <v>2.5</v>
      </c>
      <c r="I22" s="72">
        <f>IF('Raw Questionnaire Results'!$G21="","",('Raw Questionnaire Results'!M21+'Raw Questionnaire Results'!R21)/2)</f>
        <v>5</v>
      </c>
      <c r="J22" s="72">
        <f>IF('Raw Questionnaire Results'!$G21="","",('Raw Questionnaire Results'!AN21+'Raw Questionnaire Results'!AX21)/2)</f>
        <v>6</v>
      </c>
      <c r="K22" s="64">
        <f>IF('Raw Questionnaire Results'!$G21="","",('Raw Questionnaire Results'!AM21+'Raw Questionnaire Results'!AW21)/2)</f>
        <v>3.5</v>
      </c>
      <c r="L22" s="72">
        <f>IF('Raw Questionnaire Results'!$G21="","",('Raw Questionnaire Results'!V21+'Raw Questionnaire Results'!N21)/2)</f>
        <v>4.5</v>
      </c>
      <c r="M22" s="72">
        <f>IF('Raw Questionnaire Results'!$G21="","",('Raw Questionnaire Results'!BF21+'Raw Questionnaire Results'!AP21)/2)</f>
        <v>5.5</v>
      </c>
      <c r="N22" s="64">
        <f>IF('Raw Questionnaire Results'!$G21="","",('Raw Questionnaire Results'!BE21+'Raw Questionnaire Results'!AO21)/2)</f>
        <v>2.5</v>
      </c>
      <c r="O22" s="72">
        <f>IF('Raw Questionnaire Results'!$G21="","",('Raw Questionnaire Results'!Q21+'Raw Questionnaire Results'!K21)/2)</f>
        <v>4.5</v>
      </c>
      <c r="P22" s="72">
        <f>IF('Raw Questionnaire Results'!$G21="","",('Raw Questionnaire Results'!AV21+'Raw Questionnaire Results'!AJ21)/2)</f>
        <v>5</v>
      </c>
      <c r="Q22" s="64">
        <f>IF('Raw Questionnaire Results'!$G21="","",('Raw Questionnaire Results'!AU21+'Raw Questionnaire Results'!AI21)/2)</f>
        <v>4</v>
      </c>
      <c r="R22" s="72">
        <f>IF('Raw Questionnaire Results'!$G21="","",('Raw Questionnaire Results'!O21+'Raw Questionnaire Results'!U21)/2)</f>
        <v>4.5</v>
      </c>
      <c r="S22" s="72">
        <f>IF('Raw Questionnaire Results'!$G21="","",('Raw Questionnaire Results'!AR21+'Raw Questionnaire Results'!BD21)/2)</f>
        <v>6</v>
      </c>
      <c r="T22" s="64">
        <f>IF('Raw Questionnaire Results'!$G21="","",('Raw Questionnaire Results'!AQ21+'Raw Questionnaire Results'!BC21)/2)</f>
        <v>4</v>
      </c>
      <c r="U22" s="72">
        <f>IF('Raw Questionnaire Results'!$G21="","",('Raw Questionnaire Results'!T21+'Raw Questionnaire Results'!P21)/2)</f>
        <v>5</v>
      </c>
      <c r="V22" s="72">
        <f>IF('Raw Questionnaire Results'!$G21="","",('Raw Questionnaire Results'!BB21+'Raw Questionnaire Results'!AT21)/2)</f>
        <v>5.5</v>
      </c>
      <c r="W22" s="64">
        <f>IF('Raw Questionnaire Results'!$G21="","",('Raw Questionnaire Results'!BA21+'Raw Questionnaire Results'!AS21)/2)</f>
        <v>3</v>
      </c>
    </row>
    <row r="23" spans="1:23">
      <c r="A23" s="70" t="str">
        <f>IF('Raw Questionnaire Results'!G22="","",'Raw Questionnaire Results'!G22)</f>
        <v>Rule9</v>
      </c>
      <c r="B23" s="71">
        <f>IF('Raw Questionnaire Results'!H22="","",'Raw Questionnaire Results'!H22)</f>
        <v>11</v>
      </c>
      <c r="C23">
        <f>IF('Raw Questionnaire Results'!$G22="","",('Raw Questionnaire Results'!Q22+'Raw Questionnaire Results'!J22)/2)</f>
        <v>5</v>
      </c>
      <c r="D23">
        <f>IF('Raw Questionnaire Results'!$G22="","",('Raw Questionnaire Results'!AZ22+'Raw Questionnaire Results'!AH22)/2)</f>
        <v>6</v>
      </c>
      <c r="E23" s="64">
        <f>IF('Raw Questionnaire Results'!$G22="","",('Raw Questionnaire Results'!AY22+'Raw Questionnaire Results'!AG22)/2)</f>
        <v>5.5</v>
      </c>
      <c r="F23" s="72">
        <f>IF('Raw Questionnaire Results'!$G22="","",('Raw Questionnaire Results'!L22+'Raw Questionnaire Results'!W22)/2)</f>
        <v>4.5</v>
      </c>
      <c r="G23" s="72">
        <f>IF('Raw Questionnaire Results'!$G22="","",('Raw Questionnaire Results'!AL22+'Raw Questionnaire Results'!BH22)/2)</f>
        <v>6</v>
      </c>
      <c r="H23" s="64">
        <f>IF('Raw Questionnaire Results'!$G22="","",('Raw Questionnaire Results'!AK22+'Raw Questionnaire Results'!BG22)/2)</f>
        <v>5</v>
      </c>
      <c r="I23" s="72">
        <f>IF('Raw Questionnaire Results'!$G22="","",('Raw Questionnaire Results'!M22+'Raw Questionnaire Results'!R22)/2)</f>
        <v>6</v>
      </c>
      <c r="J23" s="72">
        <f>IF('Raw Questionnaire Results'!$G22="","",('Raw Questionnaire Results'!AN22+'Raw Questionnaire Results'!AX22)/2)</f>
        <v>7</v>
      </c>
      <c r="K23" s="64">
        <f>IF('Raw Questionnaire Results'!$G22="","",('Raw Questionnaire Results'!AM22+'Raw Questionnaire Results'!AW22)/2)</f>
        <v>5</v>
      </c>
      <c r="L23" s="72">
        <f>IF('Raw Questionnaire Results'!$G22="","",('Raw Questionnaire Results'!V22+'Raw Questionnaire Results'!N22)/2)</f>
        <v>5.5</v>
      </c>
      <c r="M23" s="72">
        <f>IF('Raw Questionnaire Results'!$G22="","",('Raw Questionnaire Results'!BF22+'Raw Questionnaire Results'!AP22)/2)</f>
        <v>6</v>
      </c>
      <c r="N23" s="64">
        <f>IF('Raw Questionnaire Results'!$G22="","",('Raw Questionnaire Results'!BE22+'Raw Questionnaire Results'!AO22)/2)</f>
        <v>4</v>
      </c>
      <c r="O23" s="72">
        <f>IF('Raw Questionnaire Results'!$G22="","",('Raw Questionnaire Results'!Q22+'Raw Questionnaire Results'!K22)/2)</f>
        <v>5</v>
      </c>
      <c r="P23" s="72">
        <f>IF('Raw Questionnaire Results'!$G22="","",('Raw Questionnaire Results'!AV22+'Raw Questionnaire Results'!AJ22)/2)</f>
        <v>5</v>
      </c>
      <c r="Q23" s="64">
        <f>IF('Raw Questionnaire Results'!$G22="","",('Raw Questionnaire Results'!AU22+'Raw Questionnaire Results'!AI22)/2)</f>
        <v>6</v>
      </c>
      <c r="R23" s="72">
        <f>IF('Raw Questionnaire Results'!$G22="","",('Raw Questionnaire Results'!O22+'Raw Questionnaire Results'!U22)/2)</f>
        <v>6.5</v>
      </c>
      <c r="S23" s="72">
        <f>IF('Raw Questionnaire Results'!$G22="","",('Raw Questionnaire Results'!AR22+'Raw Questionnaire Results'!BD22)/2)</f>
        <v>6.5</v>
      </c>
      <c r="T23" s="64">
        <f>IF('Raw Questionnaire Results'!$G22="","",('Raw Questionnaire Results'!AQ22+'Raw Questionnaire Results'!BC22)/2)</f>
        <v>4</v>
      </c>
      <c r="U23" s="72">
        <f>IF('Raw Questionnaire Results'!$G22="","",('Raw Questionnaire Results'!T22+'Raw Questionnaire Results'!P22)/2)</f>
        <v>5.5</v>
      </c>
      <c r="V23" s="72">
        <f>IF('Raw Questionnaire Results'!$G22="","",('Raw Questionnaire Results'!BB22+'Raw Questionnaire Results'!AT22)/2)</f>
        <v>6.5</v>
      </c>
      <c r="W23" s="64">
        <f>IF('Raw Questionnaire Results'!$G22="","",('Raw Questionnaire Results'!BA22+'Raw Questionnaire Results'!AS22)/2)</f>
        <v>5</v>
      </c>
    </row>
    <row r="24" spans="1:23">
      <c r="A24" s="70" t="str">
        <f>IF('Raw Questionnaire Results'!G23="","",'Raw Questionnaire Results'!G23)</f>
        <v>Copy</v>
      </c>
      <c r="B24" s="71">
        <f>IF('Raw Questionnaire Results'!H23="","",'Raw Questionnaire Results'!H23)</f>
        <v>2</v>
      </c>
      <c r="C24">
        <f>IF('Raw Questionnaire Results'!$G23="","",('Raw Questionnaire Results'!Q23+'Raw Questionnaire Results'!J23)/2)</f>
        <v>5.5</v>
      </c>
      <c r="D24">
        <f>IF('Raw Questionnaire Results'!$G23="","",('Raw Questionnaire Results'!AZ23+'Raw Questionnaire Results'!AH23)/2)</f>
        <v>1</v>
      </c>
      <c r="E24" s="64">
        <f>IF('Raw Questionnaire Results'!$G23="","",('Raw Questionnaire Results'!AY23+'Raw Questionnaire Results'!AG23)/2)</f>
        <v>7</v>
      </c>
      <c r="F24" s="72">
        <f>IF('Raw Questionnaire Results'!$G23="","",('Raw Questionnaire Results'!L23+'Raw Questionnaire Results'!W23)/2)</f>
        <v>5</v>
      </c>
      <c r="G24" s="72">
        <f>IF('Raw Questionnaire Results'!$G23="","",('Raw Questionnaire Results'!AL23+'Raw Questionnaire Results'!BH23)/2)</f>
        <v>2.5</v>
      </c>
      <c r="H24" s="64">
        <f>IF('Raw Questionnaire Results'!$G23="","",('Raw Questionnaire Results'!AK23+'Raw Questionnaire Results'!BG23)/2)</f>
        <v>5</v>
      </c>
      <c r="I24" s="72">
        <f>IF('Raw Questionnaire Results'!$G23="","",('Raw Questionnaire Results'!M23+'Raw Questionnaire Results'!R23)/2)</f>
        <v>5.5</v>
      </c>
      <c r="J24" s="72">
        <f>IF('Raw Questionnaire Results'!$G23="","",('Raw Questionnaire Results'!AN23+'Raw Questionnaire Results'!AX23)/2)</f>
        <v>4.5</v>
      </c>
      <c r="K24" s="64">
        <f>IF('Raw Questionnaire Results'!$G23="","",('Raw Questionnaire Results'!AM23+'Raw Questionnaire Results'!AW23)/2)</f>
        <v>5</v>
      </c>
      <c r="L24" s="72">
        <f>IF('Raw Questionnaire Results'!$G23="","",('Raw Questionnaire Results'!V23+'Raw Questionnaire Results'!N23)/2)</f>
        <v>5.5</v>
      </c>
      <c r="M24" s="72">
        <f>IF('Raw Questionnaire Results'!$G23="","",('Raw Questionnaire Results'!BF23+'Raw Questionnaire Results'!AP23)/2)</f>
        <v>1.5</v>
      </c>
      <c r="N24" s="64">
        <f>IF('Raw Questionnaire Results'!$G23="","",('Raw Questionnaire Results'!BE23+'Raw Questionnaire Results'!AO23)/2)</f>
        <v>6.5</v>
      </c>
      <c r="O24" s="72">
        <f>IF('Raw Questionnaire Results'!$G23="","",('Raw Questionnaire Results'!Q23+'Raw Questionnaire Results'!K23)/2)</f>
        <v>6</v>
      </c>
      <c r="P24" s="72">
        <f>IF('Raw Questionnaire Results'!$G23="","",('Raw Questionnaire Results'!AV23+'Raw Questionnaire Results'!AJ23)/2)</f>
        <v>7</v>
      </c>
      <c r="Q24" s="64">
        <f>IF('Raw Questionnaire Results'!$G23="","",('Raw Questionnaire Results'!AU23+'Raw Questionnaire Results'!AI23)/2)</f>
        <v>7</v>
      </c>
      <c r="R24" s="72">
        <f>IF('Raw Questionnaire Results'!$G23="","",('Raw Questionnaire Results'!O23+'Raw Questionnaire Results'!U23)/2)</f>
        <v>5</v>
      </c>
      <c r="S24" s="72">
        <f>IF('Raw Questionnaire Results'!$G23="","",('Raw Questionnaire Results'!AR23+'Raw Questionnaire Results'!BD23)/2)</f>
        <v>6</v>
      </c>
      <c r="T24" s="64">
        <f>IF('Raw Questionnaire Results'!$G23="","",('Raw Questionnaire Results'!AQ23+'Raw Questionnaire Results'!BC23)/2)</f>
        <v>5</v>
      </c>
      <c r="U24" s="72">
        <f>IF('Raw Questionnaire Results'!$G23="","",('Raw Questionnaire Results'!T23+'Raw Questionnaire Results'!P23)/2)</f>
        <v>5.5</v>
      </c>
      <c r="V24" s="72">
        <f>IF('Raw Questionnaire Results'!$G23="","",('Raw Questionnaire Results'!BB23+'Raw Questionnaire Results'!AT23)/2)</f>
        <v>4</v>
      </c>
      <c r="W24" s="64">
        <f>IF('Raw Questionnaire Results'!$G23="","",('Raw Questionnaire Results'!BA23+'Raw Questionnaire Results'!AS23)/2)</f>
        <v>4</v>
      </c>
    </row>
    <row r="25" spans="1:23">
      <c r="A25" s="70" t="str">
        <f>IF('Raw Questionnaire Results'!G24="","",'Raw Questionnaire Results'!G24)</f>
        <v>Rule4</v>
      </c>
      <c r="B25" s="71">
        <f>IF('Raw Questionnaire Results'!H24="","",'Raw Questionnaire Results'!H24)</f>
        <v>6</v>
      </c>
      <c r="C25">
        <f>IF('Raw Questionnaire Results'!$G24="","",('Raw Questionnaire Results'!Q24+'Raw Questionnaire Results'!J24)/2)</f>
        <v>6</v>
      </c>
      <c r="D25">
        <f>IF('Raw Questionnaire Results'!$G24="","",('Raw Questionnaire Results'!AZ24+'Raw Questionnaire Results'!AH24)/2)</f>
        <v>5</v>
      </c>
      <c r="E25" s="64">
        <f>IF('Raw Questionnaire Results'!$G24="","",('Raw Questionnaire Results'!AY24+'Raw Questionnaire Results'!AG24)/2)</f>
        <v>6.5</v>
      </c>
      <c r="F25" s="72">
        <f>IF('Raw Questionnaire Results'!$G24="","",('Raw Questionnaire Results'!L24+'Raw Questionnaire Results'!W24)/2)</f>
        <v>6</v>
      </c>
      <c r="G25" s="72">
        <f>IF('Raw Questionnaire Results'!$G24="","",('Raw Questionnaire Results'!AL24+'Raw Questionnaire Results'!BH24)/2)</f>
        <v>3.5</v>
      </c>
      <c r="H25" s="64">
        <f>IF('Raw Questionnaire Results'!$G24="","",('Raw Questionnaire Results'!AK24+'Raw Questionnaire Results'!BG24)/2)</f>
        <v>6.5</v>
      </c>
      <c r="I25" s="72">
        <f>IF('Raw Questionnaire Results'!$G24="","",('Raw Questionnaire Results'!M24+'Raw Questionnaire Results'!R24)/2)</f>
        <v>5.5</v>
      </c>
      <c r="J25" s="72">
        <f>IF('Raw Questionnaire Results'!$G24="","",('Raw Questionnaire Results'!AN24+'Raw Questionnaire Results'!AX24)/2)</f>
        <v>5</v>
      </c>
      <c r="K25" s="64">
        <f>IF('Raw Questionnaire Results'!$G24="","",('Raw Questionnaire Results'!AM24+'Raw Questionnaire Results'!AW24)/2)</f>
        <v>6</v>
      </c>
      <c r="L25" s="72">
        <f>IF('Raw Questionnaire Results'!$G24="","",('Raw Questionnaire Results'!V24+'Raw Questionnaire Results'!N24)/2)</f>
        <v>6</v>
      </c>
      <c r="M25" s="72">
        <f>IF('Raw Questionnaire Results'!$G24="","",('Raw Questionnaire Results'!BF24+'Raw Questionnaire Results'!AP24)/2)</f>
        <v>4.5</v>
      </c>
      <c r="N25" s="64">
        <f>IF('Raw Questionnaire Results'!$G24="","",('Raw Questionnaire Results'!BE24+'Raw Questionnaire Results'!AO24)/2)</f>
        <v>7</v>
      </c>
      <c r="O25" s="72">
        <f>IF('Raw Questionnaire Results'!$G24="","",('Raw Questionnaire Results'!Q24+'Raw Questionnaire Results'!K24)/2)</f>
        <v>6</v>
      </c>
      <c r="P25" s="72">
        <f>IF('Raw Questionnaire Results'!$G24="","",('Raw Questionnaire Results'!AV24+'Raw Questionnaire Results'!AJ24)/2)</f>
        <v>6</v>
      </c>
      <c r="Q25" s="64">
        <f>IF('Raw Questionnaire Results'!$G24="","",('Raw Questionnaire Results'!AU24+'Raw Questionnaire Results'!AI24)/2)</f>
        <v>6</v>
      </c>
      <c r="R25" s="72">
        <f>IF('Raw Questionnaire Results'!$G24="","",('Raw Questionnaire Results'!O24+'Raw Questionnaire Results'!U24)/2)</f>
        <v>5.5</v>
      </c>
      <c r="S25" s="72">
        <f>IF('Raw Questionnaire Results'!$G24="","",('Raw Questionnaire Results'!AR24+'Raw Questionnaire Results'!BD24)/2)</f>
        <v>5.5</v>
      </c>
      <c r="T25" s="64">
        <f>IF('Raw Questionnaire Results'!$G24="","",('Raw Questionnaire Results'!AQ24+'Raw Questionnaire Results'!BC24)/2)</f>
        <v>6.5</v>
      </c>
      <c r="U25" s="72">
        <f>IF('Raw Questionnaire Results'!$G24="","",('Raw Questionnaire Results'!T24+'Raw Questionnaire Results'!P24)/2)</f>
        <v>4.5</v>
      </c>
      <c r="V25" s="72">
        <f>IF('Raw Questionnaire Results'!$G24="","",('Raw Questionnaire Results'!BB24+'Raw Questionnaire Results'!AT24)/2)</f>
        <v>4.5</v>
      </c>
      <c r="W25" s="64">
        <f>IF('Raw Questionnaire Results'!$G24="","",('Raw Questionnaire Results'!BA24+'Raw Questionnaire Results'!AS24)/2)</f>
        <v>5</v>
      </c>
    </row>
    <row r="26" spans="1:23">
      <c r="A26" s="70" t="str">
        <f>IF('Raw Questionnaire Results'!G25="","",'Raw Questionnaire Results'!G25)</f>
        <v>Rule5</v>
      </c>
      <c r="B26" s="71">
        <f>IF('Raw Questionnaire Results'!H25="","",'Raw Questionnaire Results'!H25)</f>
        <v>7</v>
      </c>
      <c r="C26">
        <f>IF('Raw Questionnaire Results'!$G25="","",('Raw Questionnaire Results'!Q25+'Raw Questionnaire Results'!J25)/2)</f>
        <v>6</v>
      </c>
      <c r="D26">
        <f>IF('Raw Questionnaire Results'!$G25="","",('Raw Questionnaire Results'!AZ25+'Raw Questionnaire Results'!AH25)/2)</f>
        <v>4.5</v>
      </c>
      <c r="E26" s="64">
        <f>IF('Raw Questionnaire Results'!$G25="","",('Raw Questionnaire Results'!AY25+'Raw Questionnaire Results'!AG25)/2)</f>
        <v>6</v>
      </c>
      <c r="F26" s="72">
        <f>IF('Raw Questionnaire Results'!$G25="","",('Raw Questionnaire Results'!L25+'Raw Questionnaire Results'!W25)/2)</f>
        <v>6</v>
      </c>
      <c r="G26" s="72">
        <f>IF('Raw Questionnaire Results'!$G25="","",('Raw Questionnaire Results'!AL25+'Raw Questionnaire Results'!BH25)/2)</f>
        <v>4</v>
      </c>
      <c r="H26" s="64">
        <f>IF('Raw Questionnaire Results'!$G25="","",('Raw Questionnaire Results'!AK25+'Raw Questionnaire Results'!BG25)/2)</f>
        <v>5.5</v>
      </c>
      <c r="I26" s="72">
        <f>IF('Raw Questionnaire Results'!$G25="","",('Raw Questionnaire Results'!M25+'Raw Questionnaire Results'!R25)/2)</f>
        <v>6</v>
      </c>
      <c r="J26" s="72">
        <f>IF('Raw Questionnaire Results'!$G25="","",('Raw Questionnaire Results'!AN25+'Raw Questionnaire Results'!AX25)/2)</f>
        <v>5.5</v>
      </c>
      <c r="K26" s="64">
        <f>IF('Raw Questionnaire Results'!$G25="","",('Raw Questionnaire Results'!AM25+'Raw Questionnaire Results'!AW25)/2)</f>
        <v>5</v>
      </c>
      <c r="L26" s="72">
        <f>IF('Raw Questionnaire Results'!$G25="","",('Raw Questionnaire Results'!V25+'Raw Questionnaire Results'!N25)/2)</f>
        <v>5.5</v>
      </c>
      <c r="M26" s="72">
        <f>IF('Raw Questionnaire Results'!$G25="","",('Raw Questionnaire Results'!BF25+'Raw Questionnaire Results'!AP25)/2)</f>
        <v>5.5</v>
      </c>
      <c r="N26" s="64">
        <f>IF('Raw Questionnaire Results'!$G25="","",('Raw Questionnaire Results'!BE25+'Raw Questionnaire Results'!AO25)/2)</f>
        <v>5.5</v>
      </c>
      <c r="O26" s="72">
        <f>IF('Raw Questionnaire Results'!$G25="","",('Raw Questionnaire Results'!Q25+'Raw Questionnaire Results'!K25)/2)</f>
        <v>6</v>
      </c>
      <c r="P26" s="72">
        <f>IF('Raw Questionnaire Results'!$G25="","",('Raw Questionnaire Results'!AV25+'Raw Questionnaire Results'!AJ25)/2)</f>
        <v>6</v>
      </c>
      <c r="Q26" s="64">
        <f>IF('Raw Questionnaire Results'!$G25="","",('Raw Questionnaire Results'!AU25+'Raw Questionnaire Results'!AI25)/2)</f>
        <v>6</v>
      </c>
      <c r="R26" s="72">
        <f>IF('Raw Questionnaire Results'!$G25="","",('Raw Questionnaire Results'!O25+'Raw Questionnaire Results'!U25)/2)</f>
        <v>5.5</v>
      </c>
      <c r="S26" s="72">
        <f>IF('Raw Questionnaire Results'!$G25="","",('Raw Questionnaire Results'!AR25+'Raw Questionnaire Results'!BD25)/2)</f>
        <v>6</v>
      </c>
      <c r="T26" s="64">
        <f>IF('Raw Questionnaire Results'!$G25="","",('Raw Questionnaire Results'!AQ25+'Raw Questionnaire Results'!BC25)/2)</f>
        <v>5.5</v>
      </c>
      <c r="U26" s="72">
        <f>IF('Raw Questionnaire Results'!$G25="","",('Raw Questionnaire Results'!T25+'Raw Questionnaire Results'!P25)/2)</f>
        <v>5.5</v>
      </c>
      <c r="V26" s="72">
        <f>IF('Raw Questionnaire Results'!$G25="","",('Raw Questionnaire Results'!BB25+'Raw Questionnaire Results'!AT25)/2)</f>
        <v>5</v>
      </c>
      <c r="W26" s="64">
        <f>IF('Raw Questionnaire Results'!$G25="","",('Raw Questionnaire Results'!BA25+'Raw Questionnaire Results'!AS25)/2)</f>
        <v>4</v>
      </c>
    </row>
    <row r="27" spans="1:23">
      <c r="A27" s="70" t="str">
        <f>IF('Raw Questionnaire Results'!G26="","",'Raw Questionnaire Results'!G26)</f>
        <v>Copy</v>
      </c>
      <c r="B27" s="71">
        <f>IF('Raw Questionnaire Results'!H26="","",'Raw Questionnaire Results'!H26)</f>
        <v>2</v>
      </c>
      <c r="C27">
        <f>IF('Raw Questionnaire Results'!$G26="","",('Raw Questionnaire Results'!Q26+'Raw Questionnaire Results'!J26)/2)</f>
        <v>4</v>
      </c>
      <c r="D27">
        <f>IF('Raw Questionnaire Results'!$G26="","",('Raw Questionnaire Results'!AZ26+'Raw Questionnaire Results'!AH26)/2)</f>
        <v>1</v>
      </c>
      <c r="E27" s="64">
        <f>IF('Raw Questionnaire Results'!$G26="","",('Raw Questionnaire Results'!AY26+'Raw Questionnaire Results'!AG26)/2)</f>
        <v>7</v>
      </c>
      <c r="F27" s="72">
        <f>IF('Raw Questionnaire Results'!$G26="","",('Raw Questionnaire Results'!L26+'Raw Questionnaire Results'!W26)/2)</f>
        <v>5.5</v>
      </c>
      <c r="G27" s="72">
        <f>IF('Raw Questionnaire Results'!$G26="","",('Raw Questionnaire Results'!AL26+'Raw Questionnaire Results'!BH26)/2)</f>
        <v>6.5</v>
      </c>
      <c r="H27" s="64">
        <f>IF('Raw Questionnaire Results'!$G26="","",('Raw Questionnaire Results'!AK26+'Raw Questionnaire Results'!BG26)/2)</f>
        <v>2</v>
      </c>
      <c r="I27" s="72">
        <f>IF('Raw Questionnaire Results'!$G26="","",('Raw Questionnaire Results'!M26+'Raw Questionnaire Results'!R26)/2)</f>
        <v>2</v>
      </c>
      <c r="J27" s="72">
        <f>IF('Raw Questionnaire Results'!$G26="","",('Raw Questionnaire Results'!AN26+'Raw Questionnaire Results'!AX26)/2)</f>
        <v>1</v>
      </c>
      <c r="K27" s="64">
        <f>IF('Raw Questionnaire Results'!$G26="","",('Raw Questionnaire Results'!AM26+'Raw Questionnaire Results'!AW26)/2)</f>
        <v>6.5</v>
      </c>
      <c r="L27" s="72">
        <f>IF('Raw Questionnaire Results'!$G26="","",('Raw Questionnaire Results'!V26+'Raw Questionnaire Results'!N26)/2)</f>
        <v>4</v>
      </c>
      <c r="M27" s="72">
        <f>IF('Raw Questionnaire Results'!$G26="","",('Raw Questionnaire Results'!BF26+'Raw Questionnaire Results'!AP26)/2)</f>
        <v>4</v>
      </c>
      <c r="N27" s="64">
        <f>IF('Raw Questionnaire Results'!$G26="","",('Raw Questionnaire Results'!BE26+'Raw Questionnaire Results'!AO26)/2)</f>
        <v>4.5</v>
      </c>
      <c r="O27" s="72">
        <f>IF('Raw Questionnaire Results'!$G26="","",('Raw Questionnaire Results'!Q26+'Raw Questionnaire Results'!K26)/2)</f>
        <v>3.5</v>
      </c>
      <c r="P27" s="72">
        <f>IF('Raw Questionnaire Results'!$G26="","",('Raw Questionnaire Results'!AV26+'Raw Questionnaire Results'!AJ26)/2)</f>
        <v>7</v>
      </c>
      <c r="Q27" s="64">
        <f>IF('Raw Questionnaire Results'!$G26="","",('Raw Questionnaire Results'!AU26+'Raw Questionnaire Results'!AI26)/2)</f>
        <v>4</v>
      </c>
      <c r="R27" s="72">
        <f>IF('Raw Questionnaire Results'!$G26="","",('Raw Questionnaire Results'!O26+'Raw Questionnaire Results'!U26)/2)</f>
        <v>3.5</v>
      </c>
      <c r="S27" s="72">
        <f>IF('Raw Questionnaire Results'!$G26="","",('Raw Questionnaire Results'!AR26+'Raw Questionnaire Results'!BD26)/2)</f>
        <v>4.5</v>
      </c>
      <c r="T27" s="64">
        <f>IF('Raw Questionnaire Results'!$G26="","",('Raw Questionnaire Results'!AQ26+'Raw Questionnaire Results'!BC26)/2)</f>
        <v>4.5</v>
      </c>
      <c r="U27" s="72">
        <f>IF('Raw Questionnaire Results'!$G26="","",('Raw Questionnaire Results'!T26+'Raw Questionnaire Results'!P26)/2)</f>
        <v>4</v>
      </c>
      <c r="V27" s="72">
        <f>IF('Raw Questionnaire Results'!$G26="","",('Raw Questionnaire Results'!BB26+'Raw Questionnaire Results'!AT26)/2)</f>
        <v>5.5</v>
      </c>
      <c r="W27" s="64">
        <f>IF('Raw Questionnaire Results'!$G26="","",('Raw Questionnaire Results'!BA26+'Raw Questionnaire Results'!AS26)/2)</f>
        <v>2.5</v>
      </c>
    </row>
    <row r="28" spans="1:23">
      <c r="A28" s="70" t="str">
        <f>IF('Raw Questionnaire Results'!G27="","",'Raw Questionnaire Results'!G27)</f>
        <v>Rule10</v>
      </c>
      <c r="B28" s="71">
        <f>IF('Raw Questionnaire Results'!H27="","",'Raw Questionnaire Results'!H27)</f>
        <v>12</v>
      </c>
      <c r="C28">
        <f>IF('Raw Questionnaire Results'!$G27="","",('Raw Questionnaire Results'!Q27+'Raw Questionnaire Results'!J27)/2)</f>
        <v>5.5</v>
      </c>
      <c r="D28">
        <f>IF('Raw Questionnaire Results'!$G27="","",('Raw Questionnaire Results'!AZ27+'Raw Questionnaire Results'!AH27)/2)</f>
        <v>5.5</v>
      </c>
      <c r="E28" s="64">
        <f>IF('Raw Questionnaire Results'!$G27="","",('Raw Questionnaire Results'!AY27+'Raw Questionnaire Results'!AG27)/2)</f>
        <v>5.5</v>
      </c>
      <c r="F28" s="72">
        <f>IF('Raw Questionnaire Results'!$G27="","",('Raw Questionnaire Results'!L27+'Raw Questionnaire Results'!W27)/2)</f>
        <v>5</v>
      </c>
      <c r="G28" s="72">
        <f>IF('Raw Questionnaire Results'!$G27="","",('Raw Questionnaire Results'!AL27+'Raw Questionnaire Results'!BH27)/2)</f>
        <v>5.5</v>
      </c>
      <c r="H28" s="64">
        <f>IF('Raw Questionnaire Results'!$G27="","",('Raw Questionnaire Results'!AK27+'Raw Questionnaire Results'!BG27)/2)</f>
        <v>5</v>
      </c>
      <c r="I28" s="72">
        <f>IF('Raw Questionnaire Results'!$G27="","",('Raw Questionnaire Results'!M27+'Raw Questionnaire Results'!R27)/2)</f>
        <v>5.5</v>
      </c>
      <c r="J28" s="72">
        <f>IF('Raw Questionnaire Results'!$G27="","",('Raw Questionnaire Results'!AN27+'Raw Questionnaire Results'!AX27)/2)</f>
        <v>4.5</v>
      </c>
      <c r="K28" s="64">
        <f>IF('Raw Questionnaire Results'!$G27="","",('Raw Questionnaire Results'!AM27+'Raw Questionnaire Results'!AW27)/2)</f>
        <v>4</v>
      </c>
      <c r="L28" s="72">
        <f>IF('Raw Questionnaire Results'!$G27="","",('Raw Questionnaire Results'!V27+'Raw Questionnaire Results'!N27)/2)</f>
        <v>5</v>
      </c>
      <c r="M28" s="72">
        <f>IF('Raw Questionnaire Results'!$G27="","",('Raw Questionnaire Results'!BF27+'Raw Questionnaire Results'!AP27)/2)</f>
        <v>5.5</v>
      </c>
      <c r="N28" s="64">
        <f>IF('Raw Questionnaire Results'!$G27="","",('Raw Questionnaire Results'!BE27+'Raw Questionnaire Results'!AO27)/2)</f>
        <v>3.5</v>
      </c>
      <c r="O28" s="72">
        <f>IF('Raw Questionnaire Results'!$G27="","",('Raw Questionnaire Results'!Q27+'Raw Questionnaire Results'!K27)/2)</f>
        <v>5</v>
      </c>
      <c r="P28" s="72">
        <f>IF('Raw Questionnaire Results'!$G27="","",('Raw Questionnaire Results'!AV27+'Raw Questionnaire Results'!AJ27)/2)</f>
        <v>6</v>
      </c>
      <c r="Q28" s="64">
        <f>IF('Raw Questionnaire Results'!$G27="","",('Raw Questionnaire Results'!AU27+'Raw Questionnaire Results'!AI27)/2)</f>
        <v>5.5</v>
      </c>
      <c r="R28" s="72">
        <f>IF('Raw Questionnaire Results'!$G27="","",('Raw Questionnaire Results'!O27+'Raw Questionnaire Results'!U27)/2)</f>
        <v>4.5</v>
      </c>
      <c r="S28" s="72">
        <f>IF('Raw Questionnaire Results'!$G27="","",('Raw Questionnaire Results'!AR27+'Raw Questionnaire Results'!BD27)/2)</f>
        <v>4.5</v>
      </c>
      <c r="T28" s="64">
        <f>IF('Raw Questionnaire Results'!$G27="","",('Raw Questionnaire Results'!AQ27+'Raw Questionnaire Results'!BC27)/2)</f>
        <v>4.5</v>
      </c>
      <c r="U28" s="72">
        <f>IF('Raw Questionnaire Results'!$G27="","",('Raw Questionnaire Results'!T27+'Raw Questionnaire Results'!P27)/2)</f>
        <v>5.5</v>
      </c>
      <c r="V28" s="72">
        <f>IF('Raw Questionnaire Results'!$G27="","",('Raw Questionnaire Results'!BB27+'Raw Questionnaire Results'!AT27)/2)</f>
        <v>6</v>
      </c>
      <c r="W28" s="64">
        <f>IF('Raw Questionnaire Results'!$G27="","",('Raw Questionnaire Results'!BA27+'Raw Questionnaire Results'!AS27)/2)</f>
        <v>4.5</v>
      </c>
    </row>
    <row r="29" spans="1:23">
      <c r="A29" s="70" t="str">
        <f>IF('Raw Questionnaire Results'!G28="","",'Raw Questionnaire Results'!G28)</f>
        <v>Rule11</v>
      </c>
      <c r="B29" s="71">
        <f>IF('Raw Questionnaire Results'!H28="","",'Raw Questionnaire Results'!H28)</f>
        <v>13</v>
      </c>
      <c r="C29">
        <f>IF('Raw Questionnaire Results'!$G28="","",('Raw Questionnaire Results'!Q28+'Raw Questionnaire Results'!J28)/2)</f>
        <v>3.5</v>
      </c>
      <c r="D29">
        <f>IF('Raw Questionnaire Results'!$G28="","",('Raw Questionnaire Results'!AZ28+'Raw Questionnaire Results'!AH28)/2)</f>
        <v>3.5</v>
      </c>
      <c r="E29" s="64">
        <f>IF('Raw Questionnaire Results'!$G28="","",('Raw Questionnaire Results'!AY28+'Raw Questionnaire Results'!AG28)/2)</f>
        <v>5.5</v>
      </c>
      <c r="F29" s="72">
        <f>IF('Raw Questionnaire Results'!$G28="","",('Raw Questionnaire Results'!L28+'Raw Questionnaire Results'!W28)/2)</f>
        <v>4.5</v>
      </c>
      <c r="G29" s="72">
        <f>IF('Raw Questionnaire Results'!$G28="","",('Raw Questionnaire Results'!AL28+'Raw Questionnaire Results'!BH28)/2)</f>
        <v>4</v>
      </c>
      <c r="H29" s="64">
        <f>IF('Raw Questionnaire Results'!$G28="","",('Raw Questionnaire Results'!AK28+'Raw Questionnaire Results'!BG28)/2)</f>
        <v>5</v>
      </c>
      <c r="I29" s="72">
        <f>IF('Raw Questionnaire Results'!$G28="","",('Raw Questionnaire Results'!M28+'Raw Questionnaire Results'!R28)/2)</f>
        <v>6.5</v>
      </c>
      <c r="J29" s="72">
        <f>IF('Raw Questionnaire Results'!$G28="","",('Raw Questionnaire Results'!AN28+'Raw Questionnaire Results'!AX28)/2)</f>
        <v>6</v>
      </c>
      <c r="K29" s="64">
        <f>IF('Raw Questionnaire Results'!$G28="","",('Raw Questionnaire Results'!AM28+'Raw Questionnaire Results'!AW28)/2)</f>
        <v>4</v>
      </c>
      <c r="L29" s="72">
        <f>IF('Raw Questionnaire Results'!$G28="","",('Raw Questionnaire Results'!V28+'Raw Questionnaire Results'!N28)/2)</f>
        <v>6</v>
      </c>
      <c r="M29" s="72">
        <f>IF('Raw Questionnaire Results'!$G28="","",('Raw Questionnaire Results'!BF28+'Raw Questionnaire Results'!AP28)/2)</f>
        <v>6</v>
      </c>
      <c r="N29" s="64">
        <f>IF('Raw Questionnaire Results'!$G28="","",('Raw Questionnaire Results'!BE28+'Raw Questionnaire Results'!AO28)/2)</f>
        <v>3.5</v>
      </c>
      <c r="O29" s="72">
        <f>IF('Raw Questionnaire Results'!$G28="","",('Raw Questionnaire Results'!Q28+'Raw Questionnaire Results'!K28)/2)</f>
        <v>2.5</v>
      </c>
      <c r="P29" s="72">
        <f>IF('Raw Questionnaire Results'!$G28="","",('Raw Questionnaire Results'!AV28+'Raw Questionnaire Results'!AJ28)/2)</f>
        <v>4.5</v>
      </c>
      <c r="Q29" s="64">
        <f>IF('Raw Questionnaire Results'!$G28="","",('Raw Questionnaire Results'!AU28+'Raw Questionnaire Results'!AI28)/2)</f>
        <v>6</v>
      </c>
      <c r="R29" s="72">
        <f>IF('Raw Questionnaire Results'!$G28="","",('Raw Questionnaire Results'!O28+'Raw Questionnaire Results'!U28)/2)</f>
        <v>6</v>
      </c>
      <c r="S29" s="72">
        <f>IF('Raw Questionnaire Results'!$G28="","",('Raw Questionnaire Results'!AR28+'Raw Questionnaire Results'!BD28)/2)</f>
        <v>6</v>
      </c>
      <c r="T29" s="64">
        <f>IF('Raw Questionnaire Results'!$G28="","",('Raw Questionnaire Results'!AQ28+'Raw Questionnaire Results'!BC28)/2)</f>
        <v>3.5</v>
      </c>
      <c r="U29" s="72">
        <f>IF('Raw Questionnaire Results'!$G28="","",('Raw Questionnaire Results'!T28+'Raw Questionnaire Results'!P28)/2)</f>
        <v>6</v>
      </c>
      <c r="V29" s="72">
        <f>IF('Raw Questionnaire Results'!$G28="","",('Raw Questionnaire Results'!BB28+'Raw Questionnaire Results'!AT28)/2)</f>
        <v>6</v>
      </c>
      <c r="W29" s="64">
        <f>IF('Raw Questionnaire Results'!$G28="","",('Raw Questionnaire Results'!BA28+'Raw Questionnaire Results'!AS28)/2)</f>
        <v>4</v>
      </c>
    </row>
    <row r="30" spans="1:23">
      <c r="A30" s="70" t="str">
        <f>IF('Raw Questionnaire Results'!G29="","",'Raw Questionnaire Results'!G29)</f>
        <v>Rule 12</v>
      </c>
      <c r="B30" s="71">
        <f>IF('Raw Questionnaire Results'!H29="","",'Raw Questionnaire Results'!H29)</f>
        <v>14</v>
      </c>
      <c r="C30">
        <f>IF('Raw Questionnaire Results'!$G29="","",('Raw Questionnaire Results'!Q29+'Raw Questionnaire Results'!J29)/2)</f>
        <v>4.5</v>
      </c>
      <c r="D30">
        <f>IF('Raw Questionnaire Results'!$G29="","",('Raw Questionnaire Results'!AZ29+'Raw Questionnaire Results'!AH29)/2)</f>
        <v>4.5</v>
      </c>
      <c r="E30" s="64">
        <f>IF('Raw Questionnaire Results'!$G29="","",('Raw Questionnaire Results'!AY29+'Raw Questionnaire Results'!AG29)/2)</f>
        <v>5.5</v>
      </c>
      <c r="F30" s="72">
        <f>IF('Raw Questionnaire Results'!$G29="","",('Raw Questionnaire Results'!L29+'Raw Questionnaire Results'!W29)/2)</f>
        <v>2.5</v>
      </c>
      <c r="G30" s="72">
        <f>IF('Raw Questionnaire Results'!$G29="","",('Raw Questionnaire Results'!AL29+'Raw Questionnaire Results'!BH29)/2)</f>
        <v>2.5</v>
      </c>
      <c r="H30" s="64">
        <f>IF('Raw Questionnaire Results'!$G29="","",('Raw Questionnaire Results'!AK29+'Raw Questionnaire Results'!BG29)/2)</f>
        <v>3</v>
      </c>
      <c r="I30" s="72">
        <f>IF('Raw Questionnaire Results'!$G29="","",('Raw Questionnaire Results'!M29+'Raw Questionnaire Results'!R29)/2)</f>
        <v>6</v>
      </c>
      <c r="J30" s="72">
        <f>IF('Raw Questionnaire Results'!$G29="","",('Raw Questionnaire Results'!AN29+'Raw Questionnaire Results'!AX29)/2)</f>
        <v>6.5</v>
      </c>
      <c r="K30" s="64">
        <f>IF('Raw Questionnaire Results'!$G29="","",('Raw Questionnaire Results'!AM29+'Raw Questionnaire Results'!AW29)/2)</f>
        <v>4</v>
      </c>
      <c r="L30" s="72">
        <f>IF('Raw Questionnaire Results'!$G29="","",('Raw Questionnaire Results'!V29+'Raw Questionnaire Results'!N29)/2)</f>
        <v>5.5</v>
      </c>
      <c r="M30" s="72">
        <f>IF('Raw Questionnaire Results'!$G29="","",('Raw Questionnaire Results'!BF29+'Raw Questionnaire Results'!AP29)/2)</f>
        <v>6</v>
      </c>
      <c r="N30" s="64">
        <f>IF('Raw Questionnaire Results'!$G29="","",('Raw Questionnaire Results'!BE29+'Raw Questionnaire Results'!AO29)/2)</f>
        <v>3.5</v>
      </c>
      <c r="O30" s="72">
        <f>IF('Raw Questionnaire Results'!$G29="","",('Raw Questionnaire Results'!Q29+'Raw Questionnaire Results'!K29)/2)</f>
        <v>4</v>
      </c>
      <c r="P30" s="72">
        <f>IF('Raw Questionnaire Results'!$G29="","",('Raw Questionnaire Results'!AV29+'Raw Questionnaire Results'!AJ29)/2)</f>
        <v>4.5</v>
      </c>
      <c r="Q30" s="64">
        <f>IF('Raw Questionnaire Results'!$G29="","",('Raw Questionnaire Results'!AU29+'Raw Questionnaire Results'!AI29)/2)</f>
        <v>6</v>
      </c>
      <c r="R30" s="72">
        <f>IF('Raw Questionnaire Results'!$G29="","",('Raw Questionnaire Results'!O29+'Raw Questionnaire Results'!U29)/2)</f>
        <v>5</v>
      </c>
      <c r="S30" s="72">
        <f>IF('Raw Questionnaire Results'!$G29="","",('Raw Questionnaire Results'!AR29+'Raw Questionnaire Results'!BD29)/2)</f>
        <v>6.5</v>
      </c>
      <c r="T30" s="64">
        <f>IF('Raw Questionnaire Results'!$G29="","",('Raw Questionnaire Results'!AQ29+'Raw Questionnaire Results'!BC29)/2)</f>
        <v>4.5</v>
      </c>
      <c r="U30" s="72">
        <f>IF('Raw Questionnaire Results'!$G29="","",('Raw Questionnaire Results'!T29+'Raw Questionnaire Results'!P29)/2)</f>
        <v>6</v>
      </c>
      <c r="V30" s="72">
        <f>IF('Raw Questionnaire Results'!$G29="","",('Raw Questionnaire Results'!BB29+'Raw Questionnaire Results'!AT29)/2)</f>
        <v>6</v>
      </c>
      <c r="W30" s="64">
        <f>IF('Raw Questionnaire Results'!$G29="","",('Raw Questionnaire Results'!BA29+'Raw Questionnaire Results'!AS29)/2)</f>
        <v>4</v>
      </c>
    </row>
    <row r="31" spans="1:23">
      <c r="A31" s="70" t="str">
        <f>IF('Raw Questionnaire Results'!G30="","",'Raw Questionnaire Results'!G30)</f>
        <v>Rule9</v>
      </c>
      <c r="B31" s="71">
        <f>IF('Raw Questionnaire Results'!H30="","",'Raw Questionnaire Results'!H30)</f>
        <v>11</v>
      </c>
      <c r="C31">
        <f>IF('Raw Questionnaire Results'!$G30="","",('Raw Questionnaire Results'!Q30+'Raw Questionnaire Results'!J30)/2)</f>
        <v>6</v>
      </c>
      <c r="D31">
        <f>IF('Raw Questionnaire Results'!$G30="","",('Raw Questionnaire Results'!AZ30+'Raw Questionnaire Results'!AH30)/2)</f>
        <v>6</v>
      </c>
      <c r="E31" s="64">
        <f>IF('Raw Questionnaire Results'!$G30="","",('Raw Questionnaire Results'!AY30+'Raw Questionnaire Results'!AG30)/2)</f>
        <v>6</v>
      </c>
      <c r="F31" s="72">
        <f>IF('Raw Questionnaire Results'!$G30="","",('Raw Questionnaire Results'!L30+'Raw Questionnaire Results'!W30)/2)</f>
        <v>4.5</v>
      </c>
      <c r="G31" s="72">
        <f>IF('Raw Questionnaire Results'!$G30="","",('Raw Questionnaire Results'!AL30+'Raw Questionnaire Results'!BH30)/2)</f>
        <v>4</v>
      </c>
      <c r="H31" s="64">
        <f>IF('Raw Questionnaire Results'!$G30="","",('Raw Questionnaire Results'!AK30+'Raw Questionnaire Results'!BG30)/2)</f>
        <v>4</v>
      </c>
      <c r="I31" s="72">
        <f>IF('Raw Questionnaire Results'!$G30="","",('Raw Questionnaire Results'!M30+'Raw Questionnaire Results'!R30)/2)</f>
        <v>6</v>
      </c>
      <c r="J31" s="72">
        <f>IF('Raw Questionnaire Results'!$G30="","",('Raw Questionnaire Results'!AN30+'Raw Questionnaire Results'!AX30)/2)</f>
        <v>5</v>
      </c>
      <c r="K31" s="64">
        <f>IF('Raw Questionnaire Results'!$G30="","",('Raw Questionnaire Results'!AM30+'Raw Questionnaire Results'!AW30)/2)</f>
        <v>5</v>
      </c>
      <c r="L31" s="72">
        <f>IF('Raw Questionnaire Results'!$G30="","",('Raw Questionnaire Results'!V30+'Raw Questionnaire Results'!N30)/2)</f>
        <v>5.5</v>
      </c>
      <c r="M31" s="72">
        <f>IF('Raw Questionnaire Results'!$G30="","",('Raw Questionnaire Results'!BF30+'Raw Questionnaire Results'!AP30)/2)</f>
        <v>5</v>
      </c>
      <c r="N31" s="64">
        <f>IF('Raw Questionnaire Results'!$G30="","",('Raw Questionnaire Results'!BE30+'Raw Questionnaire Results'!AO30)/2)</f>
        <v>4.5</v>
      </c>
      <c r="O31" s="72">
        <f>IF('Raw Questionnaire Results'!$G30="","",('Raw Questionnaire Results'!Q30+'Raw Questionnaire Results'!K30)/2)</f>
        <v>4.5</v>
      </c>
      <c r="P31" s="72">
        <f>IF('Raw Questionnaire Results'!$G30="","",('Raw Questionnaire Results'!AV30+'Raw Questionnaire Results'!AJ30)/2)</f>
        <v>6</v>
      </c>
      <c r="Q31" s="64">
        <f>IF('Raw Questionnaire Results'!$G30="","",('Raw Questionnaire Results'!AU30+'Raw Questionnaire Results'!AI30)/2)</f>
        <v>6</v>
      </c>
      <c r="R31" s="72">
        <f>IF('Raw Questionnaire Results'!$G30="","",('Raw Questionnaire Results'!O30+'Raw Questionnaire Results'!U30)/2)</f>
        <v>3.5</v>
      </c>
      <c r="S31" s="72">
        <f>IF('Raw Questionnaire Results'!$G30="","",('Raw Questionnaire Results'!AR30+'Raw Questionnaire Results'!BD30)/2)</f>
        <v>6</v>
      </c>
      <c r="T31" s="64">
        <f>IF('Raw Questionnaire Results'!$G30="","",('Raw Questionnaire Results'!AQ30+'Raw Questionnaire Results'!BC30)/2)</f>
        <v>4.5</v>
      </c>
      <c r="U31" s="72">
        <f>IF('Raw Questionnaire Results'!$G30="","",('Raw Questionnaire Results'!T30+'Raw Questionnaire Results'!P30)/2)</f>
        <v>5</v>
      </c>
      <c r="V31" s="72">
        <f>IF('Raw Questionnaire Results'!$G30="","",('Raw Questionnaire Results'!BB30+'Raw Questionnaire Results'!AT30)/2)</f>
        <v>7</v>
      </c>
      <c r="W31" s="64">
        <f>IF('Raw Questionnaire Results'!$G30="","",('Raw Questionnaire Results'!BA30+'Raw Questionnaire Results'!AS30)/2)</f>
        <v>4</v>
      </c>
    </row>
    <row r="32" spans="1:23">
      <c r="A32" s="70" t="str">
        <f>IF('Raw Questionnaire Results'!G31="","",'Raw Questionnaire Results'!G31)</f>
        <v>Rule10</v>
      </c>
      <c r="B32" s="71">
        <f>IF('Raw Questionnaire Results'!H31="","",'Raw Questionnaire Results'!H31)</f>
        <v>12</v>
      </c>
      <c r="C32">
        <f>IF('Raw Questionnaire Results'!$G31="","",('Raw Questionnaire Results'!Q31+'Raw Questionnaire Results'!J31)/2)</f>
        <v>4.5</v>
      </c>
      <c r="D32">
        <f>IF('Raw Questionnaire Results'!$G31="","",('Raw Questionnaire Results'!AZ31+'Raw Questionnaire Results'!AH31)/2)</f>
        <v>3.5</v>
      </c>
      <c r="E32" s="64">
        <f>IF('Raw Questionnaire Results'!$G31="","",('Raw Questionnaire Results'!AY31+'Raw Questionnaire Results'!AG31)/2)</f>
        <v>5.5</v>
      </c>
      <c r="F32" s="72">
        <f>IF('Raw Questionnaire Results'!$G31="","",('Raw Questionnaire Results'!L31+'Raw Questionnaire Results'!W31)/2)</f>
        <v>2.5</v>
      </c>
      <c r="G32" s="72">
        <f>IF('Raw Questionnaire Results'!$G31="","",('Raw Questionnaire Results'!AL31+'Raw Questionnaire Results'!BH31)/2)</f>
        <v>2.5</v>
      </c>
      <c r="H32" s="64">
        <f>IF('Raw Questionnaire Results'!$G31="","",('Raw Questionnaire Results'!AK31+'Raw Questionnaire Results'!BG31)/2)</f>
        <v>2.5</v>
      </c>
      <c r="I32" s="72">
        <f>IF('Raw Questionnaire Results'!$G31="","",('Raw Questionnaire Results'!M31+'Raw Questionnaire Results'!R31)/2)</f>
        <v>5.5</v>
      </c>
      <c r="J32" s="72">
        <f>IF('Raw Questionnaire Results'!$G31="","",('Raw Questionnaire Results'!AN31+'Raw Questionnaire Results'!AX31)/2)</f>
        <v>3.5</v>
      </c>
      <c r="K32" s="64">
        <f>IF('Raw Questionnaire Results'!$G31="","",('Raw Questionnaire Results'!AM31+'Raw Questionnaire Results'!AW31)/2)</f>
        <v>1.5</v>
      </c>
      <c r="L32" s="72">
        <f>IF('Raw Questionnaire Results'!$G31="","",('Raw Questionnaire Results'!V31+'Raw Questionnaire Results'!N31)/2)</f>
        <v>3.5</v>
      </c>
      <c r="M32" s="72">
        <f>IF('Raw Questionnaire Results'!$G31="","",('Raw Questionnaire Results'!BF31+'Raw Questionnaire Results'!AP31)/2)</f>
        <v>3.5</v>
      </c>
      <c r="N32" s="64">
        <f>IF('Raw Questionnaire Results'!$G31="","",('Raw Questionnaire Results'!BE31+'Raw Questionnaire Results'!AO31)/2)</f>
        <v>2.5</v>
      </c>
      <c r="O32" s="72">
        <f>IF('Raw Questionnaire Results'!$G31="","",('Raw Questionnaire Results'!Q31+'Raw Questionnaire Results'!K31)/2)</f>
        <v>3</v>
      </c>
      <c r="P32" s="72">
        <f>IF('Raw Questionnaire Results'!$G31="","",('Raw Questionnaire Results'!AV31+'Raw Questionnaire Results'!AJ31)/2)</f>
        <v>2.5</v>
      </c>
      <c r="Q32" s="64">
        <f>IF('Raw Questionnaire Results'!$G31="","",('Raw Questionnaire Results'!AU31+'Raw Questionnaire Results'!AI31)/2)</f>
        <v>4</v>
      </c>
      <c r="R32" s="72">
        <f>IF('Raw Questionnaire Results'!$G31="","",('Raw Questionnaire Results'!O31+'Raw Questionnaire Results'!U31)/2)</f>
        <v>4.5</v>
      </c>
      <c r="S32" s="72">
        <f>IF('Raw Questionnaire Results'!$G31="","",('Raw Questionnaire Results'!AR31+'Raw Questionnaire Results'!BD31)/2)</f>
        <v>3</v>
      </c>
      <c r="T32" s="64">
        <f>IF('Raw Questionnaire Results'!$G31="","",('Raw Questionnaire Results'!AQ31+'Raw Questionnaire Results'!BC31)/2)</f>
        <v>1.5</v>
      </c>
      <c r="U32" s="72">
        <f>IF('Raw Questionnaire Results'!$G31="","",('Raw Questionnaire Results'!T31+'Raw Questionnaire Results'!P31)/2)</f>
        <v>5</v>
      </c>
      <c r="V32" s="72">
        <f>IF('Raw Questionnaire Results'!$G31="","",('Raw Questionnaire Results'!BB31+'Raw Questionnaire Results'!AT31)/2)</f>
        <v>6</v>
      </c>
      <c r="W32" s="64">
        <f>IF('Raw Questionnaire Results'!$G31="","",('Raw Questionnaire Results'!BA31+'Raw Questionnaire Results'!AS31)/2)</f>
        <v>3</v>
      </c>
    </row>
    <row r="33" spans="1:23">
      <c r="A33" s="70" t="str">
        <f>IF('Raw Questionnaire Results'!G32="","",'Raw Questionnaire Results'!G32)</f>
        <v>Copy</v>
      </c>
      <c r="B33" s="71">
        <f>IF('Raw Questionnaire Results'!H32="","",'Raw Questionnaire Results'!H32)</f>
        <v>2</v>
      </c>
      <c r="C33">
        <f>IF('Raw Questionnaire Results'!$G32="","",('Raw Questionnaire Results'!Q32+'Raw Questionnaire Results'!J32)/2)</f>
        <v>1</v>
      </c>
      <c r="D33">
        <f>IF('Raw Questionnaire Results'!$G32="","",('Raw Questionnaire Results'!AZ32+'Raw Questionnaire Results'!AH32)/2)</f>
        <v>1</v>
      </c>
      <c r="E33" s="64">
        <f>IF('Raw Questionnaire Results'!$G32="","",('Raw Questionnaire Results'!AY32+'Raw Questionnaire Results'!AG32)/2)</f>
        <v>5</v>
      </c>
      <c r="F33" s="72">
        <f>IF('Raw Questionnaire Results'!$G32="","",('Raw Questionnaire Results'!L32+'Raw Questionnaire Results'!W32)/2)</f>
        <v>4</v>
      </c>
      <c r="G33" s="72">
        <f>IF('Raw Questionnaire Results'!$G32="","",('Raw Questionnaire Results'!AL32+'Raw Questionnaire Results'!BH32)/2)</f>
        <v>4</v>
      </c>
      <c r="H33" s="64">
        <f>IF('Raw Questionnaire Results'!$G32="","",('Raw Questionnaire Results'!AK32+'Raw Questionnaire Results'!BG32)/2)</f>
        <v>6.5</v>
      </c>
      <c r="I33" s="72">
        <f>IF('Raw Questionnaire Results'!$G32="","",('Raw Questionnaire Results'!M32+'Raw Questionnaire Results'!R32)/2)</f>
        <v>1</v>
      </c>
      <c r="J33" s="72">
        <f>IF('Raw Questionnaire Results'!$G32="","",('Raw Questionnaire Results'!AN32+'Raw Questionnaire Results'!AX32)/2)</f>
        <v>7</v>
      </c>
      <c r="K33" s="64">
        <f>IF('Raw Questionnaire Results'!$G32="","",('Raw Questionnaire Results'!AM32+'Raw Questionnaire Results'!AW32)/2)</f>
        <v>4</v>
      </c>
      <c r="L33" s="72">
        <f>IF('Raw Questionnaire Results'!$G32="","",('Raw Questionnaire Results'!V32+'Raw Questionnaire Results'!N32)/2)</f>
        <v>1.5</v>
      </c>
      <c r="M33" s="72">
        <f>IF('Raw Questionnaire Results'!$G32="","",('Raw Questionnaire Results'!BF32+'Raw Questionnaire Results'!AP32)/2)</f>
        <v>3.5</v>
      </c>
      <c r="N33" s="64">
        <f>IF('Raw Questionnaire Results'!$G32="","",('Raw Questionnaire Results'!BE32+'Raw Questionnaire Results'!AO32)/2)</f>
        <v>5.5</v>
      </c>
      <c r="O33" s="72">
        <f>IF('Raw Questionnaire Results'!$G32="","",('Raw Questionnaire Results'!Q32+'Raw Questionnaire Results'!K32)/2)</f>
        <v>4</v>
      </c>
      <c r="P33" s="72">
        <f>IF('Raw Questionnaire Results'!$G32="","",('Raw Questionnaire Results'!AV32+'Raw Questionnaire Results'!AJ32)/2)</f>
        <v>4.5</v>
      </c>
      <c r="Q33" s="64">
        <f>IF('Raw Questionnaire Results'!$G32="","",('Raw Questionnaire Results'!AU32+'Raw Questionnaire Results'!AI32)/2)</f>
        <v>6.5</v>
      </c>
      <c r="R33" s="72">
        <f>IF('Raw Questionnaire Results'!$G32="","",('Raw Questionnaire Results'!O32+'Raw Questionnaire Results'!U32)/2)</f>
        <v>3</v>
      </c>
      <c r="S33" s="72">
        <f>IF('Raw Questionnaire Results'!$G32="","",('Raw Questionnaire Results'!AR32+'Raw Questionnaire Results'!BD32)/2)</f>
        <v>7</v>
      </c>
      <c r="T33" s="64">
        <f>IF('Raw Questionnaire Results'!$G32="","",('Raw Questionnaire Results'!AQ32+'Raw Questionnaire Results'!BC32)/2)</f>
        <v>3.5</v>
      </c>
      <c r="U33" s="72">
        <f>IF('Raw Questionnaire Results'!$G32="","",('Raw Questionnaire Results'!T32+'Raw Questionnaire Results'!P32)/2)</f>
        <v>3</v>
      </c>
      <c r="V33" s="72">
        <f>IF('Raw Questionnaire Results'!$G32="","",('Raw Questionnaire Results'!BB32+'Raw Questionnaire Results'!AT32)/2)</f>
        <v>5.5</v>
      </c>
      <c r="W33" s="64">
        <f>IF('Raw Questionnaire Results'!$G32="","",('Raw Questionnaire Results'!BA32+'Raw Questionnaire Results'!AS32)/2)</f>
        <v>2.5</v>
      </c>
    </row>
    <row r="34" spans="1:23">
      <c r="A34" s="70" t="str">
        <f>IF('Raw Questionnaire Results'!G33="","",'Raw Questionnaire Results'!G33)</f>
        <v>Rule 4</v>
      </c>
      <c r="B34" s="71">
        <f>IF('Raw Questionnaire Results'!H33="","",'Raw Questionnaire Results'!H33)</f>
        <v>6</v>
      </c>
      <c r="C34">
        <f>IF('Raw Questionnaire Results'!$G33="","",('Raw Questionnaire Results'!Q33+'Raw Questionnaire Results'!J33)/2)</f>
        <v>3.5</v>
      </c>
      <c r="D34">
        <f>IF('Raw Questionnaire Results'!$G33="","",('Raw Questionnaire Results'!AZ33+'Raw Questionnaire Results'!AH33)/2)</f>
        <v>5</v>
      </c>
      <c r="E34" s="64">
        <f>IF('Raw Questionnaire Results'!$G33="","",('Raw Questionnaire Results'!AY33+'Raw Questionnaire Results'!AG33)/2)</f>
        <v>6</v>
      </c>
      <c r="F34" s="72">
        <f>IF('Raw Questionnaire Results'!$G33="","",('Raw Questionnaire Results'!L33+'Raw Questionnaire Results'!W33)/2)</f>
        <v>5.5</v>
      </c>
      <c r="G34" s="72">
        <f>IF('Raw Questionnaire Results'!$G33="","",('Raw Questionnaire Results'!AL33+'Raw Questionnaire Results'!BH33)/2)</f>
        <v>6.5</v>
      </c>
      <c r="H34" s="64">
        <f>IF('Raw Questionnaire Results'!$G33="","",('Raw Questionnaire Results'!AK33+'Raw Questionnaire Results'!BG33)/2)</f>
        <v>5</v>
      </c>
      <c r="I34" s="72">
        <f>IF('Raw Questionnaire Results'!$G33="","",('Raw Questionnaire Results'!M33+'Raw Questionnaire Results'!R33)/2)</f>
        <v>2</v>
      </c>
      <c r="J34" s="72">
        <f>IF('Raw Questionnaire Results'!$G33="","",('Raw Questionnaire Results'!AN33+'Raw Questionnaire Results'!AX33)/2)</f>
        <v>6</v>
      </c>
      <c r="K34" s="64">
        <f>IF('Raw Questionnaire Results'!$G33="","",('Raw Questionnaire Results'!AM33+'Raw Questionnaire Results'!AW33)/2)</f>
        <v>2</v>
      </c>
      <c r="L34" s="72">
        <f>IF('Raw Questionnaire Results'!$G33="","",('Raw Questionnaire Results'!V33+'Raw Questionnaire Results'!N33)/2)</f>
        <v>3.5</v>
      </c>
      <c r="M34" s="72">
        <f>IF('Raw Questionnaire Results'!$G33="","",('Raw Questionnaire Results'!BF33+'Raw Questionnaire Results'!AP33)/2)</f>
        <v>5.5</v>
      </c>
      <c r="N34" s="64">
        <f>IF('Raw Questionnaire Results'!$G33="","",('Raw Questionnaire Results'!BE33+'Raw Questionnaire Results'!AO33)/2)</f>
        <v>1.5</v>
      </c>
      <c r="O34" s="72">
        <f>IF('Raw Questionnaire Results'!$G33="","",('Raw Questionnaire Results'!Q33+'Raw Questionnaire Results'!K33)/2)</f>
        <v>2</v>
      </c>
      <c r="P34" s="72">
        <f>IF('Raw Questionnaire Results'!$G33="","",('Raw Questionnaire Results'!AV33+'Raw Questionnaire Results'!AJ33)/2)</f>
        <v>5</v>
      </c>
      <c r="Q34" s="64">
        <f>IF('Raw Questionnaire Results'!$G33="","",('Raw Questionnaire Results'!AU33+'Raw Questionnaire Results'!AI33)/2)</f>
        <v>6.5</v>
      </c>
      <c r="R34" s="72">
        <f>IF('Raw Questionnaire Results'!$G33="","",('Raw Questionnaire Results'!O33+'Raw Questionnaire Results'!U33)/2)</f>
        <v>4.5</v>
      </c>
      <c r="S34" s="72">
        <f>IF('Raw Questionnaire Results'!$G33="","",('Raw Questionnaire Results'!AR33+'Raw Questionnaire Results'!BD33)/2)</f>
        <v>4.5</v>
      </c>
      <c r="T34" s="64">
        <f>IF('Raw Questionnaire Results'!$G33="","",('Raw Questionnaire Results'!AQ33+'Raw Questionnaire Results'!BC33)/2)</f>
        <v>4</v>
      </c>
      <c r="U34" s="72">
        <f>IF('Raw Questionnaire Results'!$G33="","",('Raw Questionnaire Results'!T33+'Raw Questionnaire Results'!P33)/2)</f>
        <v>3</v>
      </c>
      <c r="V34" s="72">
        <f>IF('Raw Questionnaire Results'!$G33="","",('Raw Questionnaire Results'!BB33+'Raw Questionnaire Results'!AT33)/2)</f>
        <v>5.5</v>
      </c>
      <c r="W34" s="64">
        <f>IF('Raw Questionnaire Results'!$G33="","",('Raw Questionnaire Results'!BA33+'Raw Questionnaire Results'!AS33)/2)</f>
        <v>1.5</v>
      </c>
    </row>
    <row r="35" spans="1:23">
      <c r="A35" s="70" t="str">
        <f>IF('Raw Questionnaire Results'!G34="","",'Raw Questionnaire Results'!G34)</f>
        <v>Rule 5</v>
      </c>
      <c r="B35" s="71">
        <f>IF('Raw Questionnaire Results'!H34="","",'Raw Questionnaire Results'!H34)</f>
        <v>7</v>
      </c>
      <c r="C35">
        <f>IF('Raw Questionnaire Results'!$G34="","",('Raw Questionnaire Results'!Q34+'Raw Questionnaire Results'!J34)/2)</f>
        <v>5</v>
      </c>
      <c r="D35">
        <f>IF('Raw Questionnaire Results'!$G34="","",('Raw Questionnaire Results'!AZ34+'Raw Questionnaire Results'!AH34)/2)</f>
        <v>5</v>
      </c>
      <c r="E35" s="64">
        <f>IF('Raw Questionnaire Results'!$G34="","",('Raw Questionnaire Results'!AY34+'Raw Questionnaire Results'!AG34)/2)</f>
        <v>6</v>
      </c>
      <c r="F35" s="72">
        <f>IF('Raw Questionnaire Results'!$G34="","",('Raw Questionnaire Results'!L34+'Raw Questionnaire Results'!W34)/2)</f>
        <v>5</v>
      </c>
      <c r="G35" s="72">
        <f>IF('Raw Questionnaire Results'!$G34="","",('Raw Questionnaire Results'!AL34+'Raw Questionnaire Results'!BH34)/2)</f>
        <v>5</v>
      </c>
      <c r="H35" s="64">
        <f>IF('Raw Questionnaire Results'!$G34="","",('Raw Questionnaire Results'!AK34+'Raw Questionnaire Results'!BG34)/2)</f>
        <v>4.5</v>
      </c>
      <c r="I35" s="72">
        <f>IF('Raw Questionnaire Results'!$G34="","",('Raw Questionnaire Results'!M34+'Raw Questionnaire Results'!R34)/2)</f>
        <v>5.5</v>
      </c>
      <c r="J35" s="72">
        <f>IF('Raw Questionnaire Results'!$G34="","",('Raw Questionnaire Results'!AN34+'Raw Questionnaire Results'!AX34)/2)</f>
        <v>5</v>
      </c>
      <c r="K35" s="64">
        <f>IF('Raw Questionnaire Results'!$G34="","",('Raw Questionnaire Results'!AM34+'Raw Questionnaire Results'!AW34)/2)</f>
        <v>1</v>
      </c>
      <c r="L35" s="72">
        <f>IF('Raw Questionnaire Results'!$G34="","",('Raw Questionnaire Results'!V34+'Raw Questionnaire Results'!N34)/2)</f>
        <v>5.5</v>
      </c>
      <c r="M35" s="72">
        <f>IF('Raw Questionnaire Results'!$G34="","",('Raw Questionnaire Results'!BF34+'Raw Questionnaire Results'!AP34)/2)</f>
        <v>5.5</v>
      </c>
      <c r="N35" s="64">
        <f>IF('Raw Questionnaire Results'!$G34="","",('Raw Questionnaire Results'!BE34+'Raw Questionnaire Results'!AO34)/2)</f>
        <v>2</v>
      </c>
      <c r="O35" s="72">
        <f>IF('Raw Questionnaire Results'!$G34="","",('Raw Questionnaire Results'!Q34+'Raw Questionnaire Results'!K34)/2)</f>
        <v>4.5</v>
      </c>
      <c r="P35" s="72">
        <f>IF('Raw Questionnaire Results'!$G34="","",('Raw Questionnaire Results'!AV34+'Raw Questionnaire Results'!AJ34)/2)</f>
        <v>4.5</v>
      </c>
      <c r="Q35" s="64">
        <f>IF('Raw Questionnaire Results'!$G34="","",('Raw Questionnaire Results'!AU34+'Raw Questionnaire Results'!AI34)/2)</f>
        <v>5</v>
      </c>
      <c r="R35" s="72">
        <f>IF('Raw Questionnaire Results'!$G34="","",('Raw Questionnaire Results'!O34+'Raw Questionnaire Results'!U34)/2)</f>
        <v>6</v>
      </c>
      <c r="S35" s="72">
        <f>IF('Raw Questionnaire Results'!$G34="","",('Raw Questionnaire Results'!AR34+'Raw Questionnaire Results'!BD34)/2)</f>
        <v>5.5</v>
      </c>
      <c r="T35" s="64">
        <f>IF('Raw Questionnaire Results'!$G34="","",('Raw Questionnaire Results'!AQ34+'Raw Questionnaire Results'!BC34)/2)</f>
        <v>1</v>
      </c>
      <c r="U35" s="72">
        <f>IF('Raw Questionnaire Results'!$G34="","",('Raw Questionnaire Results'!T34+'Raw Questionnaire Results'!P34)/2)</f>
        <v>4.5</v>
      </c>
      <c r="V35" s="72">
        <f>IF('Raw Questionnaire Results'!$G34="","",('Raw Questionnaire Results'!BB34+'Raw Questionnaire Results'!AT34)/2)</f>
        <v>5</v>
      </c>
      <c r="W35" s="64">
        <f>IF('Raw Questionnaire Results'!$G34="","",('Raw Questionnaire Results'!BA34+'Raw Questionnaire Results'!AS34)/2)</f>
        <v>1.5</v>
      </c>
    </row>
    <row r="36" spans="1:23">
      <c r="A36" s="70" t="str">
        <f>IF('Raw Questionnaire Results'!G35="","",'Raw Questionnaire Results'!G35)</f>
        <v>Rule 6</v>
      </c>
      <c r="B36" s="71">
        <f>IF('Raw Questionnaire Results'!H35="","",'Raw Questionnaire Results'!H35)</f>
        <v>8</v>
      </c>
      <c r="C36">
        <f>IF('Raw Questionnaire Results'!$G35="","",('Raw Questionnaire Results'!Q35+'Raw Questionnaire Results'!J35)/2)</f>
        <v>3.5</v>
      </c>
      <c r="D36">
        <f>IF('Raw Questionnaire Results'!$G35="","",('Raw Questionnaire Results'!AZ35+'Raw Questionnaire Results'!AH35)/2)</f>
        <v>3</v>
      </c>
      <c r="E36" s="64">
        <f>IF('Raw Questionnaire Results'!$G35="","",('Raw Questionnaire Results'!AY35+'Raw Questionnaire Results'!AG35)/2)</f>
        <v>7</v>
      </c>
      <c r="F36" s="72">
        <f>IF('Raw Questionnaire Results'!$G35="","",('Raw Questionnaire Results'!L35+'Raw Questionnaire Results'!W35)/2)</f>
        <v>4</v>
      </c>
      <c r="G36" s="72">
        <f>IF('Raw Questionnaire Results'!$G35="","",('Raw Questionnaire Results'!AL35+'Raw Questionnaire Results'!BH35)/2)</f>
        <v>3</v>
      </c>
      <c r="H36" s="64">
        <f>IF('Raw Questionnaire Results'!$G35="","",('Raw Questionnaire Results'!AK35+'Raw Questionnaire Results'!BG35)/2)</f>
        <v>6</v>
      </c>
      <c r="I36" s="72">
        <f>IF('Raw Questionnaire Results'!$G35="","",('Raw Questionnaire Results'!M35+'Raw Questionnaire Results'!R35)/2)</f>
        <v>5.5</v>
      </c>
      <c r="J36" s="72">
        <f>IF('Raw Questionnaire Results'!$G35="","",('Raw Questionnaire Results'!AN35+'Raw Questionnaire Results'!AX35)/2)</f>
        <v>6</v>
      </c>
      <c r="K36" s="64">
        <f>IF('Raw Questionnaire Results'!$G35="","",('Raw Questionnaire Results'!AM35+'Raw Questionnaire Results'!AW35)/2)</f>
        <v>2.5</v>
      </c>
      <c r="L36" s="72">
        <f>IF('Raw Questionnaire Results'!$G35="","",('Raw Questionnaire Results'!V35+'Raw Questionnaire Results'!N35)/2)</f>
        <v>5</v>
      </c>
      <c r="M36" s="72">
        <f>IF('Raw Questionnaire Results'!$G35="","",('Raw Questionnaire Results'!BF35+'Raw Questionnaire Results'!AP35)/2)</f>
        <v>5.5</v>
      </c>
      <c r="N36" s="64">
        <f>IF('Raw Questionnaire Results'!$G35="","",('Raw Questionnaire Results'!BE35+'Raw Questionnaire Results'!AO35)/2)</f>
        <v>4.5</v>
      </c>
      <c r="O36" s="72">
        <f>IF('Raw Questionnaire Results'!$G35="","",('Raw Questionnaire Results'!Q35+'Raw Questionnaire Results'!K35)/2)</f>
        <v>3</v>
      </c>
      <c r="P36" s="72">
        <f>IF('Raw Questionnaire Results'!$G35="","",('Raw Questionnaire Results'!AV35+'Raw Questionnaire Results'!AJ35)/2)</f>
        <v>4.5</v>
      </c>
      <c r="Q36" s="64">
        <f>IF('Raw Questionnaire Results'!$G35="","",('Raw Questionnaire Results'!AU35+'Raw Questionnaire Results'!AI35)/2)</f>
        <v>6.5</v>
      </c>
      <c r="R36" s="72">
        <f>IF('Raw Questionnaire Results'!$G35="","",('Raw Questionnaire Results'!O35+'Raw Questionnaire Results'!U35)/2)</f>
        <v>6</v>
      </c>
      <c r="S36" s="72">
        <f>IF('Raw Questionnaire Results'!$G35="","",('Raw Questionnaire Results'!AR35+'Raw Questionnaire Results'!BD35)/2)</f>
        <v>6</v>
      </c>
      <c r="T36" s="64">
        <f>IF('Raw Questionnaire Results'!$G35="","",('Raw Questionnaire Results'!AQ35+'Raw Questionnaire Results'!BC35)/2)</f>
        <v>3.5</v>
      </c>
      <c r="U36" s="72">
        <f>IF('Raw Questionnaire Results'!$G35="","",('Raw Questionnaire Results'!T35+'Raw Questionnaire Results'!P35)/2)</f>
        <v>4</v>
      </c>
      <c r="V36" s="72">
        <f>IF('Raw Questionnaire Results'!$G35="","",('Raw Questionnaire Results'!BB35+'Raw Questionnaire Results'!AT35)/2)</f>
        <v>4</v>
      </c>
      <c r="W36" s="64">
        <f>IF('Raw Questionnaire Results'!$G35="","",('Raw Questionnaire Results'!BA35+'Raw Questionnaire Results'!AS35)/2)</f>
        <v>1</v>
      </c>
    </row>
    <row r="37" spans="1:23">
      <c r="A37" s="70" t="str">
        <f>IF('Raw Questionnaire Results'!G36="","",'Raw Questionnaire Results'!G36)</f>
        <v>Rule 7</v>
      </c>
      <c r="B37" s="71">
        <f>IF('Raw Questionnaire Results'!H36="","",'Raw Questionnaire Results'!H36)</f>
        <v>9</v>
      </c>
      <c r="C37">
        <f>IF('Raw Questionnaire Results'!$G36="","",('Raw Questionnaire Results'!Q36+'Raw Questionnaire Results'!J36)/2)</f>
        <v>4</v>
      </c>
      <c r="D37">
        <f>IF('Raw Questionnaire Results'!$G36="","",('Raw Questionnaire Results'!AZ36+'Raw Questionnaire Results'!AH36)/2)</f>
        <v>3.5</v>
      </c>
      <c r="E37" s="64">
        <f>IF('Raw Questionnaire Results'!$G36="","",('Raw Questionnaire Results'!AY36+'Raw Questionnaire Results'!AG36)/2)</f>
        <v>7</v>
      </c>
      <c r="F37" s="72">
        <f>IF('Raw Questionnaire Results'!$G36="","",('Raw Questionnaire Results'!L36+'Raw Questionnaire Results'!W36)/2)</f>
        <v>2.5</v>
      </c>
      <c r="G37" s="72">
        <f>IF('Raw Questionnaire Results'!$G36="","",('Raw Questionnaire Results'!AL36+'Raw Questionnaire Results'!BH36)/2)</f>
        <v>3.5</v>
      </c>
      <c r="H37" s="64">
        <f>IF('Raw Questionnaire Results'!$G36="","",('Raw Questionnaire Results'!AK36+'Raw Questionnaire Results'!BG36)/2)</f>
        <v>4</v>
      </c>
      <c r="I37" s="72">
        <f>IF('Raw Questionnaire Results'!$G36="","",('Raw Questionnaire Results'!M36+'Raw Questionnaire Results'!R36)/2)</f>
        <v>2.5</v>
      </c>
      <c r="J37" s="72">
        <f>IF('Raw Questionnaire Results'!$G36="","",('Raw Questionnaire Results'!AN36+'Raw Questionnaire Results'!AX36)/2)</f>
        <v>4</v>
      </c>
      <c r="K37" s="64">
        <f>IF('Raw Questionnaire Results'!$G36="","",('Raw Questionnaire Results'!AM36+'Raw Questionnaire Results'!AW36)/2)</f>
        <v>3</v>
      </c>
      <c r="L37" s="72">
        <f>IF('Raw Questionnaire Results'!$G36="","",('Raw Questionnaire Results'!V36+'Raw Questionnaire Results'!N36)/2)</f>
        <v>3.5</v>
      </c>
      <c r="M37" s="72">
        <f>IF('Raw Questionnaire Results'!$G36="","",('Raw Questionnaire Results'!BF36+'Raw Questionnaire Results'!AP36)/2)</f>
        <v>3.5</v>
      </c>
      <c r="N37" s="64">
        <f>IF('Raw Questionnaire Results'!$G36="","",('Raw Questionnaire Results'!BE36+'Raw Questionnaire Results'!AO36)/2)</f>
        <v>5</v>
      </c>
      <c r="O37" s="72">
        <f>IF('Raw Questionnaire Results'!$G36="","",('Raw Questionnaire Results'!Q36+'Raw Questionnaire Results'!K36)/2)</f>
        <v>4.5</v>
      </c>
      <c r="P37" s="72">
        <f>IF('Raw Questionnaire Results'!$G36="","",('Raw Questionnaire Results'!AV36+'Raw Questionnaire Results'!AJ36)/2)</f>
        <v>4.5</v>
      </c>
      <c r="Q37" s="64">
        <f>IF('Raw Questionnaire Results'!$G36="","",('Raw Questionnaire Results'!AU36+'Raw Questionnaire Results'!AI36)/2)</f>
        <v>7</v>
      </c>
      <c r="R37" s="72">
        <f>IF('Raw Questionnaire Results'!$G36="","",('Raw Questionnaire Results'!O36+'Raw Questionnaire Results'!U36)/2)</f>
        <v>5</v>
      </c>
      <c r="S37" s="72">
        <f>IF('Raw Questionnaire Results'!$G36="","",('Raw Questionnaire Results'!AR36+'Raw Questionnaire Results'!BD36)/2)</f>
        <v>5</v>
      </c>
      <c r="T37" s="64">
        <f>IF('Raw Questionnaire Results'!$G36="","",('Raw Questionnaire Results'!AQ36+'Raw Questionnaire Results'!BC36)/2)</f>
        <v>4</v>
      </c>
      <c r="U37" s="72">
        <f>IF('Raw Questionnaire Results'!$G36="","",('Raw Questionnaire Results'!T36+'Raw Questionnaire Results'!P36)/2)</f>
        <v>4</v>
      </c>
      <c r="V37" s="72">
        <f>IF('Raw Questionnaire Results'!$G36="","",('Raw Questionnaire Results'!BB36+'Raw Questionnaire Results'!AT36)/2)</f>
        <v>4</v>
      </c>
      <c r="W37" s="64">
        <f>IF('Raw Questionnaire Results'!$G36="","",('Raw Questionnaire Results'!BA36+'Raw Questionnaire Results'!AS36)/2)</f>
        <v>1</v>
      </c>
    </row>
    <row r="38" spans="1:23">
      <c r="A38" s="70" t="str">
        <f>IF('Raw Questionnaire Results'!G37="","",'Raw Questionnaire Results'!G37)</f>
        <v>Rule 8</v>
      </c>
      <c r="B38" s="71">
        <f>IF('Raw Questionnaire Results'!H37="","",'Raw Questionnaire Results'!H37)</f>
        <v>10</v>
      </c>
      <c r="C38">
        <f>IF('Raw Questionnaire Results'!$G37="","",('Raw Questionnaire Results'!Q37+'Raw Questionnaire Results'!J37)/2)</f>
        <v>1.5</v>
      </c>
      <c r="D38">
        <f>IF('Raw Questionnaire Results'!$G37="","",('Raw Questionnaire Results'!AZ37+'Raw Questionnaire Results'!AH37)/2)</f>
        <v>4</v>
      </c>
      <c r="E38" s="64">
        <f>IF('Raw Questionnaire Results'!$G37="","",('Raw Questionnaire Results'!AY37+'Raw Questionnaire Results'!AG37)/2)</f>
        <v>5.5</v>
      </c>
      <c r="F38" s="72">
        <f>IF('Raw Questionnaire Results'!$G37="","",('Raw Questionnaire Results'!L37+'Raw Questionnaire Results'!W37)/2)</f>
        <v>1</v>
      </c>
      <c r="G38" s="72">
        <f>IF('Raw Questionnaire Results'!$G37="","",('Raw Questionnaire Results'!AL37+'Raw Questionnaire Results'!BH37)/2)</f>
        <v>1</v>
      </c>
      <c r="H38" s="64">
        <f>IF('Raw Questionnaire Results'!$G37="","",('Raw Questionnaire Results'!AK37+'Raw Questionnaire Results'!BG37)/2)</f>
        <v>1</v>
      </c>
      <c r="I38" s="72">
        <f>IF('Raw Questionnaire Results'!$G37="","",('Raw Questionnaire Results'!M37+'Raw Questionnaire Results'!R37)/2)</f>
        <v>2</v>
      </c>
      <c r="J38" s="72">
        <f>IF('Raw Questionnaire Results'!$G37="","",('Raw Questionnaire Results'!AN37+'Raw Questionnaire Results'!AX37)/2)</f>
        <v>2.5</v>
      </c>
      <c r="K38" s="64">
        <f>IF('Raw Questionnaire Results'!$G37="","",('Raw Questionnaire Results'!AM37+'Raw Questionnaire Results'!AW37)/2)</f>
        <v>1.5</v>
      </c>
      <c r="L38" s="72">
        <f>IF('Raw Questionnaire Results'!$G37="","",('Raw Questionnaire Results'!V37+'Raw Questionnaire Results'!N37)/2)</f>
        <v>1</v>
      </c>
      <c r="M38" s="72">
        <f>IF('Raw Questionnaire Results'!$G37="","",('Raw Questionnaire Results'!BF37+'Raw Questionnaire Results'!AP37)/2)</f>
        <v>1</v>
      </c>
      <c r="N38" s="64">
        <f>IF('Raw Questionnaire Results'!$G37="","",('Raw Questionnaire Results'!BE37+'Raw Questionnaire Results'!AO37)/2)</f>
        <v>1</v>
      </c>
      <c r="O38" s="72">
        <f>IF('Raw Questionnaire Results'!$G37="","",('Raw Questionnaire Results'!Q37+'Raw Questionnaire Results'!K37)/2)</f>
        <v>1.5</v>
      </c>
      <c r="P38" s="72">
        <f>IF('Raw Questionnaire Results'!$G37="","",('Raw Questionnaire Results'!AV37+'Raw Questionnaire Results'!AJ37)/2)</f>
        <v>3</v>
      </c>
      <c r="Q38" s="64">
        <f>IF('Raw Questionnaire Results'!$G37="","",('Raw Questionnaire Results'!AU37+'Raw Questionnaire Results'!AI37)/2)</f>
        <v>6</v>
      </c>
      <c r="R38" s="72">
        <f>IF('Raw Questionnaire Results'!$G37="","",('Raw Questionnaire Results'!O37+'Raw Questionnaire Results'!U37)/2)</f>
        <v>2</v>
      </c>
      <c r="S38" s="72">
        <f>IF('Raw Questionnaire Results'!$G37="","",('Raw Questionnaire Results'!AR37+'Raw Questionnaire Results'!BD37)/2)</f>
        <v>2</v>
      </c>
      <c r="T38" s="64">
        <f>IF('Raw Questionnaire Results'!$G37="","",('Raw Questionnaire Results'!AQ37+'Raw Questionnaire Results'!BC37)/2)</f>
        <v>1</v>
      </c>
      <c r="U38" s="72">
        <f>IF('Raw Questionnaire Results'!$G37="","",('Raw Questionnaire Results'!T37+'Raw Questionnaire Results'!P37)/2)</f>
        <v>4</v>
      </c>
      <c r="V38" s="72">
        <f>IF('Raw Questionnaire Results'!$G37="","",('Raw Questionnaire Results'!BB37+'Raw Questionnaire Results'!AT37)/2)</f>
        <v>4</v>
      </c>
      <c r="W38" s="64">
        <f>IF('Raw Questionnaire Results'!$G37="","",('Raw Questionnaire Results'!BA37+'Raw Questionnaire Results'!AS37)/2)</f>
        <v>1</v>
      </c>
    </row>
    <row r="39" spans="1:23">
      <c r="A39" s="70" t="str">
        <f>IF('Raw Questionnaire Results'!G38="","",'Raw Questionnaire Results'!G38)</f>
        <v>Rule6</v>
      </c>
      <c r="B39" s="71">
        <f>IF('Raw Questionnaire Results'!H38="","",'Raw Questionnaire Results'!H38)</f>
        <v>8</v>
      </c>
      <c r="C39">
        <f>IF('Raw Questionnaire Results'!$G38="","",('Raw Questionnaire Results'!Q38+'Raw Questionnaire Results'!J38)/2)</f>
        <v>6</v>
      </c>
      <c r="D39">
        <f>IF('Raw Questionnaire Results'!$G38="","",('Raw Questionnaire Results'!AZ38+'Raw Questionnaire Results'!AH38)/2)</f>
        <v>4.5</v>
      </c>
      <c r="E39" s="64">
        <f>IF('Raw Questionnaire Results'!$G38="","",('Raw Questionnaire Results'!AY38+'Raw Questionnaire Results'!AG38)/2)</f>
        <v>6</v>
      </c>
      <c r="F39" s="72">
        <f>IF('Raw Questionnaire Results'!$G38="","",('Raw Questionnaire Results'!L38+'Raw Questionnaire Results'!W38)/2)</f>
        <v>5.5</v>
      </c>
      <c r="G39" s="72">
        <f>IF('Raw Questionnaire Results'!$G38="","",('Raw Questionnaire Results'!AL38+'Raw Questionnaire Results'!BH38)/2)</f>
        <v>4.5</v>
      </c>
      <c r="H39" s="64">
        <f>IF('Raw Questionnaire Results'!$G38="","",('Raw Questionnaire Results'!AK38+'Raw Questionnaire Results'!BG38)/2)</f>
        <v>6</v>
      </c>
      <c r="I39" s="72">
        <f>IF('Raw Questionnaire Results'!$G38="","",('Raw Questionnaire Results'!M38+'Raw Questionnaire Results'!R38)/2)</f>
        <v>6</v>
      </c>
      <c r="J39" s="72">
        <f>IF('Raw Questionnaire Results'!$G38="","",('Raw Questionnaire Results'!AN38+'Raw Questionnaire Results'!AX38)/2)</f>
        <v>6</v>
      </c>
      <c r="K39" s="64">
        <f>IF('Raw Questionnaire Results'!$G38="","",('Raw Questionnaire Results'!AM38+'Raw Questionnaire Results'!AW38)/2)</f>
        <v>4.5</v>
      </c>
      <c r="L39" s="72">
        <f>IF('Raw Questionnaire Results'!$G38="","",('Raw Questionnaire Results'!V38+'Raw Questionnaire Results'!N38)/2)</f>
        <v>5.5</v>
      </c>
      <c r="M39" s="72">
        <f>IF('Raw Questionnaire Results'!$G38="","",('Raw Questionnaire Results'!BF38+'Raw Questionnaire Results'!AP38)/2)</f>
        <v>5.5</v>
      </c>
      <c r="N39" s="64">
        <f>IF('Raw Questionnaire Results'!$G38="","",('Raw Questionnaire Results'!BE38+'Raw Questionnaire Results'!AO38)/2)</f>
        <v>6</v>
      </c>
      <c r="O39" s="72">
        <f>IF('Raw Questionnaire Results'!$G38="","",('Raw Questionnaire Results'!Q38+'Raw Questionnaire Results'!K38)/2)</f>
        <v>6</v>
      </c>
      <c r="P39" s="72">
        <f>IF('Raw Questionnaire Results'!$G38="","",('Raw Questionnaire Results'!AV38+'Raw Questionnaire Results'!AJ38)/2)</f>
        <v>6</v>
      </c>
      <c r="Q39" s="64">
        <f>IF('Raw Questionnaire Results'!$G38="","",('Raw Questionnaire Results'!AU38+'Raw Questionnaire Results'!AI38)/2)</f>
        <v>6</v>
      </c>
      <c r="R39" s="72">
        <f>IF('Raw Questionnaire Results'!$G38="","",('Raw Questionnaire Results'!O38+'Raw Questionnaire Results'!U38)/2)</f>
        <v>5.5</v>
      </c>
      <c r="S39" s="72">
        <f>IF('Raw Questionnaire Results'!$G38="","",('Raw Questionnaire Results'!AR38+'Raw Questionnaire Results'!BD38)/2)</f>
        <v>6</v>
      </c>
      <c r="T39" s="64">
        <f>IF('Raw Questionnaire Results'!$G38="","",('Raw Questionnaire Results'!AQ38+'Raw Questionnaire Results'!BC38)/2)</f>
        <v>5</v>
      </c>
      <c r="U39" s="72">
        <f>IF('Raw Questionnaire Results'!$G38="","",('Raw Questionnaire Results'!T38+'Raw Questionnaire Results'!P38)/2)</f>
        <v>5</v>
      </c>
      <c r="V39" s="72">
        <f>IF('Raw Questionnaire Results'!$G38="","",('Raw Questionnaire Results'!BB38+'Raw Questionnaire Results'!AT38)/2)</f>
        <v>5</v>
      </c>
      <c r="W39" s="64">
        <f>IF('Raw Questionnaire Results'!$G38="","",('Raw Questionnaire Results'!BA38+'Raw Questionnaire Results'!AS38)/2)</f>
        <v>3.5</v>
      </c>
    </row>
    <row r="40" spans="1:23">
      <c r="A40" s="70" t="str">
        <f>IF('Raw Questionnaire Results'!G39="","",'Raw Questionnaire Results'!G39)</f>
        <v>Rule7</v>
      </c>
      <c r="B40" s="71">
        <f>IF('Raw Questionnaire Results'!H39="","",'Raw Questionnaire Results'!H39)</f>
        <v>9</v>
      </c>
      <c r="C40">
        <f>IF('Raw Questionnaire Results'!$G39="","",('Raw Questionnaire Results'!Q39+'Raw Questionnaire Results'!J39)/2)</f>
        <v>5</v>
      </c>
      <c r="D40">
        <f>IF('Raw Questionnaire Results'!$G39="","",('Raw Questionnaire Results'!AZ39+'Raw Questionnaire Results'!AH39)/2)</f>
        <v>5</v>
      </c>
      <c r="E40" s="64">
        <f>IF('Raw Questionnaire Results'!$G39="","",('Raw Questionnaire Results'!AY39+'Raw Questionnaire Results'!AG39)/2)</f>
        <v>6</v>
      </c>
      <c r="F40" s="72">
        <f>IF('Raw Questionnaire Results'!$G39="","",('Raw Questionnaire Results'!L39+'Raw Questionnaire Results'!W39)/2)</f>
        <v>5</v>
      </c>
      <c r="G40" s="72">
        <f>IF('Raw Questionnaire Results'!$G39="","",('Raw Questionnaire Results'!AL39+'Raw Questionnaire Results'!BH39)/2)</f>
        <v>5</v>
      </c>
      <c r="H40" s="64">
        <f>IF('Raw Questionnaire Results'!$G39="","",('Raw Questionnaire Results'!AK39+'Raw Questionnaire Results'!BG39)/2)</f>
        <v>5.5</v>
      </c>
      <c r="I40" s="72">
        <f>IF('Raw Questionnaire Results'!$G39="","",('Raw Questionnaire Results'!M39+'Raw Questionnaire Results'!R39)/2)</f>
        <v>5.5</v>
      </c>
      <c r="J40" s="72">
        <f>IF('Raw Questionnaire Results'!$G39="","",('Raw Questionnaire Results'!AN39+'Raw Questionnaire Results'!AX39)/2)</f>
        <v>6</v>
      </c>
      <c r="K40" s="64">
        <f>IF('Raw Questionnaire Results'!$G39="","",('Raw Questionnaire Results'!AM39+'Raw Questionnaire Results'!AW39)/2)</f>
        <v>4.5</v>
      </c>
      <c r="L40" s="72">
        <f>IF('Raw Questionnaire Results'!$G39="","",('Raw Questionnaire Results'!V39+'Raw Questionnaire Results'!N39)/2)</f>
        <v>5.5</v>
      </c>
      <c r="M40" s="72">
        <f>IF('Raw Questionnaire Results'!$G39="","",('Raw Questionnaire Results'!BF39+'Raw Questionnaire Results'!AP39)/2)</f>
        <v>6</v>
      </c>
      <c r="N40" s="64">
        <f>IF('Raw Questionnaire Results'!$G39="","",('Raw Questionnaire Results'!BE39+'Raw Questionnaire Results'!AO39)/2)</f>
        <v>5</v>
      </c>
      <c r="O40" s="72">
        <f>IF('Raw Questionnaire Results'!$G39="","",('Raw Questionnaire Results'!Q39+'Raw Questionnaire Results'!K39)/2)</f>
        <v>5</v>
      </c>
      <c r="P40" s="72">
        <f>IF('Raw Questionnaire Results'!$G39="","",('Raw Questionnaire Results'!AV39+'Raw Questionnaire Results'!AJ39)/2)</f>
        <v>5.5</v>
      </c>
      <c r="Q40" s="64">
        <f>IF('Raw Questionnaire Results'!$G39="","",('Raw Questionnaire Results'!AU39+'Raw Questionnaire Results'!AI39)/2)</f>
        <v>5.5</v>
      </c>
      <c r="R40" s="72">
        <f>IF('Raw Questionnaire Results'!$G39="","",('Raw Questionnaire Results'!O39+'Raw Questionnaire Results'!U39)/2)</f>
        <v>5</v>
      </c>
      <c r="S40" s="72">
        <f>IF('Raw Questionnaire Results'!$G39="","",('Raw Questionnaire Results'!AR39+'Raw Questionnaire Results'!BD39)/2)</f>
        <v>5.5</v>
      </c>
      <c r="T40" s="64">
        <f>IF('Raw Questionnaire Results'!$G39="","",('Raw Questionnaire Results'!AQ39+'Raw Questionnaire Results'!BC39)/2)</f>
        <v>4.5</v>
      </c>
      <c r="U40" s="72">
        <f>IF('Raw Questionnaire Results'!$G39="","",('Raw Questionnaire Results'!T39+'Raw Questionnaire Results'!P39)/2)</f>
        <v>5.5</v>
      </c>
      <c r="V40" s="72">
        <f>IF('Raw Questionnaire Results'!$G39="","",('Raw Questionnaire Results'!BB39+'Raw Questionnaire Results'!AT39)/2)</f>
        <v>5.5</v>
      </c>
      <c r="W40" s="64">
        <f>IF('Raw Questionnaire Results'!$G39="","",('Raw Questionnaire Results'!BA39+'Raw Questionnaire Results'!AS39)/2)</f>
        <v>4</v>
      </c>
    </row>
    <row r="41" spans="1:23">
      <c r="A41" s="70" t="str">
        <f>IF('Raw Questionnaire Results'!G40="","",'Raw Questionnaire Results'!G40)</f>
        <v>Rule8</v>
      </c>
      <c r="B41" s="71">
        <f>IF('Raw Questionnaire Results'!H40="","",'Raw Questionnaire Results'!H40)</f>
        <v>10</v>
      </c>
      <c r="C41">
        <f>IF('Raw Questionnaire Results'!$G40="","",('Raw Questionnaire Results'!Q40+'Raw Questionnaire Results'!J40)/2)</f>
        <v>4.5</v>
      </c>
      <c r="D41">
        <f>IF('Raw Questionnaire Results'!$G40="","",('Raw Questionnaire Results'!AZ40+'Raw Questionnaire Results'!AH40)/2)</f>
        <v>6</v>
      </c>
      <c r="E41" s="64">
        <f>IF('Raw Questionnaire Results'!$G40="","",('Raw Questionnaire Results'!AY40+'Raw Questionnaire Results'!AG40)/2)</f>
        <v>6</v>
      </c>
      <c r="F41" s="72">
        <f>IF('Raw Questionnaire Results'!$G40="","",('Raw Questionnaire Results'!L40+'Raw Questionnaire Results'!W40)/2)</f>
        <v>3.5</v>
      </c>
      <c r="G41" s="72">
        <f>IF('Raw Questionnaire Results'!$G40="","",('Raw Questionnaire Results'!AL40+'Raw Questionnaire Results'!BH40)/2)</f>
        <v>4</v>
      </c>
      <c r="H41" s="64">
        <f>IF('Raw Questionnaire Results'!$G40="","",('Raw Questionnaire Results'!AK40+'Raw Questionnaire Results'!BG40)/2)</f>
        <v>4.5</v>
      </c>
      <c r="I41" s="72">
        <f>IF('Raw Questionnaire Results'!$G40="","",('Raw Questionnaire Results'!M40+'Raw Questionnaire Results'!R40)/2)</f>
        <v>3</v>
      </c>
      <c r="J41" s="72">
        <f>IF('Raw Questionnaire Results'!$G40="","",('Raw Questionnaire Results'!AN40+'Raw Questionnaire Results'!AX40)/2)</f>
        <v>5</v>
      </c>
      <c r="K41" s="64">
        <f>IF('Raw Questionnaire Results'!$G40="","",('Raw Questionnaire Results'!AM40+'Raw Questionnaire Results'!AW40)/2)</f>
        <v>3</v>
      </c>
      <c r="L41" s="72">
        <f>IF('Raw Questionnaire Results'!$G40="","",('Raw Questionnaire Results'!V40+'Raw Questionnaire Results'!N40)/2)</f>
        <v>3.5</v>
      </c>
      <c r="M41" s="72">
        <f>IF('Raw Questionnaire Results'!$G40="","",('Raw Questionnaire Results'!BF40+'Raw Questionnaire Results'!AP40)/2)</f>
        <v>5</v>
      </c>
      <c r="N41" s="64">
        <f>IF('Raw Questionnaire Results'!$G40="","",('Raw Questionnaire Results'!BE40+'Raw Questionnaire Results'!AO40)/2)</f>
        <v>3.5</v>
      </c>
      <c r="O41" s="72">
        <f>IF('Raw Questionnaire Results'!$G40="","",('Raw Questionnaire Results'!Q40+'Raw Questionnaire Results'!K40)/2)</f>
        <v>4.5</v>
      </c>
      <c r="P41" s="72">
        <f>IF('Raw Questionnaire Results'!$G40="","",('Raw Questionnaire Results'!AV40+'Raw Questionnaire Results'!AJ40)/2)</f>
        <v>5.5</v>
      </c>
      <c r="Q41" s="64">
        <f>IF('Raw Questionnaire Results'!$G40="","",('Raw Questionnaire Results'!AU40+'Raw Questionnaire Results'!AI40)/2)</f>
        <v>5.5</v>
      </c>
      <c r="R41" s="72">
        <f>IF('Raw Questionnaire Results'!$G40="","",('Raw Questionnaire Results'!O40+'Raw Questionnaire Results'!U40)/2)</f>
        <v>2.5</v>
      </c>
      <c r="S41" s="72">
        <f>IF('Raw Questionnaire Results'!$G40="","",('Raw Questionnaire Results'!AR40+'Raw Questionnaire Results'!BD40)/2)</f>
        <v>5</v>
      </c>
      <c r="T41" s="64">
        <f>IF('Raw Questionnaire Results'!$G40="","",('Raw Questionnaire Results'!AQ40+'Raw Questionnaire Results'!BC40)/2)</f>
        <v>3</v>
      </c>
      <c r="U41" s="72">
        <f>IF('Raw Questionnaire Results'!$G40="","",('Raw Questionnaire Results'!T40+'Raw Questionnaire Results'!P40)/2)</f>
        <v>5</v>
      </c>
      <c r="V41" s="72">
        <f>IF('Raw Questionnaire Results'!$G40="","",('Raw Questionnaire Results'!BB40+'Raw Questionnaire Results'!AT40)/2)</f>
        <v>5</v>
      </c>
      <c r="W41" s="64">
        <f>IF('Raw Questionnaire Results'!$G40="","",('Raw Questionnaire Results'!BA40+'Raw Questionnaire Results'!AS40)/2)</f>
        <v>3.5</v>
      </c>
    </row>
    <row r="42" spans="1:23">
      <c r="A42" s="70" t="str">
        <f>IF('Raw Questionnaire Results'!G41="","",'Raw Questionnaire Results'!G41)</f>
        <v>Rule11</v>
      </c>
      <c r="B42" s="71">
        <f>IF('Raw Questionnaire Results'!H41="","",'Raw Questionnaire Results'!H41)</f>
        <v>13</v>
      </c>
      <c r="C42">
        <f>IF('Raw Questionnaire Results'!$G41="","",('Raw Questionnaire Results'!Q41+'Raw Questionnaire Results'!J41)/2)</f>
        <v>2.5</v>
      </c>
      <c r="D42">
        <f>IF('Raw Questionnaire Results'!$G41="","",('Raw Questionnaire Results'!AZ41+'Raw Questionnaire Results'!AH41)/2)</f>
        <v>1</v>
      </c>
      <c r="E42" s="64">
        <f>IF('Raw Questionnaire Results'!$G41="","",('Raw Questionnaire Results'!AY41+'Raw Questionnaire Results'!AG41)/2)</f>
        <v>4.5</v>
      </c>
      <c r="F42" s="72">
        <f>IF('Raw Questionnaire Results'!$G41="","",('Raw Questionnaire Results'!L41+'Raw Questionnaire Results'!W41)/2)</f>
        <v>1.5</v>
      </c>
      <c r="G42" s="72">
        <f>IF('Raw Questionnaire Results'!$G41="","",('Raw Questionnaire Results'!AL41+'Raw Questionnaire Results'!BH41)/2)</f>
        <v>1</v>
      </c>
      <c r="H42" s="64">
        <f>IF('Raw Questionnaire Results'!$G41="","",('Raw Questionnaire Results'!AK41+'Raw Questionnaire Results'!BG41)/2)</f>
        <v>2.5</v>
      </c>
      <c r="I42" s="72">
        <f>IF('Raw Questionnaire Results'!$G41="","",('Raw Questionnaire Results'!M41+'Raw Questionnaire Results'!R41)/2)</f>
        <v>5.5</v>
      </c>
      <c r="J42" s="72">
        <f>IF('Raw Questionnaire Results'!$G41="","",('Raw Questionnaire Results'!AN41+'Raw Questionnaire Results'!AX41)/2)</f>
        <v>5</v>
      </c>
      <c r="K42" s="64">
        <f>IF('Raw Questionnaire Results'!$G41="","",('Raw Questionnaire Results'!AM41+'Raw Questionnaire Results'!AW41)/2)</f>
        <v>3</v>
      </c>
      <c r="L42" s="72">
        <f>IF('Raw Questionnaire Results'!$G41="","",('Raw Questionnaire Results'!V41+'Raw Questionnaire Results'!N41)/2)</f>
        <v>3.5</v>
      </c>
      <c r="M42" s="72">
        <f>IF('Raw Questionnaire Results'!$G41="","",('Raw Questionnaire Results'!BF41+'Raw Questionnaire Results'!AP41)/2)</f>
        <v>4</v>
      </c>
      <c r="N42" s="64">
        <f>IF('Raw Questionnaire Results'!$G41="","",('Raw Questionnaire Results'!BE41+'Raw Questionnaire Results'!AO41)/2)</f>
        <v>3.5</v>
      </c>
      <c r="O42" s="72">
        <f>IF('Raw Questionnaire Results'!$G41="","",('Raw Questionnaire Results'!Q41+'Raw Questionnaire Results'!K41)/2)</f>
        <v>2.5</v>
      </c>
      <c r="P42" s="72">
        <f>IF('Raw Questionnaire Results'!$G41="","",('Raw Questionnaire Results'!AV41+'Raw Questionnaire Results'!AJ41)/2)</f>
        <v>2.5</v>
      </c>
      <c r="Q42" s="64">
        <f>IF('Raw Questionnaire Results'!$G41="","",('Raw Questionnaire Results'!AU41+'Raw Questionnaire Results'!AI41)/2)</f>
        <v>4.5</v>
      </c>
      <c r="R42" s="72">
        <f>IF('Raw Questionnaire Results'!$G41="","",('Raw Questionnaire Results'!O41+'Raw Questionnaire Results'!U41)/2)</f>
        <v>5.5</v>
      </c>
      <c r="S42" s="72">
        <f>IF('Raw Questionnaire Results'!$G41="","",('Raw Questionnaire Results'!AR41+'Raw Questionnaire Results'!BD41)/2)</f>
        <v>4.5</v>
      </c>
      <c r="T42" s="64">
        <f>IF('Raw Questionnaire Results'!$G41="","",('Raw Questionnaire Results'!AQ41+'Raw Questionnaire Results'!BC41)/2)</f>
        <v>2.5</v>
      </c>
      <c r="U42" s="72">
        <f>IF('Raw Questionnaire Results'!$G41="","",('Raw Questionnaire Results'!T41+'Raw Questionnaire Results'!P41)/2)</f>
        <v>5</v>
      </c>
      <c r="V42" s="72">
        <f>IF('Raw Questionnaire Results'!$G41="","",('Raw Questionnaire Results'!BB41+'Raw Questionnaire Results'!AT41)/2)</f>
        <v>6</v>
      </c>
      <c r="W42" s="64">
        <f>IF('Raw Questionnaire Results'!$G41="","",('Raw Questionnaire Results'!BA41+'Raw Questionnaire Results'!AS41)/2)</f>
        <v>3</v>
      </c>
    </row>
    <row r="43" spans="1:23">
      <c r="A43" s="70" t="str">
        <f>IF('Raw Questionnaire Results'!G42="","",'Raw Questionnaire Results'!G42)</f>
        <v>Rule12</v>
      </c>
      <c r="B43" s="71">
        <f>IF('Raw Questionnaire Results'!H42="","",'Raw Questionnaire Results'!H42)</f>
        <v>14</v>
      </c>
      <c r="C43">
        <f>IF('Raw Questionnaire Results'!$G42="","",('Raw Questionnaire Results'!Q42+'Raw Questionnaire Results'!J42)/2)</f>
        <v>2.5</v>
      </c>
      <c r="D43">
        <f>IF('Raw Questionnaire Results'!$G42="","",('Raw Questionnaire Results'!AZ42+'Raw Questionnaire Results'!AH42)/2)</f>
        <v>1</v>
      </c>
      <c r="E43" s="64">
        <f>IF('Raw Questionnaire Results'!$G42="","",('Raw Questionnaire Results'!AY42+'Raw Questionnaire Results'!AG42)/2)</f>
        <v>4.5</v>
      </c>
      <c r="F43" s="72">
        <f>IF('Raw Questionnaire Results'!$G42="","",('Raw Questionnaire Results'!L42+'Raw Questionnaire Results'!W42)/2)</f>
        <v>2</v>
      </c>
      <c r="G43" s="72">
        <f>IF('Raw Questionnaire Results'!$G42="","",('Raw Questionnaire Results'!AL42+'Raw Questionnaire Results'!BH42)/2)</f>
        <v>1.5</v>
      </c>
      <c r="H43" s="64">
        <f>IF('Raw Questionnaire Results'!$G42="","",('Raw Questionnaire Results'!AK42+'Raw Questionnaire Results'!BG42)/2)</f>
        <v>1.5</v>
      </c>
      <c r="I43" s="72">
        <f>IF('Raw Questionnaire Results'!$G42="","",('Raw Questionnaire Results'!M42+'Raw Questionnaire Results'!R42)/2)</f>
        <v>4.5</v>
      </c>
      <c r="J43" s="72">
        <f>IF('Raw Questionnaire Results'!$G42="","",('Raw Questionnaire Results'!AN42+'Raw Questionnaire Results'!AX42)/2)</f>
        <v>4.5</v>
      </c>
      <c r="K43" s="64">
        <f>IF('Raw Questionnaire Results'!$G42="","",('Raw Questionnaire Results'!AM42+'Raw Questionnaire Results'!AW42)/2)</f>
        <v>2.5</v>
      </c>
      <c r="L43" s="72">
        <f>IF('Raw Questionnaire Results'!$G42="","",('Raw Questionnaire Results'!V42+'Raw Questionnaire Results'!N42)/2)</f>
        <v>4</v>
      </c>
      <c r="M43" s="72">
        <f>IF('Raw Questionnaire Results'!$G42="","",('Raw Questionnaire Results'!BF42+'Raw Questionnaire Results'!AP42)/2)</f>
        <v>4</v>
      </c>
      <c r="N43" s="64">
        <f>IF('Raw Questionnaire Results'!$G42="","",('Raw Questionnaire Results'!BE42+'Raw Questionnaire Results'!AO42)/2)</f>
        <v>2.5</v>
      </c>
      <c r="O43" s="72">
        <f>IF('Raw Questionnaire Results'!$G42="","",('Raw Questionnaire Results'!Q42+'Raw Questionnaire Results'!K42)/2)</f>
        <v>3</v>
      </c>
      <c r="P43" s="72">
        <f>IF('Raw Questionnaire Results'!$G42="","",('Raw Questionnaire Results'!AV42+'Raw Questionnaire Results'!AJ42)/2)</f>
        <v>3</v>
      </c>
      <c r="Q43" s="64">
        <f>IF('Raw Questionnaire Results'!$G42="","",('Raw Questionnaire Results'!AU42+'Raw Questionnaire Results'!AI42)/2)</f>
        <v>3.5</v>
      </c>
      <c r="R43" s="72">
        <f>IF('Raw Questionnaire Results'!$G42="","",('Raw Questionnaire Results'!O42+'Raw Questionnaire Results'!U42)/2)</f>
        <v>6</v>
      </c>
      <c r="S43" s="72">
        <f>IF('Raw Questionnaire Results'!$G42="","",('Raw Questionnaire Results'!AR42+'Raw Questionnaire Results'!BD42)/2)</f>
        <v>5</v>
      </c>
      <c r="T43" s="64">
        <f>IF('Raw Questionnaire Results'!$G42="","",('Raw Questionnaire Results'!AQ42+'Raw Questionnaire Results'!BC42)/2)</f>
        <v>1.5</v>
      </c>
      <c r="U43" s="72">
        <f>IF('Raw Questionnaire Results'!$G42="","",('Raw Questionnaire Results'!T42+'Raw Questionnaire Results'!P42)/2)</f>
        <v>5</v>
      </c>
      <c r="V43" s="72">
        <f>IF('Raw Questionnaire Results'!$G42="","",('Raw Questionnaire Results'!BB42+'Raw Questionnaire Results'!AT42)/2)</f>
        <v>6</v>
      </c>
      <c r="W43" s="64">
        <f>IF('Raw Questionnaire Results'!$G42="","",('Raw Questionnaire Results'!BA42+'Raw Questionnaire Results'!AS42)/2)</f>
        <v>3</v>
      </c>
    </row>
    <row r="44" spans="1:23">
      <c r="A44" s="70" t="str">
        <f>IF('Raw Questionnaire Results'!G43="","",'Raw Questionnaire Results'!G43)</f>
        <v>UML2RDBMS</v>
      </c>
      <c r="B44" s="71">
        <f>IF('Raw Questionnaire Results'!H43="","",'Raw Questionnaire Results'!H43)</f>
        <v>1</v>
      </c>
      <c r="C44">
        <f>IF('Raw Questionnaire Results'!$G43="","",('Raw Questionnaire Results'!Q43+'Raw Questionnaire Results'!J43)/2)</f>
        <v>4</v>
      </c>
      <c r="D44">
        <f>IF('Raw Questionnaire Results'!$G43="","",('Raw Questionnaire Results'!AZ43+'Raw Questionnaire Results'!AH43)/2)</f>
        <v>5.5</v>
      </c>
      <c r="E44" s="64">
        <f>IF('Raw Questionnaire Results'!$G43="","",('Raw Questionnaire Results'!AY43+'Raw Questionnaire Results'!AG43)/2)</f>
        <v>6</v>
      </c>
      <c r="F44" s="72">
        <f>IF('Raw Questionnaire Results'!$G43="","",('Raw Questionnaire Results'!L43+'Raw Questionnaire Results'!W43)/2)</f>
        <v>3.5</v>
      </c>
      <c r="G44" s="72">
        <f>IF('Raw Questionnaire Results'!$G43="","",('Raw Questionnaire Results'!AL43+'Raw Questionnaire Results'!BH43)/2)</f>
        <v>5</v>
      </c>
      <c r="H44" s="64">
        <f>IF('Raw Questionnaire Results'!$G43="","",('Raw Questionnaire Results'!AK43+'Raw Questionnaire Results'!BG43)/2)</f>
        <v>5.5</v>
      </c>
      <c r="I44" s="72">
        <f>IF('Raw Questionnaire Results'!$G43="","",('Raw Questionnaire Results'!M43+'Raw Questionnaire Results'!R43)/2)</f>
        <v>3.5</v>
      </c>
      <c r="J44" s="72">
        <f>IF('Raw Questionnaire Results'!$G43="","",('Raw Questionnaire Results'!AN43+'Raw Questionnaire Results'!AX43)/2)</f>
        <v>5.5</v>
      </c>
      <c r="K44" s="64">
        <f>IF('Raw Questionnaire Results'!$G43="","",('Raw Questionnaire Results'!AM43+'Raw Questionnaire Results'!AW43)/2)</f>
        <v>5.5</v>
      </c>
      <c r="L44" s="72">
        <f>IF('Raw Questionnaire Results'!$G43="","",('Raw Questionnaire Results'!V43+'Raw Questionnaire Results'!N43)/2)</f>
        <v>4.5</v>
      </c>
      <c r="M44" s="72">
        <f>IF('Raw Questionnaire Results'!$G43="","",('Raw Questionnaire Results'!BF43+'Raw Questionnaire Results'!AP43)/2)</f>
        <v>6</v>
      </c>
      <c r="N44" s="64">
        <f>IF('Raw Questionnaire Results'!$G43="","",('Raw Questionnaire Results'!BE43+'Raw Questionnaire Results'!AO43)/2)</f>
        <v>6</v>
      </c>
      <c r="O44" s="72">
        <f>IF('Raw Questionnaire Results'!$G43="","",('Raw Questionnaire Results'!Q43+'Raw Questionnaire Results'!K43)/2)</f>
        <v>4.5</v>
      </c>
      <c r="P44" s="72">
        <f>IF('Raw Questionnaire Results'!$G43="","",('Raw Questionnaire Results'!AV43+'Raw Questionnaire Results'!AJ43)/2)</f>
        <v>6</v>
      </c>
      <c r="Q44" s="64">
        <f>IF('Raw Questionnaire Results'!$G43="","",('Raw Questionnaire Results'!AU43+'Raw Questionnaire Results'!AI43)/2)</f>
        <v>6</v>
      </c>
      <c r="R44" s="72">
        <f>IF('Raw Questionnaire Results'!$G43="","",('Raw Questionnaire Results'!O43+'Raw Questionnaire Results'!U43)/2)</f>
        <v>4</v>
      </c>
      <c r="S44" s="72">
        <f>IF('Raw Questionnaire Results'!$G43="","",('Raw Questionnaire Results'!AR43+'Raw Questionnaire Results'!BD43)/2)</f>
        <v>5.5</v>
      </c>
      <c r="T44" s="64">
        <f>IF('Raw Questionnaire Results'!$G43="","",('Raw Questionnaire Results'!AQ43+'Raw Questionnaire Results'!BC43)/2)</f>
        <v>5</v>
      </c>
      <c r="U44" s="72">
        <f>IF('Raw Questionnaire Results'!$G43="","",('Raw Questionnaire Results'!T43+'Raw Questionnaire Results'!P43)/2)</f>
        <v>2.5</v>
      </c>
      <c r="V44" s="72">
        <f>IF('Raw Questionnaire Results'!$G43="","",('Raw Questionnaire Results'!BB43+'Raw Questionnaire Results'!AT43)/2)</f>
        <v>6</v>
      </c>
      <c r="W44" s="64">
        <f>IF('Raw Questionnaire Results'!$G43="","",('Raw Questionnaire Results'!BA43+'Raw Questionnaire Results'!AS43)/2)</f>
        <v>5</v>
      </c>
    </row>
    <row r="45" spans="1:23">
      <c r="A45" s="70" t="str">
        <f>IF('Raw Questionnaire Results'!G44="","",'Raw Questionnaire Results'!G44)</f>
        <v>Copy</v>
      </c>
      <c r="B45" s="71">
        <f>IF('Raw Questionnaire Results'!H44="","",'Raw Questionnaire Results'!H44)</f>
        <v>2</v>
      </c>
      <c r="C45">
        <f>IF('Raw Questionnaire Results'!$G44="","",('Raw Questionnaire Results'!Q44+'Raw Questionnaire Results'!J44)/2)</f>
        <v>4.5</v>
      </c>
      <c r="D45">
        <f>IF('Raw Questionnaire Results'!$G44="","",('Raw Questionnaire Results'!AZ44+'Raw Questionnaire Results'!AH44)/2)</f>
        <v>7</v>
      </c>
      <c r="E45" s="64">
        <f>IF('Raw Questionnaire Results'!$G44="","",('Raw Questionnaire Results'!AY44+'Raw Questionnaire Results'!AG44)/2)</f>
        <v>6.5</v>
      </c>
      <c r="F45" s="72">
        <f>IF('Raw Questionnaire Results'!$G44="","",('Raw Questionnaire Results'!L44+'Raw Questionnaire Results'!W44)/2)</f>
        <v>4</v>
      </c>
      <c r="G45" s="72">
        <f>IF('Raw Questionnaire Results'!$G44="","",('Raw Questionnaire Results'!AL44+'Raw Questionnaire Results'!BH44)/2)</f>
        <v>3.5</v>
      </c>
      <c r="H45" s="64">
        <f>IF('Raw Questionnaire Results'!$G44="","",('Raw Questionnaire Results'!AK44+'Raw Questionnaire Results'!BG44)/2)</f>
        <v>6.5</v>
      </c>
      <c r="I45" s="72">
        <f>IF('Raw Questionnaire Results'!$G44="","",('Raw Questionnaire Results'!M44+'Raw Questionnaire Results'!R44)/2)</f>
        <v>4</v>
      </c>
      <c r="J45" s="72">
        <f>IF('Raw Questionnaire Results'!$G44="","",('Raw Questionnaire Results'!AN44+'Raw Questionnaire Results'!AX44)/2)</f>
        <v>7</v>
      </c>
      <c r="K45" s="64">
        <f>IF('Raw Questionnaire Results'!$G44="","",('Raw Questionnaire Results'!AM44+'Raw Questionnaire Results'!AW44)/2)</f>
        <v>6.5</v>
      </c>
      <c r="L45" s="72">
        <f>IF('Raw Questionnaire Results'!$G44="","",('Raw Questionnaire Results'!V44+'Raw Questionnaire Results'!N44)/2)</f>
        <v>4.5</v>
      </c>
      <c r="M45" s="72">
        <f>IF('Raw Questionnaire Results'!$G44="","",('Raw Questionnaire Results'!BF44+'Raw Questionnaire Results'!AP44)/2)</f>
        <v>5.5</v>
      </c>
      <c r="N45" s="64">
        <f>IF('Raw Questionnaire Results'!$G44="","",('Raw Questionnaire Results'!BE44+'Raw Questionnaire Results'!AO44)/2)</f>
        <v>7</v>
      </c>
      <c r="O45" s="72">
        <f>IF('Raw Questionnaire Results'!$G44="","",('Raw Questionnaire Results'!Q44+'Raw Questionnaire Results'!K44)/2)</f>
        <v>4.5</v>
      </c>
      <c r="P45" s="72">
        <f>IF('Raw Questionnaire Results'!$G44="","",('Raw Questionnaire Results'!AV44+'Raw Questionnaire Results'!AJ44)/2)</f>
        <v>7</v>
      </c>
      <c r="Q45" s="64">
        <f>IF('Raw Questionnaire Results'!$G44="","",('Raw Questionnaire Results'!AU44+'Raw Questionnaire Results'!AI44)/2)</f>
        <v>7</v>
      </c>
      <c r="R45" s="72">
        <f>IF('Raw Questionnaire Results'!$G44="","",('Raw Questionnaire Results'!O44+'Raw Questionnaire Results'!U44)/2)</f>
        <v>4.5</v>
      </c>
      <c r="S45" s="72">
        <f>IF('Raw Questionnaire Results'!$G44="","",('Raw Questionnaire Results'!AR44+'Raw Questionnaire Results'!BD44)/2)</f>
        <v>7</v>
      </c>
      <c r="T45" s="64">
        <f>IF('Raw Questionnaire Results'!$G44="","",('Raw Questionnaire Results'!AQ44+'Raw Questionnaire Results'!BC44)/2)</f>
        <v>6</v>
      </c>
      <c r="U45" s="72">
        <f>IF('Raw Questionnaire Results'!$G44="","",('Raw Questionnaire Results'!T44+'Raw Questionnaire Results'!P44)/2)</f>
        <v>4</v>
      </c>
      <c r="V45" s="72">
        <f>IF('Raw Questionnaire Results'!$G44="","",('Raw Questionnaire Results'!BB44+'Raw Questionnaire Results'!AT44)/2)</f>
        <v>7</v>
      </c>
      <c r="W45" s="64">
        <f>IF('Raw Questionnaire Results'!$G44="","",('Raw Questionnaire Results'!BA44+'Raw Questionnaire Results'!AS44)/2)</f>
        <v>6</v>
      </c>
    </row>
    <row r="46" spans="1:23">
      <c r="A46" s="70" t="str">
        <f>IF('Raw Questionnaire Results'!G45="","",'Raw Questionnaire Results'!G45)</f>
        <v>Rule1</v>
      </c>
      <c r="B46" s="71">
        <f>IF('Raw Questionnaire Results'!H45="","",'Raw Questionnaire Results'!H45)</f>
        <v>3</v>
      </c>
      <c r="C46">
        <f>IF('Raw Questionnaire Results'!$G45="","",('Raw Questionnaire Results'!Q45+'Raw Questionnaire Results'!J45)/2)</f>
        <v>4</v>
      </c>
      <c r="D46">
        <f>IF('Raw Questionnaire Results'!$G45="","",('Raw Questionnaire Results'!AZ45+'Raw Questionnaire Results'!AH45)/2)</f>
        <v>5.5</v>
      </c>
      <c r="E46" s="64">
        <f>IF('Raw Questionnaire Results'!$G45="","",('Raw Questionnaire Results'!AY45+'Raw Questionnaire Results'!AG45)/2)</f>
        <v>7</v>
      </c>
      <c r="F46" s="72">
        <f>IF('Raw Questionnaire Results'!$G45="","",('Raw Questionnaire Results'!L45+'Raw Questionnaire Results'!W45)/2)</f>
        <v>3.5</v>
      </c>
      <c r="G46" s="72">
        <f>IF('Raw Questionnaire Results'!$G45="","",('Raw Questionnaire Results'!AL45+'Raw Questionnaire Results'!BH45)/2)</f>
        <v>5.5</v>
      </c>
      <c r="H46" s="64">
        <f>IF('Raw Questionnaire Results'!$G45="","",('Raw Questionnaire Results'!AK45+'Raw Questionnaire Results'!BG45)/2)</f>
        <v>7</v>
      </c>
      <c r="I46" s="72">
        <f>IF('Raw Questionnaire Results'!$G45="","",('Raw Questionnaire Results'!M45+'Raw Questionnaire Results'!R45)/2)</f>
        <v>3.5</v>
      </c>
      <c r="J46" s="72">
        <f>IF('Raw Questionnaire Results'!$G45="","",('Raw Questionnaire Results'!AN45+'Raw Questionnaire Results'!AX45)/2)</f>
        <v>7</v>
      </c>
      <c r="K46" s="64">
        <f>IF('Raw Questionnaire Results'!$G45="","",('Raw Questionnaire Results'!AM45+'Raw Questionnaire Results'!AW45)/2)</f>
        <v>6</v>
      </c>
      <c r="L46" s="72">
        <f>IF('Raw Questionnaire Results'!$G45="","",('Raw Questionnaire Results'!V45+'Raw Questionnaire Results'!N45)/2)</f>
        <v>4</v>
      </c>
      <c r="M46" s="72">
        <f>IF('Raw Questionnaire Results'!$G45="","",('Raw Questionnaire Results'!BF45+'Raw Questionnaire Results'!AP45)/2)</f>
        <v>6.5</v>
      </c>
      <c r="N46" s="64">
        <f>IF('Raw Questionnaire Results'!$G45="","",('Raw Questionnaire Results'!BE45+'Raw Questionnaire Results'!AO45)/2)</f>
        <v>6.5</v>
      </c>
      <c r="O46" s="72">
        <f>IF('Raw Questionnaire Results'!$G45="","",('Raw Questionnaire Results'!Q45+'Raw Questionnaire Results'!K45)/2)</f>
        <v>3.5</v>
      </c>
      <c r="P46" s="72">
        <f>IF('Raw Questionnaire Results'!$G45="","",('Raw Questionnaire Results'!AV45+'Raw Questionnaire Results'!AJ45)/2)</f>
        <v>5.5</v>
      </c>
      <c r="Q46" s="64">
        <f>IF('Raw Questionnaire Results'!$G45="","",('Raw Questionnaire Results'!AU45+'Raw Questionnaire Results'!AI45)/2)</f>
        <v>7</v>
      </c>
      <c r="R46" s="72">
        <f>IF('Raw Questionnaire Results'!$G45="","",('Raw Questionnaire Results'!O45+'Raw Questionnaire Results'!U45)/2)</f>
        <v>3.5</v>
      </c>
      <c r="S46" s="72">
        <f>IF('Raw Questionnaire Results'!$G45="","",('Raw Questionnaire Results'!AR45+'Raw Questionnaire Results'!BD45)/2)</f>
        <v>7</v>
      </c>
      <c r="T46" s="64">
        <f>IF('Raw Questionnaire Results'!$G45="","",('Raw Questionnaire Results'!AQ45+'Raw Questionnaire Results'!BC45)/2)</f>
        <v>6.5</v>
      </c>
      <c r="U46" s="72">
        <f>IF('Raw Questionnaire Results'!$G45="","",('Raw Questionnaire Results'!T45+'Raw Questionnaire Results'!P45)/2)</f>
        <v>3.5</v>
      </c>
      <c r="V46" s="72">
        <f>IF('Raw Questionnaire Results'!$G45="","",('Raw Questionnaire Results'!BB45+'Raw Questionnaire Results'!AT45)/2)</f>
        <v>7</v>
      </c>
      <c r="W46" s="64">
        <f>IF('Raw Questionnaire Results'!$G45="","",('Raw Questionnaire Results'!BA45+'Raw Questionnaire Results'!AS45)/2)</f>
        <v>6</v>
      </c>
    </row>
    <row r="47" spans="1:23">
      <c r="A47" s="70" t="str">
        <f>IF('Raw Questionnaire Results'!G46="","",'Raw Questionnaire Results'!G46)</f>
        <v>Rule2</v>
      </c>
      <c r="B47" s="71">
        <f>IF('Raw Questionnaire Results'!H46="","",'Raw Questionnaire Results'!H46)</f>
        <v>4</v>
      </c>
      <c r="C47">
        <f>IF('Raw Questionnaire Results'!$G46="","",('Raw Questionnaire Results'!Q46+'Raw Questionnaire Results'!J46)/2)</f>
        <v>4</v>
      </c>
      <c r="D47">
        <f>IF('Raw Questionnaire Results'!$G46="","",('Raw Questionnaire Results'!AZ46+'Raw Questionnaire Results'!AH46)/2)</f>
        <v>5.5</v>
      </c>
      <c r="E47" s="64">
        <f>IF('Raw Questionnaire Results'!$G46="","",('Raw Questionnaire Results'!AY46+'Raw Questionnaire Results'!AG46)/2)</f>
        <v>7</v>
      </c>
      <c r="F47" s="72">
        <f>IF('Raw Questionnaire Results'!$G46="","",('Raw Questionnaire Results'!L46+'Raw Questionnaire Results'!W46)/2)</f>
        <v>4</v>
      </c>
      <c r="G47" s="72">
        <f>IF('Raw Questionnaire Results'!$G46="","",('Raw Questionnaire Results'!AL46+'Raw Questionnaire Results'!BH46)/2)</f>
        <v>6</v>
      </c>
      <c r="H47" s="64">
        <f>IF('Raw Questionnaire Results'!$G46="","",('Raw Questionnaire Results'!AK46+'Raw Questionnaire Results'!BG46)/2)</f>
        <v>7</v>
      </c>
      <c r="I47" s="72">
        <f>IF('Raw Questionnaire Results'!$G46="","",('Raw Questionnaire Results'!M46+'Raw Questionnaire Results'!R46)/2)</f>
        <v>4</v>
      </c>
      <c r="J47" s="72">
        <f>IF('Raw Questionnaire Results'!$G46="","",('Raw Questionnaire Results'!AN46+'Raw Questionnaire Results'!AX46)/2)</f>
        <v>6</v>
      </c>
      <c r="K47" s="64">
        <f>IF('Raw Questionnaire Results'!$G46="","",('Raw Questionnaire Results'!AM46+'Raw Questionnaire Results'!AW46)/2)</f>
        <v>6</v>
      </c>
      <c r="L47" s="72">
        <f>IF('Raw Questionnaire Results'!$G46="","",('Raw Questionnaire Results'!V46+'Raw Questionnaire Results'!N46)/2)</f>
        <v>4</v>
      </c>
      <c r="M47" s="72">
        <f>IF('Raw Questionnaire Results'!$G46="","",('Raw Questionnaire Results'!BF46+'Raw Questionnaire Results'!AP46)/2)</f>
        <v>6</v>
      </c>
      <c r="N47" s="64">
        <f>IF('Raw Questionnaire Results'!$G46="","",('Raw Questionnaire Results'!BE46+'Raw Questionnaire Results'!AO46)/2)</f>
        <v>6.5</v>
      </c>
      <c r="O47" s="72">
        <f>IF('Raw Questionnaire Results'!$G46="","",('Raw Questionnaire Results'!Q46+'Raw Questionnaire Results'!K46)/2)</f>
        <v>4.5</v>
      </c>
      <c r="P47" s="72">
        <f>IF('Raw Questionnaire Results'!$G46="","",('Raw Questionnaire Results'!AV46+'Raw Questionnaire Results'!AJ46)/2)</f>
        <v>5</v>
      </c>
      <c r="Q47" s="64">
        <f>IF('Raw Questionnaire Results'!$G46="","",('Raw Questionnaire Results'!AU46+'Raw Questionnaire Results'!AI46)/2)</f>
        <v>7</v>
      </c>
      <c r="R47" s="72">
        <f>IF('Raw Questionnaire Results'!$G46="","",('Raw Questionnaire Results'!O46+'Raw Questionnaire Results'!U46)/2)</f>
        <v>4</v>
      </c>
      <c r="S47" s="72">
        <f>IF('Raw Questionnaire Results'!$G46="","",('Raw Questionnaire Results'!AR46+'Raw Questionnaire Results'!BD46)/2)</f>
        <v>6</v>
      </c>
      <c r="T47" s="64">
        <f>IF('Raw Questionnaire Results'!$G46="","",('Raw Questionnaire Results'!AQ46+'Raw Questionnaire Results'!BC46)/2)</f>
        <v>6</v>
      </c>
      <c r="U47" s="72">
        <f>IF('Raw Questionnaire Results'!$G46="","",('Raw Questionnaire Results'!T46+'Raw Questionnaire Results'!P46)/2)</f>
        <v>3</v>
      </c>
      <c r="V47" s="72">
        <f>IF('Raw Questionnaire Results'!$G46="","",('Raw Questionnaire Results'!BB46+'Raw Questionnaire Results'!AT46)/2)</f>
        <v>6</v>
      </c>
      <c r="W47" s="64">
        <f>IF('Raw Questionnaire Results'!$G46="","",('Raw Questionnaire Results'!BA46+'Raw Questionnaire Results'!AS46)/2)</f>
        <v>5.5</v>
      </c>
    </row>
    <row r="48" spans="1:23">
      <c r="A48" s="70" t="str">
        <f>IF('Raw Questionnaire Results'!G47="","",'Raw Questionnaire Results'!G47)</f>
        <v>Rule3</v>
      </c>
      <c r="B48" s="71">
        <f>IF('Raw Questionnaire Results'!H47="","",'Raw Questionnaire Results'!H47)</f>
        <v>5</v>
      </c>
      <c r="C48">
        <f>IF('Raw Questionnaire Results'!$G47="","",('Raw Questionnaire Results'!Q47+'Raw Questionnaire Results'!J47)/2)</f>
        <v>4</v>
      </c>
      <c r="D48">
        <f>IF('Raw Questionnaire Results'!$G47="","",('Raw Questionnaire Results'!AZ47+'Raw Questionnaire Results'!AH47)/2)</f>
        <v>6</v>
      </c>
      <c r="E48" s="64">
        <f>IF('Raw Questionnaire Results'!$G47="","",('Raw Questionnaire Results'!AY47+'Raw Questionnaire Results'!AG47)/2)</f>
        <v>7</v>
      </c>
      <c r="F48" s="72">
        <f>IF('Raw Questionnaire Results'!$G47="","",('Raw Questionnaire Results'!L47+'Raw Questionnaire Results'!W47)/2)</f>
        <v>4</v>
      </c>
      <c r="G48" s="72">
        <f>IF('Raw Questionnaire Results'!$G47="","",('Raw Questionnaire Results'!AL47+'Raw Questionnaire Results'!BH47)/2)</f>
        <v>5.5</v>
      </c>
      <c r="H48" s="64">
        <f>IF('Raw Questionnaire Results'!$G47="","",('Raw Questionnaire Results'!AK47+'Raw Questionnaire Results'!BG47)/2)</f>
        <v>6.5</v>
      </c>
      <c r="I48" s="72">
        <f>IF('Raw Questionnaire Results'!$G47="","",('Raw Questionnaire Results'!M47+'Raw Questionnaire Results'!R47)/2)</f>
        <v>4</v>
      </c>
      <c r="J48" s="72">
        <f>IF('Raw Questionnaire Results'!$G47="","",('Raw Questionnaire Results'!AN47+'Raw Questionnaire Results'!AX47)/2)</f>
        <v>6</v>
      </c>
      <c r="K48" s="64">
        <f>IF('Raw Questionnaire Results'!$G47="","",('Raw Questionnaire Results'!AM47+'Raw Questionnaire Results'!AW47)/2)</f>
        <v>6</v>
      </c>
      <c r="L48" s="72">
        <f>IF('Raw Questionnaire Results'!$G47="","",('Raw Questionnaire Results'!V47+'Raw Questionnaire Results'!N47)/2)</f>
        <v>4</v>
      </c>
      <c r="M48" s="72">
        <f>IF('Raw Questionnaire Results'!$G47="","",('Raw Questionnaire Results'!BF47+'Raw Questionnaire Results'!AP47)/2)</f>
        <v>6</v>
      </c>
      <c r="N48" s="64">
        <f>IF('Raw Questionnaire Results'!$G47="","",('Raw Questionnaire Results'!BE47+'Raw Questionnaire Results'!AO47)/2)</f>
        <v>6</v>
      </c>
      <c r="O48" s="72">
        <f>IF('Raw Questionnaire Results'!$G47="","",('Raw Questionnaire Results'!Q47+'Raw Questionnaire Results'!K47)/2)</f>
        <v>4</v>
      </c>
      <c r="P48" s="72">
        <f>IF('Raw Questionnaire Results'!$G47="","",('Raw Questionnaire Results'!AV47+'Raw Questionnaire Results'!AJ47)/2)</f>
        <v>6</v>
      </c>
      <c r="Q48" s="64">
        <f>IF('Raw Questionnaire Results'!$G47="","",('Raw Questionnaire Results'!AU47+'Raw Questionnaire Results'!AI47)/2)</f>
        <v>6.5</v>
      </c>
      <c r="R48" s="72">
        <f>IF('Raw Questionnaire Results'!$G47="","",('Raw Questionnaire Results'!O47+'Raw Questionnaire Results'!U47)/2)</f>
        <v>5</v>
      </c>
      <c r="S48" s="72">
        <f>IF('Raw Questionnaire Results'!$G47="","",('Raw Questionnaire Results'!AR47+'Raw Questionnaire Results'!BD47)/2)</f>
        <v>7</v>
      </c>
      <c r="T48" s="64">
        <f>IF('Raw Questionnaire Results'!$G47="","",('Raw Questionnaire Results'!AQ47+'Raw Questionnaire Results'!BC47)/2)</f>
        <v>6.5</v>
      </c>
      <c r="U48" s="72">
        <f>IF('Raw Questionnaire Results'!$G47="","",('Raw Questionnaire Results'!T47+'Raw Questionnaire Results'!P47)/2)</f>
        <v>4</v>
      </c>
      <c r="V48" s="72">
        <f>IF('Raw Questionnaire Results'!$G47="","",('Raw Questionnaire Results'!BB47+'Raw Questionnaire Results'!AT47)/2)</f>
        <v>6.5</v>
      </c>
      <c r="W48" s="64">
        <f>IF('Raw Questionnaire Results'!$G47="","",('Raw Questionnaire Results'!BA47+'Raw Questionnaire Results'!AS47)/2)</f>
        <v>6</v>
      </c>
    </row>
    <row r="49" spans="1:23">
      <c r="A49" s="70" t="str">
        <f>IF('Raw Questionnaire Results'!G48="","",'Raw Questionnaire Results'!G48)</f>
        <v/>
      </c>
      <c r="B49" s="71" t="str">
        <f>IF('Raw Questionnaire Results'!H48="","",'Raw Questionnaire Results'!H48)</f>
        <v/>
      </c>
      <c r="C49" t="str">
        <f>IF('Raw Questionnaire Results'!$G48="","",('Raw Questionnaire Results'!Q48+'Raw Questionnaire Results'!J48)/2)</f>
        <v/>
      </c>
      <c r="D49" t="str">
        <f>IF('Raw Questionnaire Results'!$G48="","",('Raw Questionnaire Results'!AZ48+'Raw Questionnaire Results'!AH48)/2)</f>
        <v/>
      </c>
      <c r="E49" s="64" t="str">
        <f>IF('Raw Questionnaire Results'!$G48="","",('Raw Questionnaire Results'!AY48+'Raw Questionnaire Results'!AG48)/2)</f>
        <v/>
      </c>
      <c r="F49" s="72" t="str">
        <f>IF('Raw Questionnaire Results'!$G48="","",('Raw Questionnaire Results'!L48+'Raw Questionnaire Results'!W48)/2)</f>
        <v/>
      </c>
      <c r="G49" s="72" t="str">
        <f>IF('Raw Questionnaire Results'!$G48="","",('Raw Questionnaire Results'!AL48+'Raw Questionnaire Results'!BH48)/2)</f>
        <v/>
      </c>
      <c r="H49" s="64" t="str">
        <f>IF('Raw Questionnaire Results'!$G48="","",('Raw Questionnaire Results'!AK48+'Raw Questionnaire Results'!BG48)/2)</f>
        <v/>
      </c>
      <c r="I49" s="72" t="str">
        <f>IF('Raw Questionnaire Results'!$G48="","",('Raw Questionnaire Results'!M48+'Raw Questionnaire Results'!R48)/2)</f>
        <v/>
      </c>
      <c r="J49" s="72" t="str">
        <f>IF('Raw Questionnaire Results'!$G48="","",('Raw Questionnaire Results'!AN48+'Raw Questionnaire Results'!AX48)/2)</f>
        <v/>
      </c>
      <c r="K49" s="64" t="str">
        <f>IF('Raw Questionnaire Results'!$G48="","",('Raw Questionnaire Results'!AM48+'Raw Questionnaire Results'!AW48)/2)</f>
        <v/>
      </c>
      <c r="L49" s="72" t="str">
        <f>IF('Raw Questionnaire Results'!$G48="","",('Raw Questionnaire Results'!V48+'Raw Questionnaire Results'!N48)/2)</f>
        <v/>
      </c>
      <c r="M49" s="72" t="str">
        <f>IF('Raw Questionnaire Results'!$G48="","",('Raw Questionnaire Results'!BF48+'Raw Questionnaire Results'!AP48)/2)</f>
        <v/>
      </c>
      <c r="N49" s="64" t="str">
        <f>IF('Raw Questionnaire Results'!$G48="","",('Raw Questionnaire Results'!BE48+'Raw Questionnaire Results'!AO48)/2)</f>
        <v/>
      </c>
      <c r="O49" s="72" t="str">
        <f>IF('Raw Questionnaire Results'!$G48="","",('Raw Questionnaire Results'!Q48+'Raw Questionnaire Results'!K48)/2)</f>
        <v/>
      </c>
      <c r="P49" s="72" t="str">
        <f>IF('Raw Questionnaire Results'!$G48="","",('Raw Questionnaire Results'!AV48+'Raw Questionnaire Results'!AJ48)/2)</f>
        <v/>
      </c>
      <c r="Q49" s="64" t="str">
        <f>IF('Raw Questionnaire Results'!$G48="","",('Raw Questionnaire Results'!AU48+'Raw Questionnaire Results'!AI48)/2)</f>
        <v/>
      </c>
      <c r="R49" s="72" t="str">
        <f>IF('Raw Questionnaire Results'!$G48="","",('Raw Questionnaire Results'!O48+'Raw Questionnaire Results'!U48)/2)</f>
        <v/>
      </c>
      <c r="S49" s="72" t="str">
        <f>IF('Raw Questionnaire Results'!$G48="","",('Raw Questionnaire Results'!AR48+'Raw Questionnaire Results'!BD48)/2)</f>
        <v/>
      </c>
      <c r="T49" s="64" t="str">
        <f>IF('Raw Questionnaire Results'!$G48="","",('Raw Questionnaire Results'!AQ48+'Raw Questionnaire Results'!BC48)/2)</f>
        <v/>
      </c>
      <c r="U49" s="72" t="str">
        <f>IF('Raw Questionnaire Results'!$G48="","",('Raw Questionnaire Results'!T48+'Raw Questionnaire Results'!P48)/2)</f>
        <v/>
      </c>
      <c r="V49" s="72" t="str">
        <f>IF('Raw Questionnaire Results'!$G48="","",('Raw Questionnaire Results'!BB48+'Raw Questionnaire Results'!AT48)/2)</f>
        <v/>
      </c>
      <c r="W49" s="64" t="str">
        <f>IF('Raw Questionnaire Results'!$G48="","",('Raw Questionnaire Results'!BA48+'Raw Questionnaire Results'!AS48)/2)</f>
        <v/>
      </c>
    </row>
    <row r="50" spans="1:23">
      <c r="A50" s="70" t="str">
        <f>IF('Raw Questionnaire Results'!G49="","",'Raw Questionnaire Results'!G49)</f>
        <v/>
      </c>
      <c r="B50" s="71" t="str">
        <f>IF('Raw Questionnaire Results'!H49="","",'Raw Questionnaire Results'!H49)</f>
        <v/>
      </c>
      <c r="C50" t="str">
        <f>IF('Raw Questionnaire Results'!$G49="","",('Raw Questionnaire Results'!Q49+'Raw Questionnaire Results'!J49)/2)</f>
        <v/>
      </c>
      <c r="D50" t="str">
        <f>IF('Raw Questionnaire Results'!$G49="","",('Raw Questionnaire Results'!AZ49+'Raw Questionnaire Results'!AH49)/2)</f>
        <v/>
      </c>
      <c r="E50" s="64" t="str">
        <f>IF('Raw Questionnaire Results'!$G49="","",('Raw Questionnaire Results'!AY49+'Raw Questionnaire Results'!AG49)/2)</f>
        <v/>
      </c>
      <c r="F50" s="72" t="str">
        <f>IF('Raw Questionnaire Results'!$G49="","",('Raw Questionnaire Results'!L49+'Raw Questionnaire Results'!W49)/2)</f>
        <v/>
      </c>
      <c r="G50" s="72" t="str">
        <f>IF('Raw Questionnaire Results'!$G49="","",('Raw Questionnaire Results'!AL49+'Raw Questionnaire Results'!BH49)/2)</f>
        <v/>
      </c>
      <c r="H50" s="64" t="str">
        <f>IF('Raw Questionnaire Results'!$G49="","",('Raw Questionnaire Results'!AK49+'Raw Questionnaire Results'!BG49)/2)</f>
        <v/>
      </c>
      <c r="I50" s="72" t="str">
        <f>IF('Raw Questionnaire Results'!$G49="","",('Raw Questionnaire Results'!M49+'Raw Questionnaire Results'!R49)/2)</f>
        <v/>
      </c>
      <c r="J50" s="72" t="str">
        <f>IF('Raw Questionnaire Results'!$G49="","",('Raw Questionnaire Results'!AN49+'Raw Questionnaire Results'!AX49)/2)</f>
        <v/>
      </c>
      <c r="K50" s="64" t="str">
        <f>IF('Raw Questionnaire Results'!$G49="","",('Raw Questionnaire Results'!AM49+'Raw Questionnaire Results'!AW49)/2)</f>
        <v/>
      </c>
      <c r="L50" s="72" t="str">
        <f>IF('Raw Questionnaire Results'!$G49="","",('Raw Questionnaire Results'!V49+'Raw Questionnaire Results'!N49)/2)</f>
        <v/>
      </c>
      <c r="M50" s="72" t="str">
        <f>IF('Raw Questionnaire Results'!$G49="","",('Raw Questionnaire Results'!BF49+'Raw Questionnaire Results'!AP49)/2)</f>
        <v/>
      </c>
      <c r="N50" s="64" t="str">
        <f>IF('Raw Questionnaire Results'!$G49="","",('Raw Questionnaire Results'!BE49+'Raw Questionnaire Results'!AO49)/2)</f>
        <v/>
      </c>
      <c r="O50" s="72" t="str">
        <f>IF('Raw Questionnaire Results'!$G49="","",('Raw Questionnaire Results'!Q49+'Raw Questionnaire Results'!K49)/2)</f>
        <v/>
      </c>
      <c r="P50" s="72" t="str">
        <f>IF('Raw Questionnaire Results'!$G49="","",('Raw Questionnaire Results'!AV49+'Raw Questionnaire Results'!AJ49)/2)</f>
        <v/>
      </c>
      <c r="Q50" s="64" t="str">
        <f>IF('Raw Questionnaire Results'!$G49="","",('Raw Questionnaire Results'!AU49+'Raw Questionnaire Results'!AI49)/2)</f>
        <v/>
      </c>
      <c r="R50" s="72" t="str">
        <f>IF('Raw Questionnaire Results'!$G49="","",('Raw Questionnaire Results'!O49+'Raw Questionnaire Results'!U49)/2)</f>
        <v/>
      </c>
      <c r="S50" s="72" t="str">
        <f>IF('Raw Questionnaire Results'!$G49="","",('Raw Questionnaire Results'!AR49+'Raw Questionnaire Results'!BD49)/2)</f>
        <v/>
      </c>
      <c r="T50" s="64" t="str">
        <f>IF('Raw Questionnaire Results'!$G49="","",('Raw Questionnaire Results'!AQ49+'Raw Questionnaire Results'!BC49)/2)</f>
        <v/>
      </c>
      <c r="U50" s="72" t="str">
        <f>IF('Raw Questionnaire Results'!$G49="","",('Raw Questionnaire Results'!T49+'Raw Questionnaire Results'!P49)/2)</f>
        <v/>
      </c>
      <c r="V50" s="72" t="str">
        <f>IF('Raw Questionnaire Results'!$G49="","",('Raw Questionnaire Results'!BB49+'Raw Questionnaire Results'!AT49)/2)</f>
        <v/>
      </c>
      <c r="W50" s="64" t="str">
        <f>IF('Raw Questionnaire Results'!$G49="","",('Raw Questionnaire Results'!BA49+'Raw Questionnaire Results'!AS49)/2)</f>
        <v/>
      </c>
    </row>
    <row r="51" spans="1:23">
      <c r="A51" s="70" t="str">
        <f>IF('Raw Questionnaire Results'!G50="","",'Raw Questionnaire Results'!G50)</f>
        <v/>
      </c>
      <c r="B51" s="71" t="str">
        <f>IF('Raw Questionnaire Results'!H50="","",'Raw Questionnaire Results'!H50)</f>
        <v/>
      </c>
      <c r="C51" t="str">
        <f>IF('Raw Questionnaire Results'!$G50="","",('Raw Questionnaire Results'!Q50+'Raw Questionnaire Results'!J50)/2)</f>
        <v/>
      </c>
      <c r="D51" t="str">
        <f>IF('Raw Questionnaire Results'!$G50="","",('Raw Questionnaire Results'!AZ50+'Raw Questionnaire Results'!AH50)/2)</f>
        <v/>
      </c>
      <c r="E51" s="64" t="str">
        <f>IF('Raw Questionnaire Results'!$G50="","",('Raw Questionnaire Results'!AY50+'Raw Questionnaire Results'!AG50)/2)</f>
        <v/>
      </c>
      <c r="F51" s="72" t="str">
        <f>IF('Raw Questionnaire Results'!$G50="","",('Raw Questionnaire Results'!L50+'Raw Questionnaire Results'!W50)/2)</f>
        <v/>
      </c>
      <c r="G51" s="72" t="str">
        <f>IF('Raw Questionnaire Results'!$G50="","",('Raw Questionnaire Results'!AL50+'Raw Questionnaire Results'!BH50)/2)</f>
        <v/>
      </c>
      <c r="H51" s="64" t="str">
        <f>IF('Raw Questionnaire Results'!$G50="","",('Raw Questionnaire Results'!AK50+'Raw Questionnaire Results'!BG50)/2)</f>
        <v/>
      </c>
      <c r="I51" s="72" t="str">
        <f>IF('Raw Questionnaire Results'!$G50="","",('Raw Questionnaire Results'!M50+'Raw Questionnaire Results'!R50)/2)</f>
        <v/>
      </c>
      <c r="J51" s="72" t="str">
        <f>IF('Raw Questionnaire Results'!$G50="","",('Raw Questionnaire Results'!AN50+'Raw Questionnaire Results'!AX50)/2)</f>
        <v/>
      </c>
      <c r="K51" s="64" t="str">
        <f>IF('Raw Questionnaire Results'!$G50="","",('Raw Questionnaire Results'!AM50+'Raw Questionnaire Results'!AW50)/2)</f>
        <v/>
      </c>
      <c r="L51" s="72" t="str">
        <f>IF('Raw Questionnaire Results'!$G50="","",('Raw Questionnaire Results'!V50+'Raw Questionnaire Results'!N50)/2)</f>
        <v/>
      </c>
      <c r="M51" s="72" t="str">
        <f>IF('Raw Questionnaire Results'!$G50="","",('Raw Questionnaire Results'!BF50+'Raw Questionnaire Results'!AP50)/2)</f>
        <v/>
      </c>
      <c r="N51" s="64" t="str">
        <f>IF('Raw Questionnaire Results'!$G50="","",('Raw Questionnaire Results'!BE50+'Raw Questionnaire Results'!AO50)/2)</f>
        <v/>
      </c>
      <c r="O51" s="72" t="str">
        <f>IF('Raw Questionnaire Results'!$G50="","",('Raw Questionnaire Results'!Q50+'Raw Questionnaire Results'!K50)/2)</f>
        <v/>
      </c>
      <c r="P51" s="72" t="str">
        <f>IF('Raw Questionnaire Results'!$G50="","",('Raw Questionnaire Results'!AV50+'Raw Questionnaire Results'!AJ50)/2)</f>
        <v/>
      </c>
      <c r="Q51" s="64" t="str">
        <f>IF('Raw Questionnaire Results'!$G50="","",('Raw Questionnaire Results'!AU50+'Raw Questionnaire Results'!AI50)/2)</f>
        <v/>
      </c>
      <c r="R51" s="72" t="str">
        <f>IF('Raw Questionnaire Results'!$G50="","",('Raw Questionnaire Results'!O50+'Raw Questionnaire Results'!U50)/2)</f>
        <v/>
      </c>
      <c r="S51" s="72" t="str">
        <f>IF('Raw Questionnaire Results'!$G50="","",('Raw Questionnaire Results'!AR50+'Raw Questionnaire Results'!BD50)/2)</f>
        <v/>
      </c>
      <c r="T51" s="64" t="str">
        <f>IF('Raw Questionnaire Results'!$G50="","",('Raw Questionnaire Results'!AQ50+'Raw Questionnaire Results'!BC50)/2)</f>
        <v/>
      </c>
      <c r="U51" s="72" t="str">
        <f>IF('Raw Questionnaire Results'!$G50="","",('Raw Questionnaire Results'!T50+'Raw Questionnaire Results'!P50)/2)</f>
        <v/>
      </c>
      <c r="V51" s="72" t="str">
        <f>IF('Raw Questionnaire Results'!$G50="","",('Raw Questionnaire Results'!BB50+'Raw Questionnaire Results'!AT50)/2)</f>
        <v/>
      </c>
      <c r="W51" s="64" t="str">
        <f>IF('Raw Questionnaire Results'!$G50="","",('Raw Questionnaire Results'!BA50+'Raw Questionnaire Results'!AS50)/2)</f>
        <v/>
      </c>
    </row>
    <row r="52" spans="1:23">
      <c r="A52" s="70" t="str">
        <f>IF('Raw Questionnaire Results'!G51="","",'Raw Questionnaire Results'!G51)</f>
        <v/>
      </c>
      <c r="B52" s="71" t="str">
        <f>IF('Raw Questionnaire Results'!H51="","",'Raw Questionnaire Results'!H51)</f>
        <v/>
      </c>
      <c r="C52" t="str">
        <f>IF('Raw Questionnaire Results'!$G51="","",('Raw Questionnaire Results'!Q51+'Raw Questionnaire Results'!J51)/2)</f>
        <v/>
      </c>
      <c r="D52" t="str">
        <f>IF('Raw Questionnaire Results'!$G51="","",('Raw Questionnaire Results'!AZ51+'Raw Questionnaire Results'!AH51)/2)</f>
        <v/>
      </c>
      <c r="E52" s="64" t="str">
        <f>IF('Raw Questionnaire Results'!$G51="","",('Raw Questionnaire Results'!AY51+'Raw Questionnaire Results'!AG51)/2)</f>
        <v/>
      </c>
      <c r="F52" s="72" t="str">
        <f>IF('Raw Questionnaire Results'!$G51="","",('Raw Questionnaire Results'!L51+'Raw Questionnaire Results'!W51)/2)</f>
        <v/>
      </c>
      <c r="G52" s="72" t="str">
        <f>IF('Raw Questionnaire Results'!$G51="","",('Raw Questionnaire Results'!AL51+'Raw Questionnaire Results'!BH51)/2)</f>
        <v/>
      </c>
      <c r="H52" s="64" t="str">
        <f>IF('Raw Questionnaire Results'!$G51="","",('Raw Questionnaire Results'!AK51+'Raw Questionnaire Results'!BG51)/2)</f>
        <v/>
      </c>
      <c r="I52" s="72" t="str">
        <f>IF('Raw Questionnaire Results'!$G51="","",('Raw Questionnaire Results'!M51+'Raw Questionnaire Results'!R51)/2)</f>
        <v/>
      </c>
      <c r="J52" s="72" t="str">
        <f>IF('Raw Questionnaire Results'!$G51="","",('Raw Questionnaire Results'!AN51+'Raw Questionnaire Results'!AX51)/2)</f>
        <v/>
      </c>
      <c r="K52" s="64" t="str">
        <f>IF('Raw Questionnaire Results'!$G51="","",('Raw Questionnaire Results'!AM51+'Raw Questionnaire Results'!AW51)/2)</f>
        <v/>
      </c>
      <c r="L52" s="72" t="str">
        <f>IF('Raw Questionnaire Results'!$G51="","",('Raw Questionnaire Results'!V51+'Raw Questionnaire Results'!N51)/2)</f>
        <v/>
      </c>
      <c r="M52" s="72" t="str">
        <f>IF('Raw Questionnaire Results'!$G51="","",('Raw Questionnaire Results'!BF51+'Raw Questionnaire Results'!AP51)/2)</f>
        <v/>
      </c>
      <c r="N52" s="64" t="str">
        <f>IF('Raw Questionnaire Results'!$G51="","",('Raw Questionnaire Results'!BE51+'Raw Questionnaire Results'!AO51)/2)</f>
        <v/>
      </c>
      <c r="O52" s="72" t="str">
        <f>IF('Raw Questionnaire Results'!$G51="","",('Raw Questionnaire Results'!Q51+'Raw Questionnaire Results'!K51)/2)</f>
        <v/>
      </c>
      <c r="P52" s="72" t="str">
        <f>IF('Raw Questionnaire Results'!$G51="","",('Raw Questionnaire Results'!AV51+'Raw Questionnaire Results'!AJ51)/2)</f>
        <v/>
      </c>
      <c r="Q52" s="64" t="str">
        <f>IF('Raw Questionnaire Results'!$G51="","",('Raw Questionnaire Results'!AU51+'Raw Questionnaire Results'!AI51)/2)</f>
        <v/>
      </c>
      <c r="R52" s="72" t="str">
        <f>IF('Raw Questionnaire Results'!$G51="","",('Raw Questionnaire Results'!O51+'Raw Questionnaire Results'!U51)/2)</f>
        <v/>
      </c>
      <c r="S52" s="72" t="str">
        <f>IF('Raw Questionnaire Results'!$G51="","",('Raw Questionnaire Results'!AR51+'Raw Questionnaire Results'!BD51)/2)</f>
        <v/>
      </c>
      <c r="T52" s="64" t="str">
        <f>IF('Raw Questionnaire Results'!$G51="","",('Raw Questionnaire Results'!AQ51+'Raw Questionnaire Results'!BC51)/2)</f>
        <v/>
      </c>
      <c r="U52" s="72" t="str">
        <f>IF('Raw Questionnaire Results'!$G51="","",('Raw Questionnaire Results'!T51+'Raw Questionnaire Results'!P51)/2)</f>
        <v/>
      </c>
      <c r="V52" s="72" t="str">
        <f>IF('Raw Questionnaire Results'!$G51="","",('Raw Questionnaire Results'!BB51+'Raw Questionnaire Results'!AT51)/2)</f>
        <v/>
      </c>
      <c r="W52" s="64" t="str">
        <f>IF('Raw Questionnaire Results'!$G51="","",('Raw Questionnaire Results'!BA51+'Raw Questionnaire Results'!AS51)/2)</f>
        <v/>
      </c>
    </row>
    <row r="53" spans="1:23">
      <c r="A53" s="70" t="str">
        <f>IF('Raw Questionnaire Results'!G52="","",'Raw Questionnaire Results'!G52)</f>
        <v/>
      </c>
      <c r="B53" s="71" t="str">
        <f>IF('Raw Questionnaire Results'!H52="","",'Raw Questionnaire Results'!H52)</f>
        <v/>
      </c>
      <c r="C53" t="str">
        <f>IF('Raw Questionnaire Results'!$G52="","",('Raw Questionnaire Results'!Q52+'Raw Questionnaire Results'!J52)/2)</f>
        <v/>
      </c>
      <c r="D53" t="str">
        <f>IF('Raw Questionnaire Results'!$G52="","",('Raw Questionnaire Results'!AZ52+'Raw Questionnaire Results'!AH52)/2)</f>
        <v/>
      </c>
      <c r="E53" s="64" t="str">
        <f>IF('Raw Questionnaire Results'!$G52="","",('Raw Questionnaire Results'!AY52+'Raw Questionnaire Results'!AG52)/2)</f>
        <v/>
      </c>
      <c r="F53" s="72" t="str">
        <f>IF('Raw Questionnaire Results'!$G52="","",('Raw Questionnaire Results'!L52+'Raw Questionnaire Results'!W52)/2)</f>
        <v/>
      </c>
      <c r="G53" s="72" t="str">
        <f>IF('Raw Questionnaire Results'!$G52="","",('Raw Questionnaire Results'!AL52+'Raw Questionnaire Results'!BH52)/2)</f>
        <v/>
      </c>
      <c r="H53" s="64" t="str">
        <f>IF('Raw Questionnaire Results'!$G52="","",('Raw Questionnaire Results'!AK52+'Raw Questionnaire Results'!BG52)/2)</f>
        <v/>
      </c>
      <c r="I53" s="72" t="str">
        <f>IF('Raw Questionnaire Results'!$G52="","",('Raw Questionnaire Results'!M52+'Raw Questionnaire Results'!R52)/2)</f>
        <v/>
      </c>
      <c r="J53" s="72" t="str">
        <f>IF('Raw Questionnaire Results'!$G52="","",('Raw Questionnaire Results'!AN52+'Raw Questionnaire Results'!AX52)/2)</f>
        <v/>
      </c>
      <c r="K53" s="64" t="str">
        <f>IF('Raw Questionnaire Results'!$G52="","",('Raw Questionnaire Results'!AM52+'Raw Questionnaire Results'!AW52)/2)</f>
        <v/>
      </c>
      <c r="L53" s="72" t="str">
        <f>IF('Raw Questionnaire Results'!$G52="","",('Raw Questionnaire Results'!V52+'Raw Questionnaire Results'!N52)/2)</f>
        <v/>
      </c>
      <c r="M53" s="72" t="str">
        <f>IF('Raw Questionnaire Results'!$G52="","",('Raw Questionnaire Results'!BF52+'Raw Questionnaire Results'!AP52)/2)</f>
        <v/>
      </c>
      <c r="N53" s="64" t="str">
        <f>IF('Raw Questionnaire Results'!$G52="","",('Raw Questionnaire Results'!BE52+'Raw Questionnaire Results'!AO52)/2)</f>
        <v/>
      </c>
      <c r="O53" s="72" t="str">
        <f>IF('Raw Questionnaire Results'!$G52="","",('Raw Questionnaire Results'!Q52+'Raw Questionnaire Results'!K52)/2)</f>
        <v/>
      </c>
      <c r="P53" s="72" t="str">
        <f>IF('Raw Questionnaire Results'!$G52="","",('Raw Questionnaire Results'!AV52+'Raw Questionnaire Results'!AJ52)/2)</f>
        <v/>
      </c>
      <c r="Q53" s="64" t="str">
        <f>IF('Raw Questionnaire Results'!$G52="","",('Raw Questionnaire Results'!AU52+'Raw Questionnaire Results'!AI52)/2)</f>
        <v/>
      </c>
      <c r="R53" s="72" t="str">
        <f>IF('Raw Questionnaire Results'!$G52="","",('Raw Questionnaire Results'!O52+'Raw Questionnaire Results'!U52)/2)</f>
        <v/>
      </c>
      <c r="S53" s="72" t="str">
        <f>IF('Raw Questionnaire Results'!$G52="","",('Raw Questionnaire Results'!AR52+'Raw Questionnaire Results'!BD52)/2)</f>
        <v/>
      </c>
      <c r="T53" s="64" t="str">
        <f>IF('Raw Questionnaire Results'!$G52="","",('Raw Questionnaire Results'!AQ52+'Raw Questionnaire Results'!BC52)/2)</f>
        <v/>
      </c>
      <c r="U53" s="72" t="str">
        <f>IF('Raw Questionnaire Results'!$G52="","",('Raw Questionnaire Results'!T52+'Raw Questionnaire Results'!P52)/2)</f>
        <v/>
      </c>
      <c r="V53" s="72" t="str">
        <f>IF('Raw Questionnaire Results'!$G52="","",('Raw Questionnaire Results'!BB52+'Raw Questionnaire Results'!AT52)/2)</f>
        <v/>
      </c>
      <c r="W53" s="64" t="str">
        <f>IF('Raw Questionnaire Results'!$G52="","",('Raw Questionnaire Results'!BA52+'Raw Questionnaire Results'!AS52)/2)</f>
        <v/>
      </c>
    </row>
    <row r="54" spans="1:23">
      <c r="A54" s="70" t="str">
        <f>IF('Raw Questionnaire Results'!G53="","",'Raw Questionnaire Results'!G53)</f>
        <v/>
      </c>
      <c r="B54" s="71" t="str">
        <f>IF('Raw Questionnaire Results'!H53="","",'Raw Questionnaire Results'!H53)</f>
        <v/>
      </c>
      <c r="C54" t="str">
        <f>IF('Raw Questionnaire Results'!$G53="","",('Raw Questionnaire Results'!Q53+'Raw Questionnaire Results'!J53)/2)</f>
        <v/>
      </c>
      <c r="D54" t="str">
        <f>IF('Raw Questionnaire Results'!$G53="","",('Raw Questionnaire Results'!AZ53+'Raw Questionnaire Results'!AH53)/2)</f>
        <v/>
      </c>
      <c r="E54" s="64" t="str">
        <f>IF('Raw Questionnaire Results'!$G53="","",('Raw Questionnaire Results'!AY53+'Raw Questionnaire Results'!AG53)/2)</f>
        <v/>
      </c>
      <c r="F54" s="72" t="str">
        <f>IF('Raw Questionnaire Results'!$G53="","",('Raw Questionnaire Results'!L53+'Raw Questionnaire Results'!W53)/2)</f>
        <v/>
      </c>
      <c r="G54" s="72" t="str">
        <f>IF('Raw Questionnaire Results'!$G53="","",('Raw Questionnaire Results'!AL53+'Raw Questionnaire Results'!BH53)/2)</f>
        <v/>
      </c>
      <c r="H54" s="64" t="str">
        <f>IF('Raw Questionnaire Results'!$G53="","",('Raw Questionnaire Results'!AK53+'Raw Questionnaire Results'!BG53)/2)</f>
        <v/>
      </c>
      <c r="I54" s="72" t="str">
        <f>IF('Raw Questionnaire Results'!$G53="","",('Raw Questionnaire Results'!M53+'Raw Questionnaire Results'!R53)/2)</f>
        <v/>
      </c>
      <c r="J54" s="72" t="str">
        <f>IF('Raw Questionnaire Results'!$G53="","",('Raw Questionnaire Results'!AN53+'Raw Questionnaire Results'!AX53)/2)</f>
        <v/>
      </c>
      <c r="K54" s="64" t="str">
        <f>IF('Raw Questionnaire Results'!$G53="","",('Raw Questionnaire Results'!AM53+'Raw Questionnaire Results'!AW53)/2)</f>
        <v/>
      </c>
      <c r="L54" s="72" t="str">
        <f>IF('Raw Questionnaire Results'!$G53="","",('Raw Questionnaire Results'!V53+'Raw Questionnaire Results'!N53)/2)</f>
        <v/>
      </c>
      <c r="M54" s="72" t="str">
        <f>IF('Raw Questionnaire Results'!$G53="","",('Raw Questionnaire Results'!BF53+'Raw Questionnaire Results'!AP53)/2)</f>
        <v/>
      </c>
      <c r="N54" s="64" t="str">
        <f>IF('Raw Questionnaire Results'!$G53="","",('Raw Questionnaire Results'!BE53+'Raw Questionnaire Results'!AO53)/2)</f>
        <v/>
      </c>
      <c r="O54" s="72" t="str">
        <f>IF('Raw Questionnaire Results'!$G53="","",('Raw Questionnaire Results'!Q53+'Raw Questionnaire Results'!K53)/2)</f>
        <v/>
      </c>
      <c r="P54" s="72" t="str">
        <f>IF('Raw Questionnaire Results'!$G53="","",('Raw Questionnaire Results'!AV53+'Raw Questionnaire Results'!AJ53)/2)</f>
        <v/>
      </c>
      <c r="Q54" s="64" t="str">
        <f>IF('Raw Questionnaire Results'!$G53="","",('Raw Questionnaire Results'!AU53+'Raw Questionnaire Results'!AI53)/2)</f>
        <v/>
      </c>
      <c r="R54" s="72" t="str">
        <f>IF('Raw Questionnaire Results'!$G53="","",('Raw Questionnaire Results'!O53+'Raw Questionnaire Results'!U53)/2)</f>
        <v/>
      </c>
      <c r="S54" s="72" t="str">
        <f>IF('Raw Questionnaire Results'!$G53="","",('Raw Questionnaire Results'!AR53+'Raw Questionnaire Results'!BD53)/2)</f>
        <v/>
      </c>
      <c r="T54" s="64" t="str">
        <f>IF('Raw Questionnaire Results'!$G53="","",('Raw Questionnaire Results'!AQ53+'Raw Questionnaire Results'!BC53)/2)</f>
        <v/>
      </c>
      <c r="U54" s="72" t="str">
        <f>IF('Raw Questionnaire Results'!$G53="","",('Raw Questionnaire Results'!T53+'Raw Questionnaire Results'!P53)/2)</f>
        <v/>
      </c>
      <c r="V54" s="72" t="str">
        <f>IF('Raw Questionnaire Results'!$G53="","",('Raw Questionnaire Results'!BB53+'Raw Questionnaire Results'!AT53)/2)</f>
        <v/>
      </c>
      <c r="W54" s="64" t="str">
        <f>IF('Raw Questionnaire Results'!$G53="","",('Raw Questionnaire Results'!BA53+'Raw Questionnaire Results'!AS53)/2)</f>
        <v/>
      </c>
    </row>
    <row r="55" spans="1:23">
      <c r="A55" s="70" t="str">
        <f>IF('Raw Questionnaire Results'!G54="","",'Raw Questionnaire Results'!G54)</f>
        <v/>
      </c>
      <c r="B55" s="71" t="str">
        <f>IF('Raw Questionnaire Results'!H54="","",'Raw Questionnaire Results'!H54)</f>
        <v/>
      </c>
      <c r="C55" t="str">
        <f>IF('Raw Questionnaire Results'!$G54="","",('Raw Questionnaire Results'!Q54+'Raw Questionnaire Results'!J54)/2)</f>
        <v/>
      </c>
      <c r="D55" t="str">
        <f>IF('Raw Questionnaire Results'!$G54="","",('Raw Questionnaire Results'!AZ54+'Raw Questionnaire Results'!AH54)/2)</f>
        <v/>
      </c>
      <c r="E55" s="64" t="str">
        <f>IF('Raw Questionnaire Results'!$G54="","",('Raw Questionnaire Results'!AY54+'Raw Questionnaire Results'!AG54)/2)</f>
        <v/>
      </c>
      <c r="F55" s="72" t="str">
        <f>IF('Raw Questionnaire Results'!$G54="","",('Raw Questionnaire Results'!L54+'Raw Questionnaire Results'!W54)/2)</f>
        <v/>
      </c>
      <c r="G55" s="72" t="str">
        <f>IF('Raw Questionnaire Results'!$G54="","",('Raw Questionnaire Results'!AL54+'Raw Questionnaire Results'!BH54)/2)</f>
        <v/>
      </c>
      <c r="H55" s="64" t="str">
        <f>IF('Raw Questionnaire Results'!$G54="","",('Raw Questionnaire Results'!AK54+'Raw Questionnaire Results'!BG54)/2)</f>
        <v/>
      </c>
      <c r="I55" s="72" t="str">
        <f>IF('Raw Questionnaire Results'!$G54="","",('Raw Questionnaire Results'!M54+'Raw Questionnaire Results'!R54)/2)</f>
        <v/>
      </c>
      <c r="J55" s="72" t="str">
        <f>IF('Raw Questionnaire Results'!$G54="","",('Raw Questionnaire Results'!AN54+'Raw Questionnaire Results'!AX54)/2)</f>
        <v/>
      </c>
      <c r="K55" s="64" t="str">
        <f>IF('Raw Questionnaire Results'!$G54="","",('Raw Questionnaire Results'!AM54+'Raw Questionnaire Results'!AW54)/2)</f>
        <v/>
      </c>
      <c r="L55" s="72" t="str">
        <f>IF('Raw Questionnaire Results'!$G54="","",('Raw Questionnaire Results'!V54+'Raw Questionnaire Results'!N54)/2)</f>
        <v/>
      </c>
      <c r="M55" s="72" t="str">
        <f>IF('Raw Questionnaire Results'!$G54="","",('Raw Questionnaire Results'!BF54+'Raw Questionnaire Results'!AP54)/2)</f>
        <v/>
      </c>
      <c r="N55" s="64" t="str">
        <f>IF('Raw Questionnaire Results'!$G54="","",('Raw Questionnaire Results'!BE54+'Raw Questionnaire Results'!AO54)/2)</f>
        <v/>
      </c>
      <c r="O55" s="72" t="str">
        <f>IF('Raw Questionnaire Results'!$G54="","",('Raw Questionnaire Results'!Q54+'Raw Questionnaire Results'!K54)/2)</f>
        <v/>
      </c>
      <c r="P55" s="72" t="str">
        <f>IF('Raw Questionnaire Results'!$G54="","",('Raw Questionnaire Results'!AV54+'Raw Questionnaire Results'!AJ54)/2)</f>
        <v/>
      </c>
      <c r="Q55" s="64" t="str">
        <f>IF('Raw Questionnaire Results'!$G54="","",('Raw Questionnaire Results'!AU54+'Raw Questionnaire Results'!AI54)/2)</f>
        <v/>
      </c>
      <c r="R55" s="72" t="str">
        <f>IF('Raw Questionnaire Results'!$G54="","",('Raw Questionnaire Results'!O54+'Raw Questionnaire Results'!U54)/2)</f>
        <v/>
      </c>
      <c r="S55" s="72" t="str">
        <f>IF('Raw Questionnaire Results'!$G54="","",('Raw Questionnaire Results'!AR54+'Raw Questionnaire Results'!BD54)/2)</f>
        <v/>
      </c>
      <c r="T55" s="64" t="str">
        <f>IF('Raw Questionnaire Results'!$G54="","",('Raw Questionnaire Results'!AQ54+'Raw Questionnaire Results'!BC54)/2)</f>
        <v/>
      </c>
      <c r="U55" s="72" t="str">
        <f>IF('Raw Questionnaire Results'!$G54="","",('Raw Questionnaire Results'!T54+'Raw Questionnaire Results'!P54)/2)</f>
        <v/>
      </c>
      <c r="V55" s="72" t="str">
        <f>IF('Raw Questionnaire Results'!$G54="","",('Raw Questionnaire Results'!BB54+'Raw Questionnaire Results'!AT54)/2)</f>
        <v/>
      </c>
      <c r="W55" s="64" t="str">
        <f>IF('Raw Questionnaire Results'!$G54="","",('Raw Questionnaire Results'!BA54+'Raw Questionnaire Results'!AS54)/2)</f>
        <v/>
      </c>
    </row>
    <row r="56" spans="1:23">
      <c r="A56" s="70" t="str">
        <f>IF('Raw Questionnaire Results'!G55="","",'Raw Questionnaire Results'!G55)</f>
        <v/>
      </c>
      <c r="B56" s="71" t="str">
        <f>IF('Raw Questionnaire Results'!H55="","",'Raw Questionnaire Results'!H55)</f>
        <v/>
      </c>
      <c r="C56" t="str">
        <f>IF('Raw Questionnaire Results'!$G55="","",('Raw Questionnaire Results'!Q55+'Raw Questionnaire Results'!J55)/2)</f>
        <v/>
      </c>
      <c r="D56" t="str">
        <f>IF('Raw Questionnaire Results'!$G55="","",('Raw Questionnaire Results'!AZ55+'Raw Questionnaire Results'!AH55)/2)</f>
        <v/>
      </c>
      <c r="E56" s="64" t="str">
        <f>IF('Raw Questionnaire Results'!$G55="","",('Raw Questionnaire Results'!AY55+'Raw Questionnaire Results'!AG55)/2)</f>
        <v/>
      </c>
      <c r="F56" s="72" t="str">
        <f>IF('Raw Questionnaire Results'!$G55="","",('Raw Questionnaire Results'!L55+'Raw Questionnaire Results'!W55)/2)</f>
        <v/>
      </c>
      <c r="G56" s="72" t="str">
        <f>IF('Raw Questionnaire Results'!$G55="","",('Raw Questionnaire Results'!AL55+'Raw Questionnaire Results'!BH55)/2)</f>
        <v/>
      </c>
      <c r="H56" s="64" t="str">
        <f>IF('Raw Questionnaire Results'!$G55="","",('Raw Questionnaire Results'!AK55+'Raw Questionnaire Results'!BG55)/2)</f>
        <v/>
      </c>
      <c r="I56" s="72" t="str">
        <f>IF('Raw Questionnaire Results'!$G55="","",('Raw Questionnaire Results'!M55+'Raw Questionnaire Results'!R55)/2)</f>
        <v/>
      </c>
      <c r="J56" s="72" t="str">
        <f>IF('Raw Questionnaire Results'!$G55="","",('Raw Questionnaire Results'!AN55+'Raw Questionnaire Results'!AX55)/2)</f>
        <v/>
      </c>
      <c r="K56" s="64" t="str">
        <f>IF('Raw Questionnaire Results'!$G55="","",('Raw Questionnaire Results'!AM55+'Raw Questionnaire Results'!AW55)/2)</f>
        <v/>
      </c>
      <c r="L56" s="72" t="str">
        <f>IF('Raw Questionnaire Results'!$G55="","",('Raw Questionnaire Results'!V55+'Raw Questionnaire Results'!N55)/2)</f>
        <v/>
      </c>
      <c r="M56" s="72" t="str">
        <f>IF('Raw Questionnaire Results'!$G55="","",('Raw Questionnaire Results'!BF55+'Raw Questionnaire Results'!AP55)/2)</f>
        <v/>
      </c>
      <c r="N56" s="64" t="str">
        <f>IF('Raw Questionnaire Results'!$G55="","",('Raw Questionnaire Results'!BE55+'Raw Questionnaire Results'!AO55)/2)</f>
        <v/>
      </c>
      <c r="O56" s="72" t="str">
        <f>IF('Raw Questionnaire Results'!$G55="","",('Raw Questionnaire Results'!Q55+'Raw Questionnaire Results'!K55)/2)</f>
        <v/>
      </c>
      <c r="P56" s="72" t="str">
        <f>IF('Raw Questionnaire Results'!$G55="","",('Raw Questionnaire Results'!AV55+'Raw Questionnaire Results'!AJ55)/2)</f>
        <v/>
      </c>
      <c r="Q56" s="64" t="str">
        <f>IF('Raw Questionnaire Results'!$G55="","",('Raw Questionnaire Results'!AU55+'Raw Questionnaire Results'!AI55)/2)</f>
        <v/>
      </c>
      <c r="R56" s="72" t="str">
        <f>IF('Raw Questionnaire Results'!$G55="","",('Raw Questionnaire Results'!O55+'Raw Questionnaire Results'!U55)/2)</f>
        <v/>
      </c>
      <c r="S56" s="72" t="str">
        <f>IF('Raw Questionnaire Results'!$G55="","",('Raw Questionnaire Results'!AR55+'Raw Questionnaire Results'!BD55)/2)</f>
        <v/>
      </c>
      <c r="T56" s="64" t="str">
        <f>IF('Raw Questionnaire Results'!$G55="","",('Raw Questionnaire Results'!AQ55+'Raw Questionnaire Results'!BC55)/2)</f>
        <v/>
      </c>
      <c r="U56" s="72" t="str">
        <f>IF('Raw Questionnaire Results'!$G55="","",('Raw Questionnaire Results'!T55+'Raw Questionnaire Results'!P55)/2)</f>
        <v/>
      </c>
      <c r="V56" s="72" t="str">
        <f>IF('Raw Questionnaire Results'!$G55="","",('Raw Questionnaire Results'!BB55+'Raw Questionnaire Results'!AT55)/2)</f>
        <v/>
      </c>
      <c r="W56" s="64" t="str">
        <f>IF('Raw Questionnaire Results'!$G55="","",('Raw Questionnaire Results'!BA55+'Raw Questionnaire Results'!AS55)/2)</f>
        <v/>
      </c>
    </row>
    <row r="57" spans="1:23">
      <c r="A57" s="70" t="str">
        <f>IF('Raw Questionnaire Results'!G56="","",'Raw Questionnaire Results'!G56)</f>
        <v/>
      </c>
      <c r="B57" s="71" t="str">
        <f>IF('Raw Questionnaire Results'!H56="","",'Raw Questionnaire Results'!H56)</f>
        <v/>
      </c>
      <c r="C57" t="str">
        <f>IF('Raw Questionnaire Results'!$G56="","",('Raw Questionnaire Results'!Q56+'Raw Questionnaire Results'!J56)/2)</f>
        <v/>
      </c>
      <c r="D57" t="str">
        <f>IF('Raw Questionnaire Results'!$G56="","",('Raw Questionnaire Results'!AZ56+'Raw Questionnaire Results'!AH56)/2)</f>
        <v/>
      </c>
      <c r="E57" s="64" t="str">
        <f>IF('Raw Questionnaire Results'!$G56="","",('Raw Questionnaire Results'!AY56+'Raw Questionnaire Results'!AG56)/2)</f>
        <v/>
      </c>
      <c r="F57" s="72" t="str">
        <f>IF('Raw Questionnaire Results'!$G56="","",('Raw Questionnaire Results'!L56+'Raw Questionnaire Results'!W56)/2)</f>
        <v/>
      </c>
      <c r="G57" s="72" t="str">
        <f>IF('Raw Questionnaire Results'!$G56="","",('Raw Questionnaire Results'!AL56+'Raw Questionnaire Results'!BH56)/2)</f>
        <v/>
      </c>
      <c r="H57" s="64" t="str">
        <f>IF('Raw Questionnaire Results'!$G56="","",('Raw Questionnaire Results'!AK56+'Raw Questionnaire Results'!BG56)/2)</f>
        <v/>
      </c>
      <c r="I57" s="72" t="str">
        <f>IF('Raw Questionnaire Results'!$G56="","",('Raw Questionnaire Results'!M56+'Raw Questionnaire Results'!R56)/2)</f>
        <v/>
      </c>
      <c r="J57" s="72" t="str">
        <f>IF('Raw Questionnaire Results'!$G56="","",('Raw Questionnaire Results'!AN56+'Raw Questionnaire Results'!AX56)/2)</f>
        <v/>
      </c>
      <c r="K57" s="64" t="str">
        <f>IF('Raw Questionnaire Results'!$G56="","",('Raw Questionnaire Results'!AM56+'Raw Questionnaire Results'!AW56)/2)</f>
        <v/>
      </c>
      <c r="L57" s="72" t="str">
        <f>IF('Raw Questionnaire Results'!$G56="","",('Raw Questionnaire Results'!V56+'Raw Questionnaire Results'!N56)/2)</f>
        <v/>
      </c>
      <c r="M57" s="72" t="str">
        <f>IF('Raw Questionnaire Results'!$G56="","",('Raw Questionnaire Results'!BF56+'Raw Questionnaire Results'!AP56)/2)</f>
        <v/>
      </c>
      <c r="N57" s="64" t="str">
        <f>IF('Raw Questionnaire Results'!$G56="","",('Raw Questionnaire Results'!BE56+'Raw Questionnaire Results'!AO56)/2)</f>
        <v/>
      </c>
      <c r="O57" s="72" t="str">
        <f>IF('Raw Questionnaire Results'!$G56="","",('Raw Questionnaire Results'!Q56+'Raw Questionnaire Results'!K56)/2)</f>
        <v/>
      </c>
      <c r="P57" s="72" t="str">
        <f>IF('Raw Questionnaire Results'!$G56="","",('Raw Questionnaire Results'!AV56+'Raw Questionnaire Results'!AJ56)/2)</f>
        <v/>
      </c>
      <c r="Q57" s="64" t="str">
        <f>IF('Raw Questionnaire Results'!$G56="","",('Raw Questionnaire Results'!AU56+'Raw Questionnaire Results'!AI56)/2)</f>
        <v/>
      </c>
      <c r="R57" s="72" t="str">
        <f>IF('Raw Questionnaire Results'!$G56="","",('Raw Questionnaire Results'!O56+'Raw Questionnaire Results'!U56)/2)</f>
        <v/>
      </c>
      <c r="S57" s="72" t="str">
        <f>IF('Raw Questionnaire Results'!$G56="","",('Raw Questionnaire Results'!AR56+'Raw Questionnaire Results'!BD56)/2)</f>
        <v/>
      </c>
      <c r="T57" s="64" t="str">
        <f>IF('Raw Questionnaire Results'!$G56="","",('Raw Questionnaire Results'!AQ56+'Raw Questionnaire Results'!BC56)/2)</f>
        <v/>
      </c>
      <c r="U57" s="72" t="str">
        <f>IF('Raw Questionnaire Results'!$G56="","",('Raw Questionnaire Results'!T56+'Raw Questionnaire Results'!P56)/2)</f>
        <v/>
      </c>
      <c r="V57" s="72" t="str">
        <f>IF('Raw Questionnaire Results'!$G56="","",('Raw Questionnaire Results'!BB56+'Raw Questionnaire Results'!AT56)/2)</f>
        <v/>
      </c>
      <c r="W57" s="64" t="str">
        <f>IF('Raw Questionnaire Results'!$G56="","",('Raw Questionnaire Results'!BA56+'Raw Questionnaire Results'!AS56)/2)</f>
        <v/>
      </c>
    </row>
    <row r="58" spans="1:23">
      <c r="A58" s="70" t="str">
        <f>IF('Raw Questionnaire Results'!G57="","",'Raw Questionnaire Results'!G57)</f>
        <v/>
      </c>
      <c r="B58" s="71" t="str">
        <f>IF('Raw Questionnaire Results'!H57="","",'Raw Questionnaire Results'!H57)</f>
        <v/>
      </c>
      <c r="C58" t="str">
        <f>IF('Raw Questionnaire Results'!$G57="","",('Raw Questionnaire Results'!Q57+'Raw Questionnaire Results'!J57)/2)</f>
        <v/>
      </c>
      <c r="D58" t="str">
        <f>IF('Raw Questionnaire Results'!$G57="","",('Raw Questionnaire Results'!AZ57+'Raw Questionnaire Results'!AH57)/2)</f>
        <v/>
      </c>
      <c r="E58" s="64" t="str">
        <f>IF('Raw Questionnaire Results'!$G57="","",('Raw Questionnaire Results'!AY57+'Raw Questionnaire Results'!AG57)/2)</f>
        <v/>
      </c>
      <c r="F58" s="72" t="str">
        <f>IF('Raw Questionnaire Results'!$G57="","",('Raw Questionnaire Results'!L57+'Raw Questionnaire Results'!W57)/2)</f>
        <v/>
      </c>
      <c r="G58" s="72" t="str">
        <f>IF('Raw Questionnaire Results'!$G57="","",('Raw Questionnaire Results'!AL57+'Raw Questionnaire Results'!BH57)/2)</f>
        <v/>
      </c>
      <c r="H58" s="64" t="str">
        <f>IF('Raw Questionnaire Results'!$G57="","",('Raw Questionnaire Results'!AK57+'Raw Questionnaire Results'!BG57)/2)</f>
        <v/>
      </c>
      <c r="I58" s="72" t="str">
        <f>IF('Raw Questionnaire Results'!$G57="","",('Raw Questionnaire Results'!M57+'Raw Questionnaire Results'!R57)/2)</f>
        <v/>
      </c>
      <c r="J58" s="72" t="str">
        <f>IF('Raw Questionnaire Results'!$G57="","",('Raw Questionnaire Results'!AN57+'Raw Questionnaire Results'!AX57)/2)</f>
        <v/>
      </c>
      <c r="K58" s="64" t="str">
        <f>IF('Raw Questionnaire Results'!$G57="","",('Raw Questionnaire Results'!AM57+'Raw Questionnaire Results'!AW57)/2)</f>
        <v/>
      </c>
      <c r="L58" s="72" t="str">
        <f>IF('Raw Questionnaire Results'!$G57="","",('Raw Questionnaire Results'!V57+'Raw Questionnaire Results'!N57)/2)</f>
        <v/>
      </c>
      <c r="M58" s="72" t="str">
        <f>IF('Raw Questionnaire Results'!$G57="","",('Raw Questionnaire Results'!BF57+'Raw Questionnaire Results'!AP57)/2)</f>
        <v/>
      </c>
      <c r="N58" s="64" t="str">
        <f>IF('Raw Questionnaire Results'!$G57="","",('Raw Questionnaire Results'!BE57+'Raw Questionnaire Results'!AO57)/2)</f>
        <v/>
      </c>
      <c r="O58" s="72" t="str">
        <f>IF('Raw Questionnaire Results'!$G57="","",('Raw Questionnaire Results'!Q57+'Raw Questionnaire Results'!K57)/2)</f>
        <v/>
      </c>
      <c r="P58" s="72" t="str">
        <f>IF('Raw Questionnaire Results'!$G57="","",('Raw Questionnaire Results'!AV57+'Raw Questionnaire Results'!AJ57)/2)</f>
        <v/>
      </c>
      <c r="Q58" s="64" t="str">
        <f>IF('Raw Questionnaire Results'!$G57="","",('Raw Questionnaire Results'!AU57+'Raw Questionnaire Results'!AI57)/2)</f>
        <v/>
      </c>
      <c r="R58" s="72" t="str">
        <f>IF('Raw Questionnaire Results'!$G57="","",('Raw Questionnaire Results'!O57+'Raw Questionnaire Results'!U57)/2)</f>
        <v/>
      </c>
      <c r="S58" s="72" t="str">
        <f>IF('Raw Questionnaire Results'!$G57="","",('Raw Questionnaire Results'!AR57+'Raw Questionnaire Results'!BD57)/2)</f>
        <v/>
      </c>
      <c r="T58" s="64" t="str">
        <f>IF('Raw Questionnaire Results'!$G57="","",('Raw Questionnaire Results'!AQ57+'Raw Questionnaire Results'!BC57)/2)</f>
        <v/>
      </c>
      <c r="U58" s="72" t="str">
        <f>IF('Raw Questionnaire Results'!$G57="","",('Raw Questionnaire Results'!T57+'Raw Questionnaire Results'!P57)/2)</f>
        <v/>
      </c>
      <c r="V58" s="72" t="str">
        <f>IF('Raw Questionnaire Results'!$G57="","",('Raw Questionnaire Results'!BB57+'Raw Questionnaire Results'!AT57)/2)</f>
        <v/>
      </c>
      <c r="W58" s="64" t="str">
        <f>IF('Raw Questionnaire Results'!$G57="","",('Raw Questionnaire Results'!BA57+'Raw Questionnaire Results'!AS57)/2)</f>
        <v/>
      </c>
    </row>
    <row r="59" spans="1:23">
      <c r="A59" s="70" t="str">
        <f>IF('Raw Questionnaire Results'!G58="","",'Raw Questionnaire Results'!G58)</f>
        <v/>
      </c>
      <c r="B59" s="71" t="str">
        <f>IF('Raw Questionnaire Results'!H58="","",'Raw Questionnaire Results'!H58)</f>
        <v/>
      </c>
      <c r="C59" t="str">
        <f>IF('Raw Questionnaire Results'!$G58="","",('Raw Questionnaire Results'!Q58+'Raw Questionnaire Results'!J58)/2)</f>
        <v/>
      </c>
      <c r="D59" t="str">
        <f>IF('Raw Questionnaire Results'!$G58="","",('Raw Questionnaire Results'!AZ58+'Raw Questionnaire Results'!AH58)/2)</f>
        <v/>
      </c>
      <c r="E59" s="64" t="str">
        <f>IF('Raw Questionnaire Results'!$G58="","",('Raw Questionnaire Results'!AY58+'Raw Questionnaire Results'!AG58)/2)</f>
        <v/>
      </c>
      <c r="F59" s="72" t="str">
        <f>IF('Raw Questionnaire Results'!$G58="","",('Raw Questionnaire Results'!L58+'Raw Questionnaire Results'!W58)/2)</f>
        <v/>
      </c>
      <c r="G59" s="72" t="str">
        <f>IF('Raw Questionnaire Results'!$G58="","",('Raw Questionnaire Results'!AL58+'Raw Questionnaire Results'!BH58)/2)</f>
        <v/>
      </c>
      <c r="H59" s="64" t="str">
        <f>IF('Raw Questionnaire Results'!$G58="","",('Raw Questionnaire Results'!AK58+'Raw Questionnaire Results'!BG58)/2)</f>
        <v/>
      </c>
      <c r="I59" s="72" t="str">
        <f>IF('Raw Questionnaire Results'!$G58="","",('Raw Questionnaire Results'!M58+'Raw Questionnaire Results'!R58)/2)</f>
        <v/>
      </c>
      <c r="J59" s="72" t="str">
        <f>IF('Raw Questionnaire Results'!$G58="","",('Raw Questionnaire Results'!AN58+'Raw Questionnaire Results'!AX58)/2)</f>
        <v/>
      </c>
      <c r="K59" s="64" t="str">
        <f>IF('Raw Questionnaire Results'!$G58="","",('Raw Questionnaire Results'!AM58+'Raw Questionnaire Results'!AW58)/2)</f>
        <v/>
      </c>
      <c r="L59" s="72" t="str">
        <f>IF('Raw Questionnaire Results'!$G58="","",('Raw Questionnaire Results'!V58+'Raw Questionnaire Results'!N58)/2)</f>
        <v/>
      </c>
      <c r="M59" s="72" t="str">
        <f>IF('Raw Questionnaire Results'!$G58="","",('Raw Questionnaire Results'!BF58+'Raw Questionnaire Results'!AP58)/2)</f>
        <v/>
      </c>
      <c r="N59" s="64" t="str">
        <f>IF('Raw Questionnaire Results'!$G58="","",('Raw Questionnaire Results'!BE58+'Raw Questionnaire Results'!AO58)/2)</f>
        <v/>
      </c>
      <c r="O59" s="72" t="str">
        <f>IF('Raw Questionnaire Results'!$G58="","",('Raw Questionnaire Results'!Q58+'Raw Questionnaire Results'!K58)/2)</f>
        <v/>
      </c>
      <c r="P59" s="72" t="str">
        <f>IF('Raw Questionnaire Results'!$G58="","",('Raw Questionnaire Results'!AV58+'Raw Questionnaire Results'!AJ58)/2)</f>
        <v/>
      </c>
      <c r="Q59" s="64" t="str">
        <f>IF('Raw Questionnaire Results'!$G58="","",('Raw Questionnaire Results'!AU58+'Raw Questionnaire Results'!AI58)/2)</f>
        <v/>
      </c>
      <c r="R59" s="72" t="str">
        <f>IF('Raw Questionnaire Results'!$G58="","",('Raw Questionnaire Results'!O58+'Raw Questionnaire Results'!U58)/2)</f>
        <v/>
      </c>
      <c r="S59" s="72" t="str">
        <f>IF('Raw Questionnaire Results'!$G58="","",('Raw Questionnaire Results'!AR58+'Raw Questionnaire Results'!BD58)/2)</f>
        <v/>
      </c>
      <c r="T59" s="64" t="str">
        <f>IF('Raw Questionnaire Results'!$G58="","",('Raw Questionnaire Results'!AQ58+'Raw Questionnaire Results'!BC58)/2)</f>
        <v/>
      </c>
      <c r="U59" s="72" t="str">
        <f>IF('Raw Questionnaire Results'!$G58="","",('Raw Questionnaire Results'!T58+'Raw Questionnaire Results'!P58)/2)</f>
        <v/>
      </c>
      <c r="V59" s="72" t="str">
        <f>IF('Raw Questionnaire Results'!$G58="","",('Raw Questionnaire Results'!BB58+'Raw Questionnaire Results'!AT58)/2)</f>
        <v/>
      </c>
      <c r="W59" s="64" t="str">
        <f>IF('Raw Questionnaire Results'!$G58="","",('Raw Questionnaire Results'!BA58+'Raw Questionnaire Results'!AS58)/2)</f>
        <v/>
      </c>
    </row>
    <row r="60" spans="1:23">
      <c r="A60" s="70" t="str">
        <f>IF('Raw Questionnaire Results'!G59="","",'Raw Questionnaire Results'!G59)</f>
        <v/>
      </c>
      <c r="B60" s="71" t="str">
        <f>IF('Raw Questionnaire Results'!H59="","",'Raw Questionnaire Results'!H59)</f>
        <v/>
      </c>
      <c r="C60" t="str">
        <f>IF('Raw Questionnaire Results'!$G59="","",('Raw Questionnaire Results'!Q59+'Raw Questionnaire Results'!J59)/2)</f>
        <v/>
      </c>
      <c r="D60" t="str">
        <f>IF('Raw Questionnaire Results'!$G59="","",('Raw Questionnaire Results'!AZ59+'Raw Questionnaire Results'!AH59)/2)</f>
        <v/>
      </c>
      <c r="E60" s="64" t="str">
        <f>IF('Raw Questionnaire Results'!$G59="","",('Raw Questionnaire Results'!AY59+'Raw Questionnaire Results'!AG59)/2)</f>
        <v/>
      </c>
      <c r="F60" s="72" t="str">
        <f>IF('Raw Questionnaire Results'!$G59="","",('Raw Questionnaire Results'!L59+'Raw Questionnaire Results'!W59)/2)</f>
        <v/>
      </c>
      <c r="G60" s="72" t="str">
        <f>IF('Raw Questionnaire Results'!$G59="","",('Raw Questionnaire Results'!AL59+'Raw Questionnaire Results'!BH59)/2)</f>
        <v/>
      </c>
      <c r="H60" s="64" t="str">
        <f>IF('Raw Questionnaire Results'!$G59="","",('Raw Questionnaire Results'!AK59+'Raw Questionnaire Results'!BG59)/2)</f>
        <v/>
      </c>
      <c r="I60" s="72" t="str">
        <f>IF('Raw Questionnaire Results'!$G59="","",('Raw Questionnaire Results'!M59+'Raw Questionnaire Results'!R59)/2)</f>
        <v/>
      </c>
      <c r="J60" s="72" t="str">
        <f>IF('Raw Questionnaire Results'!$G59="","",('Raw Questionnaire Results'!AN59+'Raw Questionnaire Results'!AX59)/2)</f>
        <v/>
      </c>
      <c r="K60" s="64" t="str">
        <f>IF('Raw Questionnaire Results'!$G59="","",('Raw Questionnaire Results'!AM59+'Raw Questionnaire Results'!AW59)/2)</f>
        <v/>
      </c>
      <c r="L60" s="72" t="str">
        <f>IF('Raw Questionnaire Results'!$G59="","",('Raw Questionnaire Results'!V59+'Raw Questionnaire Results'!N59)/2)</f>
        <v/>
      </c>
      <c r="M60" s="72" t="str">
        <f>IF('Raw Questionnaire Results'!$G59="","",('Raw Questionnaire Results'!BF59+'Raw Questionnaire Results'!AP59)/2)</f>
        <v/>
      </c>
      <c r="N60" s="64" t="str">
        <f>IF('Raw Questionnaire Results'!$G59="","",('Raw Questionnaire Results'!BE59+'Raw Questionnaire Results'!AO59)/2)</f>
        <v/>
      </c>
      <c r="O60" s="72" t="str">
        <f>IF('Raw Questionnaire Results'!$G59="","",('Raw Questionnaire Results'!Q59+'Raw Questionnaire Results'!K59)/2)</f>
        <v/>
      </c>
      <c r="P60" s="72" t="str">
        <f>IF('Raw Questionnaire Results'!$G59="","",('Raw Questionnaire Results'!AV59+'Raw Questionnaire Results'!AJ59)/2)</f>
        <v/>
      </c>
      <c r="Q60" s="64" t="str">
        <f>IF('Raw Questionnaire Results'!$G59="","",('Raw Questionnaire Results'!AU59+'Raw Questionnaire Results'!AI59)/2)</f>
        <v/>
      </c>
      <c r="R60" s="72" t="str">
        <f>IF('Raw Questionnaire Results'!$G59="","",('Raw Questionnaire Results'!O59+'Raw Questionnaire Results'!U59)/2)</f>
        <v/>
      </c>
      <c r="S60" s="72" t="str">
        <f>IF('Raw Questionnaire Results'!$G59="","",('Raw Questionnaire Results'!AR59+'Raw Questionnaire Results'!BD59)/2)</f>
        <v/>
      </c>
      <c r="T60" s="64" t="str">
        <f>IF('Raw Questionnaire Results'!$G59="","",('Raw Questionnaire Results'!AQ59+'Raw Questionnaire Results'!BC59)/2)</f>
        <v/>
      </c>
      <c r="U60" s="72" t="str">
        <f>IF('Raw Questionnaire Results'!$G59="","",('Raw Questionnaire Results'!T59+'Raw Questionnaire Results'!P59)/2)</f>
        <v/>
      </c>
      <c r="V60" s="72" t="str">
        <f>IF('Raw Questionnaire Results'!$G59="","",('Raw Questionnaire Results'!BB59+'Raw Questionnaire Results'!AT59)/2)</f>
        <v/>
      </c>
      <c r="W60" s="64" t="str">
        <f>IF('Raw Questionnaire Results'!$G59="","",('Raw Questionnaire Results'!BA59+'Raw Questionnaire Results'!AS59)/2)</f>
        <v/>
      </c>
    </row>
    <row r="61" spans="1:23">
      <c r="A61" s="70" t="str">
        <f>IF('Raw Questionnaire Results'!G60="","",'Raw Questionnaire Results'!G60)</f>
        <v/>
      </c>
      <c r="B61" s="71" t="str">
        <f>IF('Raw Questionnaire Results'!H60="","",'Raw Questionnaire Results'!H60)</f>
        <v/>
      </c>
      <c r="C61" t="str">
        <f>IF('Raw Questionnaire Results'!$G60="","",('Raw Questionnaire Results'!Q60+'Raw Questionnaire Results'!J60)/2)</f>
        <v/>
      </c>
      <c r="D61" t="str">
        <f>IF('Raw Questionnaire Results'!$G60="","",('Raw Questionnaire Results'!AZ60+'Raw Questionnaire Results'!AH60)/2)</f>
        <v/>
      </c>
      <c r="E61" s="64" t="str">
        <f>IF('Raw Questionnaire Results'!$G60="","",('Raw Questionnaire Results'!AY60+'Raw Questionnaire Results'!AG60)/2)</f>
        <v/>
      </c>
      <c r="F61" s="72" t="str">
        <f>IF('Raw Questionnaire Results'!$G60="","",('Raw Questionnaire Results'!L60+'Raw Questionnaire Results'!W60)/2)</f>
        <v/>
      </c>
      <c r="G61" s="72" t="str">
        <f>IF('Raw Questionnaire Results'!$G60="","",('Raw Questionnaire Results'!AL60+'Raw Questionnaire Results'!BH60)/2)</f>
        <v/>
      </c>
      <c r="H61" s="64" t="str">
        <f>IF('Raw Questionnaire Results'!$G60="","",('Raw Questionnaire Results'!AK60+'Raw Questionnaire Results'!BG60)/2)</f>
        <v/>
      </c>
      <c r="I61" s="72" t="str">
        <f>IF('Raw Questionnaire Results'!$G60="","",('Raw Questionnaire Results'!M60+'Raw Questionnaire Results'!R60)/2)</f>
        <v/>
      </c>
      <c r="J61" s="72" t="str">
        <f>IF('Raw Questionnaire Results'!$G60="","",('Raw Questionnaire Results'!AN60+'Raw Questionnaire Results'!AX60)/2)</f>
        <v/>
      </c>
      <c r="K61" s="64" t="str">
        <f>IF('Raw Questionnaire Results'!$G60="","",('Raw Questionnaire Results'!AM60+'Raw Questionnaire Results'!AW60)/2)</f>
        <v/>
      </c>
      <c r="L61" s="72" t="str">
        <f>IF('Raw Questionnaire Results'!$G60="","",('Raw Questionnaire Results'!V60+'Raw Questionnaire Results'!N60)/2)</f>
        <v/>
      </c>
      <c r="M61" s="72" t="str">
        <f>IF('Raw Questionnaire Results'!$G60="","",('Raw Questionnaire Results'!BF60+'Raw Questionnaire Results'!AP60)/2)</f>
        <v/>
      </c>
      <c r="N61" s="64" t="str">
        <f>IF('Raw Questionnaire Results'!$G60="","",('Raw Questionnaire Results'!BE60+'Raw Questionnaire Results'!AO60)/2)</f>
        <v/>
      </c>
      <c r="O61" s="72" t="str">
        <f>IF('Raw Questionnaire Results'!$G60="","",('Raw Questionnaire Results'!Q60+'Raw Questionnaire Results'!K60)/2)</f>
        <v/>
      </c>
      <c r="P61" s="72" t="str">
        <f>IF('Raw Questionnaire Results'!$G60="","",('Raw Questionnaire Results'!AV60+'Raw Questionnaire Results'!AJ60)/2)</f>
        <v/>
      </c>
      <c r="Q61" s="64" t="str">
        <f>IF('Raw Questionnaire Results'!$G60="","",('Raw Questionnaire Results'!AU60+'Raw Questionnaire Results'!AI60)/2)</f>
        <v/>
      </c>
      <c r="R61" s="72" t="str">
        <f>IF('Raw Questionnaire Results'!$G60="","",('Raw Questionnaire Results'!O60+'Raw Questionnaire Results'!U60)/2)</f>
        <v/>
      </c>
      <c r="S61" s="72" t="str">
        <f>IF('Raw Questionnaire Results'!$G60="","",('Raw Questionnaire Results'!AR60+'Raw Questionnaire Results'!BD60)/2)</f>
        <v/>
      </c>
      <c r="T61" s="64" t="str">
        <f>IF('Raw Questionnaire Results'!$G60="","",('Raw Questionnaire Results'!AQ60+'Raw Questionnaire Results'!BC60)/2)</f>
        <v/>
      </c>
      <c r="U61" s="72" t="str">
        <f>IF('Raw Questionnaire Results'!$G60="","",('Raw Questionnaire Results'!T60+'Raw Questionnaire Results'!P60)/2)</f>
        <v/>
      </c>
      <c r="V61" s="72" t="str">
        <f>IF('Raw Questionnaire Results'!$G60="","",('Raw Questionnaire Results'!BB60+'Raw Questionnaire Results'!AT60)/2)</f>
        <v/>
      </c>
      <c r="W61" s="64" t="str">
        <f>IF('Raw Questionnaire Results'!$G60="","",('Raw Questionnaire Results'!BA60+'Raw Questionnaire Results'!AS60)/2)</f>
        <v/>
      </c>
    </row>
    <row r="62" spans="1:23">
      <c r="A62" s="70" t="str">
        <f>IF('Raw Questionnaire Results'!G61="","",'Raw Questionnaire Results'!G61)</f>
        <v/>
      </c>
      <c r="B62" s="71" t="str">
        <f>IF('Raw Questionnaire Results'!H61="","",'Raw Questionnaire Results'!H61)</f>
        <v/>
      </c>
      <c r="C62" t="str">
        <f>IF('Raw Questionnaire Results'!$G61="","",('Raw Questionnaire Results'!Q61+'Raw Questionnaire Results'!J61)/2)</f>
        <v/>
      </c>
      <c r="D62" t="str">
        <f>IF('Raw Questionnaire Results'!$G61="","",('Raw Questionnaire Results'!AZ61+'Raw Questionnaire Results'!AH61)/2)</f>
        <v/>
      </c>
      <c r="E62" s="64" t="str">
        <f>IF('Raw Questionnaire Results'!$G61="","",('Raw Questionnaire Results'!AY61+'Raw Questionnaire Results'!AG61)/2)</f>
        <v/>
      </c>
      <c r="F62" s="72" t="str">
        <f>IF('Raw Questionnaire Results'!$G61="","",('Raw Questionnaire Results'!L61+'Raw Questionnaire Results'!W61)/2)</f>
        <v/>
      </c>
      <c r="G62" s="72" t="str">
        <f>IF('Raw Questionnaire Results'!$G61="","",('Raw Questionnaire Results'!AL61+'Raw Questionnaire Results'!BH61)/2)</f>
        <v/>
      </c>
      <c r="H62" s="64" t="str">
        <f>IF('Raw Questionnaire Results'!$G61="","",('Raw Questionnaire Results'!AK61+'Raw Questionnaire Results'!BG61)/2)</f>
        <v/>
      </c>
      <c r="I62" s="72" t="str">
        <f>IF('Raw Questionnaire Results'!$G61="","",('Raw Questionnaire Results'!M61+'Raw Questionnaire Results'!R61)/2)</f>
        <v/>
      </c>
      <c r="J62" s="72" t="str">
        <f>IF('Raw Questionnaire Results'!$G61="","",('Raw Questionnaire Results'!AN61+'Raw Questionnaire Results'!AX61)/2)</f>
        <v/>
      </c>
      <c r="K62" s="64" t="str">
        <f>IF('Raw Questionnaire Results'!$G61="","",('Raw Questionnaire Results'!AM61+'Raw Questionnaire Results'!AW61)/2)</f>
        <v/>
      </c>
      <c r="L62" s="72" t="str">
        <f>IF('Raw Questionnaire Results'!$G61="","",('Raw Questionnaire Results'!V61+'Raw Questionnaire Results'!N61)/2)</f>
        <v/>
      </c>
      <c r="M62" s="72" t="str">
        <f>IF('Raw Questionnaire Results'!$G61="","",('Raw Questionnaire Results'!BF61+'Raw Questionnaire Results'!AP61)/2)</f>
        <v/>
      </c>
      <c r="N62" s="64" t="str">
        <f>IF('Raw Questionnaire Results'!$G61="","",('Raw Questionnaire Results'!BE61+'Raw Questionnaire Results'!AO61)/2)</f>
        <v/>
      </c>
      <c r="O62" s="72" t="str">
        <f>IF('Raw Questionnaire Results'!$G61="","",('Raw Questionnaire Results'!Q61+'Raw Questionnaire Results'!K61)/2)</f>
        <v/>
      </c>
      <c r="P62" s="72" t="str">
        <f>IF('Raw Questionnaire Results'!$G61="","",('Raw Questionnaire Results'!AV61+'Raw Questionnaire Results'!AJ61)/2)</f>
        <v/>
      </c>
      <c r="Q62" s="64" t="str">
        <f>IF('Raw Questionnaire Results'!$G61="","",('Raw Questionnaire Results'!AU61+'Raw Questionnaire Results'!AI61)/2)</f>
        <v/>
      </c>
      <c r="R62" s="72" t="str">
        <f>IF('Raw Questionnaire Results'!$G61="","",('Raw Questionnaire Results'!O61+'Raw Questionnaire Results'!U61)/2)</f>
        <v/>
      </c>
      <c r="S62" s="72" t="str">
        <f>IF('Raw Questionnaire Results'!$G61="","",('Raw Questionnaire Results'!AR61+'Raw Questionnaire Results'!BD61)/2)</f>
        <v/>
      </c>
      <c r="T62" s="64" t="str">
        <f>IF('Raw Questionnaire Results'!$G61="","",('Raw Questionnaire Results'!AQ61+'Raw Questionnaire Results'!BC61)/2)</f>
        <v/>
      </c>
      <c r="U62" s="72" t="str">
        <f>IF('Raw Questionnaire Results'!$G61="","",('Raw Questionnaire Results'!T61+'Raw Questionnaire Results'!P61)/2)</f>
        <v/>
      </c>
      <c r="V62" s="72" t="str">
        <f>IF('Raw Questionnaire Results'!$G61="","",('Raw Questionnaire Results'!BB61+'Raw Questionnaire Results'!AT61)/2)</f>
        <v/>
      </c>
      <c r="W62" s="64" t="str">
        <f>IF('Raw Questionnaire Results'!$G61="","",('Raw Questionnaire Results'!BA61+'Raw Questionnaire Results'!AS61)/2)</f>
        <v/>
      </c>
    </row>
    <row r="63" spans="1:23">
      <c r="A63" s="70" t="str">
        <f>IF('Raw Questionnaire Results'!G62="","",'Raw Questionnaire Results'!G62)</f>
        <v/>
      </c>
      <c r="B63" s="71" t="str">
        <f>IF('Raw Questionnaire Results'!H62="","",'Raw Questionnaire Results'!H62)</f>
        <v/>
      </c>
      <c r="C63" t="str">
        <f>IF('Raw Questionnaire Results'!$G62="","",('Raw Questionnaire Results'!Q62+'Raw Questionnaire Results'!J62)/2)</f>
        <v/>
      </c>
      <c r="D63" t="str">
        <f>IF('Raw Questionnaire Results'!$G62="","",('Raw Questionnaire Results'!AZ62+'Raw Questionnaire Results'!AH62)/2)</f>
        <v/>
      </c>
      <c r="E63" s="64" t="str">
        <f>IF('Raw Questionnaire Results'!$G62="","",('Raw Questionnaire Results'!AY62+'Raw Questionnaire Results'!AG62)/2)</f>
        <v/>
      </c>
      <c r="F63" s="72" t="str">
        <f>IF('Raw Questionnaire Results'!$G62="","",('Raw Questionnaire Results'!L62+'Raw Questionnaire Results'!W62)/2)</f>
        <v/>
      </c>
      <c r="G63" s="72" t="str">
        <f>IF('Raw Questionnaire Results'!$G62="","",('Raw Questionnaire Results'!AL62+'Raw Questionnaire Results'!BH62)/2)</f>
        <v/>
      </c>
      <c r="H63" s="64" t="str">
        <f>IF('Raw Questionnaire Results'!$G62="","",('Raw Questionnaire Results'!AK62+'Raw Questionnaire Results'!BG62)/2)</f>
        <v/>
      </c>
      <c r="I63" s="72" t="str">
        <f>IF('Raw Questionnaire Results'!$G62="","",('Raw Questionnaire Results'!M62+'Raw Questionnaire Results'!R62)/2)</f>
        <v/>
      </c>
      <c r="J63" s="72" t="str">
        <f>IF('Raw Questionnaire Results'!$G62="","",('Raw Questionnaire Results'!AN62+'Raw Questionnaire Results'!AX62)/2)</f>
        <v/>
      </c>
      <c r="K63" s="64" t="str">
        <f>IF('Raw Questionnaire Results'!$G62="","",('Raw Questionnaire Results'!AM62+'Raw Questionnaire Results'!AW62)/2)</f>
        <v/>
      </c>
      <c r="L63" s="72" t="str">
        <f>IF('Raw Questionnaire Results'!$G62="","",('Raw Questionnaire Results'!V62+'Raw Questionnaire Results'!N62)/2)</f>
        <v/>
      </c>
      <c r="M63" s="72" t="str">
        <f>IF('Raw Questionnaire Results'!$G62="","",('Raw Questionnaire Results'!BF62+'Raw Questionnaire Results'!AP62)/2)</f>
        <v/>
      </c>
      <c r="N63" s="64" t="str">
        <f>IF('Raw Questionnaire Results'!$G62="","",('Raw Questionnaire Results'!BE62+'Raw Questionnaire Results'!AO62)/2)</f>
        <v/>
      </c>
      <c r="O63" s="72" t="str">
        <f>IF('Raw Questionnaire Results'!$G62="","",('Raw Questionnaire Results'!Q62+'Raw Questionnaire Results'!K62)/2)</f>
        <v/>
      </c>
      <c r="P63" s="72" t="str">
        <f>IF('Raw Questionnaire Results'!$G62="","",('Raw Questionnaire Results'!AV62+'Raw Questionnaire Results'!AJ62)/2)</f>
        <v/>
      </c>
      <c r="Q63" s="64" t="str">
        <f>IF('Raw Questionnaire Results'!$G62="","",('Raw Questionnaire Results'!AU62+'Raw Questionnaire Results'!AI62)/2)</f>
        <v/>
      </c>
      <c r="R63" s="72" t="str">
        <f>IF('Raw Questionnaire Results'!$G62="","",('Raw Questionnaire Results'!O62+'Raw Questionnaire Results'!U62)/2)</f>
        <v/>
      </c>
      <c r="S63" s="72" t="str">
        <f>IF('Raw Questionnaire Results'!$G62="","",('Raw Questionnaire Results'!AR62+'Raw Questionnaire Results'!BD62)/2)</f>
        <v/>
      </c>
      <c r="T63" s="64" t="str">
        <f>IF('Raw Questionnaire Results'!$G62="","",('Raw Questionnaire Results'!AQ62+'Raw Questionnaire Results'!BC62)/2)</f>
        <v/>
      </c>
      <c r="U63" s="72" t="str">
        <f>IF('Raw Questionnaire Results'!$G62="","",('Raw Questionnaire Results'!T62+'Raw Questionnaire Results'!P62)/2)</f>
        <v/>
      </c>
      <c r="V63" s="72" t="str">
        <f>IF('Raw Questionnaire Results'!$G62="","",('Raw Questionnaire Results'!BB62+'Raw Questionnaire Results'!AT62)/2)</f>
        <v/>
      </c>
      <c r="W63" s="64" t="str">
        <f>IF('Raw Questionnaire Results'!$G62="","",('Raw Questionnaire Results'!BA62+'Raw Questionnaire Results'!AS62)/2)</f>
        <v/>
      </c>
    </row>
    <row r="64" spans="1:23">
      <c r="A64" s="70" t="str">
        <f>IF('Raw Questionnaire Results'!G63="","",'Raw Questionnaire Results'!G63)</f>
        <v/>
      </c>
      <c r="B64" s="71" t="str">
        <f>IF('Raw Questionnaire Results'!H63="","",'Raw Questionnaire Results'!H63)</f>
        <v/>
      </c>
      <c r="C64" t="str">
        <f>IF('Raw Questionnaire Results'!$G63="","",('Raw Questionnaire Results'!Q63+'Raw Questionnaire Results'!J63)/2)</f>
        <v/>
      </c>
      <c r="D64" t="str">
        <f>IF('Raw Questionnaire Results'!$G63="","",('Raw Questionnaire Results'!AZ63+'Raw Questionnaire Results'!AH63)/2)</f>
        <v/>
      </c>
      <c r="E64" s="64" t="str">
        <f>IF('Raw Questionnaire Results'!$G63="","",('Raw Questionnaire Results'!AY63+'Raw Questionnaire Results'!AG63)/2)</f>
        <v/>
      </c>
      <c r="F64" s="72" t="str">
        <f>IF('Raw Questionnaire Results'!$G63="","",('Raw Questionnaire Results'!L63+'Raw Questionnaire Results'!W63)/2)</f>
        <v/>
      </c>
      <c r="G64" s="72" t="str">
        <f>IF('Raw Questionnaire Results'!$G63="","",('Raw Questionnaire Results'!AL63+'Raw Questionnaire Results'!BH63)/2)</f>
        <v/>
      </c>
      <c r="H64" s="64" t="str">
        <f>IF('Raw Questionnaire Results'!$G63="","",('Raw Questionnaire Results'!AK63+'Raw Questionnaire Results'!BG63)/2)</f>
        <v/>
      </c>
      <c r="I64" s="72" t="str">
        <f>IF('Raw Questionnaire Results'!$G63="","",('Raw Questionnaire Results'!M63+'Raw Questionnaire Results'!R63)/2)</f>
        <v/>
      </c>
      <c r="J64" s="72" t="str">
        <f>IF('Raw Questionnaire Results'!$G63="","",('Raw Questionnaire Results'!AN63+'Raw Questionnaire Results'!AX63)/2)</f>
        <v/>
      </c>
      <c r="K64" s="64" t="str">
        <f>IF('Raw Questionnaire Results'!$G63="","",('Raw Questionnaire Results'!AM63+'Raw Questionnaire Results'!AW63)/2)</f>
        <v/>
      </c>
      <c r="L64" s="72" t="str">
        <f>IF('Raw Questionnaire Results'!$G63="","",('Raw Questionnaire Results'!V63+'Raw Questionnaire Results'!N63)/2)</f>
        <v/>
      </c>
      <c r="M64" s="72" t="str">
        <f>IF('Raw Questionnaire Results'!$G63="","",('Raw Questionnaire Results'!BF63+'Raw Questionnaire Results'!AP63)/2)</f>
        <v/>
      </c>
      <c r="N64" s="64" t="str">
        <f>IF('Raw Questionnaire Results'!$G63="","",('Raw Questionnaire Results'!BE63+'Raw Questionnaire Results'!AO63)/2)</f>
        <v/>
      </c>
      <c r="O64" s="72" t="str">
        <f>IF('Raw Questionnaire Results'!$G63="","",('Raw Questionnaire Results'!Q63+'Raw Questionnaire Results'!K63)/2)</f>
        <v/>
      </c>
      <c r="P64" s="72" t="str">
        <f>IF('Raw Questionnaire Results'!$G63="","",('Raw Questionnaire Results'!AV63+'Raw Questionnaire Results'!AJ63)/2)</f>
        <v/>
      </c>
      <c r="Q64" s="64" t="str">
        <f>IF('Raw Questionnaire Results'!$G63="","",('Raw Questionnaire Results'!AU63+'Raw Questionnaire Results'!AI63)/2)</f>
        <v/>
      </c>
      <c r="R64" s="72" t="str">
        <f>IF('Raw Questionnaire Results'!$G63="","",('Raw Questionnaire Results'!O63+'Raw Questionnaire Results'!U63)/2)</f>
        <v/>
      </c>
      <c r="S64" s="72" t="str">
        <f>IF('Raw Questionnaire Results'!$G63="","",('Raw Questionnaire Results'!AR63+'Raw Questionnaire Results'!BD63)/2)</f>
        <v/>
      </c>
      <c r="T64" s="64" t="str">
        <f>IF('Raw Questionnaire Results'!$G63="","",('Raw Questionnaire Results'!AQ63+'Raw Questionnaire Results'!BC63)/2)</f>
        <v/>
      </c>
      <c r="U64" s="72" t="str">
        <f>IF('Raw Questionnaire Results'!$G63="","",('Raw Questionnaire Results'!T63+'Raw Questionnaire Results'!P63)/2)</f>
        <v/>
      </c>
      <c r="V64" s="72" t="str">
        <f>IF('Raw Questionnaire Results'!$G63="","",('Raw Questionnaire Results'!BB63+'Raw Questionnaire Results'!AT63)/2)</f>
        <v/>
      </c>
      <c r="W64" s="64" t="str">
        <f>IF('Raw Questionnaire Results'!$G63="","",('Raw Questionnaire Results'!BA63+'Raw Questionnaire Results'!AS63)/2)</f>
        <v/>
      </c>
    </row>
    <row r="65" spans="1:23">
      <c r="A65" s="70" t="str">
        <f>IF('Raw Questionnaire Results'!G64="","",'Raw Questionnaire Results'!G64)</f>
        <v/>
      </c>
      <c r="B65" s="71" t="str">
        <f>IF('Raw Questionnaire Results'!H64="","",'Raw Questionnaire Results'!H64)</f>
        <v/>
      </c>
      <c r="C65" t="str">
        <f>IF('Raw Questionnaire Results'!$G64="","",('Raw Questionnaire Results'!Q64+'Raw Questionnaire Results'!J64)/2)</f>
        <v/>
      </c>
      <c r="D65" t="str">
        <f>IF('Raw Questionnaire Results'!$G64="","",('Raw Questionnaire Results'!AZ64+'Raw Questionnaire Results'!AH64)/2)</f>
        <v/>
      </c>
      <c r="E65" s="64" t="str">
        <f>IF('Raw Questionnaire Results'!$G64="","",('Raw Questionnaire Results'!AY64+'Raw Questionnaire Results'!AG64)/2)</f>
        <v/>
      </c>
      <c r="F65" s="72" t="str">
        <f>IF('Raw Questionnaire Results'!$G64="","",('Raw Questionnaire Results'!L64+'Raw Questionnaire Results'!W64)/2)</f>
        <v/>
      </c>
      <c r="G65" s="72" t="str">
        <f>IF('Raw Questionnaire Results'!$G64="","",('Raw Questionnaire Results'!AL64+'Raw Questionnaire Results'!BH64)/2)</f>
        <v/>
      </c>
      <c r="H65" s="64" t="str">
        <f>IF('Raw Questionnaire Results'!$G64="","",('Raw Questionnaire Results'!AK64+'Raw Questionnaire Results'!BG64)/2)</f>
        <v/>
      </c>
      <c r="I65" s="72" t="str">
        <f>IF('Raw Questionnaire Results'!$G64="","",('Raw Questionnaire Results'!M64+'Raw Questionnaire Results'!R64)/2)</f>
        <v/>
      </c>
      <c r="J65" s="72" t="str">
        <f>IF('Raw Questionnaire Results'!$G64="","",('Raw Questionnaire Results'!AN64+'Raw Questionnaire Results'!AX64)/2)</f>
        <v/>
      </c>
      <c r="K65" s="64" t="str">
        <f>IF('Raw Questionnaire Results'!$G64="","",('Raw Questionnaire Results'!AM64+'Raw Questionnaire Results'!AW64)/2)</f>
        <v/>
      </c>
      <c r="L65" s="72" t="str">
        <f>IF('Raw Questionnaire Results'!$G64="","",('Raw Questionnaire Results'!V64+'Raw Questionnaire Results'!N64)/2)</f>
        <v/>
      </c>
      <c r="M65" s="72" t="str">
        <f>IF('Raw Questionnaire Results'!$G64="","",('Raw Questionnaire Results'!BF64+'Raw Questionnaire Results'!AP64)/2)</f>
        <v/>
      </c>
      <c r="N65" s="64" t="str">
        <f>IF('Raw Questionnaire Results'!$G64="","",('Raw Questionnaire Results'!BE64+'Raw Questionnaire Results'!AO64)/2)</f>
        <v/>
      </c>
      <c r="O65" s="72" t="str">
        <f>IF('Raw Questionnaire Results'!$G64="","",('Raw Questionnaire Results'!Q64+'Raw Questionnaire Results'!K64)/2)</f>
        <v/>
      </c>
      <c r="P65" s="72" t="str">
        <f>IF('Raw Questionnaire Results'!$G64="","",('Raw Questionnaire Results'!AV64+'Raw Questionnaire Results'!AJ64)/2)</f>
        <v/>
      </c>
      <c r="Q65" s="64" t="str">
        <f>IF('Raw Questionnaire Results'!$G64="","",('Raw Questionnaire Results'!AU64+'Raw Questionnaire Results'!AI64)/2)</f>
        <v/>
      </c>
      <c r="R65" s="72" t="str">
        <f>IF('Raw Questionnaire Results'!$G64="","",('Raw Questionnaire Results'!O64+'Raw Questionnaire Results'!U64)/2)</f>
        <v/>
      </c>
      <c r="S65" s="72" t="str">
        <f>IF('Raw Questionnaire Results'!$G64="","",('Raw Questionnaire Results'!AR64+'Raw Questionnaire Results'!BD64)/2)</f>
        <v/>
      </c>
      <c r="T65" s="64" t="str">
        <f>IF('Raw Questionnaire Results'!$G64="","",('Raw Questionnaire Results'!AQ64+'Raw Questionnaire Results'!BC64)/2)</f>
        <v/>
      </c>
      <c r="U65" s="72" t="str">
        <f>IF('Raw Questionnaire Results'!$G64="","",('Raw Questionnaire Results'!T64+'Raw Questionnaire Results'!P64)/2)</f>
        <v/>
      </c>
      <c r="V65" s="72" t="str">
        <f>IF('Raw Questionnaire Results'!$G64="","",('Raw Questionnaire Results'!BB64+'Raw Questionnaire Results'!AT64)/2)</f>
        <v/>
      </c>
      <c r="W65" s="64" t="str">
        <f>IF('Raw Questionnaire Results'!$G64="","",('Raw Questionnaire Results'!BA64+'Raw Questionnaire Results'!AS64)/2)</f>
        <v/>
      </c>
    </row>
    <row r="66" spans="1:23">
      <c r="A66" s="70" t="str">
        <f>IF('Raw Questionnaire Results'!G65="","",'Raw Questionnaire Results'!G65)</f>
        <v/>
      </c>
      <c r="B66" s="71" t="str">
        <f>IF('Raw Questionnaire Results'!H65="","",'Raw Questionnaire Results'!H65)</f>
        <v/>
      </c>
      <c r="C66" t="str">
        <f>IF('Raw Questionnaire Results'!$G65="","",('Raw Questionnaire Results'!Q65+'Raw Questionnaire Results'!J65)/2)</f>
        <v/>
      </c>
      <c r="D66" t="str">
        <f>IF('Raw Questionnaire Results'!$G65="","",('Raw Questionnaire Results'!AZ65+'Raw Questionnaire Results'!AH65)/2)</f>
        <v/>
      </c>
      <c r="E66" s="64" t="str">
        <f>IF('Raw Questionnaire Results'!$G65="","",('Raw Questionnaire Results'!AY65+'Raw Questionnaire Results'!AG65)/2)</f>
        <v/>
      </c>
      <c r="F66" s="72" t="str">
        <f>IF('Raw Questionnaire Results'!$G65="","",('Raw Questionnaire Results'!L65+'Raw Questionnaire Results'!W65)/2)</f>
        <v/>
      </c>
      <c r="G66" s="72" t="str">
        <f>IF('Raw Questionnaire Results'!$G65="","",('Raw Questionnaire Results'!AL65+'Raw Questionnaire Results'!BH65)/2)</f>
        <v/>
      </c>
      <c r="H66" s="64" t="str">
        <f>IF('Raw Questionnaire Results'!$G65="","",('Raw Questionnaire Results'!AK65+'Raw Questionnaire Results'!BG65)/2)</f>
        <v/>
      </c>
      <c r="I66" s="72" t="str">
        <f>IF('Raw Questionnaire Results'!$G65="","",('Raw Questionnaire Results'!M65+'Raw Questionnaire Results'!R65)/2)</f>
        <v/>
      </c>
      <c r="J66" s="72" t="str">
        <f>IF('Raw Questionnaire Results'!$G65="","",('Raw Questionnaire Results'!AN65+'Raw Questionnaire Results'!AX65)/2)</f>
        <v/>
      </c>
      <c r="K66" s="64" t="str">
        <f>IF('Raw Questionnaire Results'!$G65="","",('Raw Questionnaire Results'!AM65+'Raw Questionnaire Results'!AW65)/2)</f>
        <v/>
      </c>
      <c r="L66" s="72" t="str">
        <f>IF('Raw Questionnaire Results'!$G65="","",('Raw Questionnaire Results'!V65+'Raw Questionnaire Results'!N65)/2)</f>
        <v/>
      </c>
      <c r="M66" s="72" t="str">
        <f>IF('Raw Questionnaire Results'!$G65="","",('Raw Questionnaire Results'!BF65+'Raw Questionnaire Results'!AP65)/2)</f>
        <v/>
      </c>
      <c r="N66" s="64" t="str">
        <f>IF('Raw Questionnaire Results'!$G65="","",('Raw Questionnaire Results'!BE65+'Raw Questionnaire Results'!AO65)/2)</f>
        <v/>
      </c>
      <c r="O66" s="72" t="str">
        <f>IF('Raw Questionnaire Results'!$G65="","",('Raw Questionnaire Results'!Q65+'Raw Questionnaire Results'!K65)/2)</f>
        <v/>
      </c>
      <c r="P66" s="72" t="str">
        <f>IF('Raw Questionnaire Results'!$G65="","",('Raw Questionnaire Results'!AV65+'Raw Questionnaire Results'!AJ65)/2)</f>
        <v/>
      </c>
      <c r="Q66" s="64" t="str">
        <f>IF('Raw Questionnaire Results'!$G65="","",('Raw Questionnaire Results'!AU65+'Raw Questionnaire Results'!AI65)/2)</f>
        <v/>
      </c>
      <c r="R66" s="72" t="str">
        <f>IF('Raw Questionnaire Results'!$G65="","",('Raw Questionnaire Results'!O65+'Raw Questionnaire Results'!U65)/2)</f>
        <v/>
      </c>
      <c r="S66" s="72" t="str">
        <f>IF('Raw Questionnaire Results'!$G65="","",('Raw Questionnaire Results'!AR65+'Raw Questionnaire Results'!BD65)/2)</f>
        <v/>
      </c>
      <c r="T66" s="64" t="str">
        <f>IF('Raw Questionnaire Results'!$G65="","",('Raw Questionnaire Results'!AQ65+'Raw Questionnaire Results'!BC65)/2)</f>
        <v/>
      </c>
      <c r="U66" s="72" t="str">
        <f>IF('Raw Questionnaire Results'!$G65="","",('Raw Questionnaire Results'!T65+'Raw Questionnaire Results'!P65)/2)</f>
        <v/>
      </c>
      <c r="V66" s="72" t="str">
        <f>IF('Raw Questionnaire Results'!$G65="","",('Raw Questionnaire Results'!BB65+'Raw Questionnaire Results'!AT65)/2)</f>
        <v/>
      </c>
      <c r="W66" s="64" t="str">
        <f>IF('Raw Questionnaire Results'!$G65="","",('Raw Questionnaire Results'!BA65+'Raw Questionnaire Results'!AS65)/2)</f>
        <v/>
      </c>
    </row>
    <row r="67" spans="1:23">
      <c r="A67" s="70" t="str">
        <f>IF('Raw Questionnaire Results'!G66="","",'Raw Questionnaire Results'!G66)</f>
        <v/>
      </c>
      <c r="B67" s="71" t="str">
        <f>IF('Raw Questionnaire Results'!H66="","",'Raw Questionnaire Results'!H66)</f>
        <v/>
      </c>
      <c r="C67" t="str">
        <f>IF('Raw Questionnaire Results'!$G66="","",('Raw Questionnaire Results'!Q66+'Raw Questionnaire Results'!J66)/2)</f>
        <v/>
      </c>
      <c r="D67" t="str">
        <f>IF('Raw Questionnaire Results'!$G66="","",('Raw Questionnaire Results'!AZ66+'Raw Questionnaire Results'!AH66)/2)</f>
        <v/>
      </c>
      <c r="E67" s="64" t="str">
        <f>IF('Raw Questionnaire Results'!$G66="","",('Raw Questionnaire Results'!AY66+'Raw Questionnaire Results'!AG66)/2)</f>
        <v/>
      </c>
      <c r="F67" s="72" t="str">
        <f>IF('Raw Questionnaire Results'!$G66="","",('Raw Questionnaire Results'!L66+'Raw Questionnaire Results'!W66)/2)</f>
        <v/>
      </c>
      <c r="G67" s="72" t="str">
        <f>IF('Raw Questionnaire Results'!$G66="","",('Raw Questionnaire Results'!AL66+'Raw Questionnaire Results'!BH66)/2)</f>
        <v/>
      </c>
      <c r="H67" s="64" t="str">
        <f>IF('Raw Questionnaire Results'!$G66="","",('Raw Questionnaire Results'!AK66+'Raw Questionnaire Results'!BG66)/2)</f>
        <v/>
      </c>
      <c r="I67" s="72" t="str">
        <f>IF('Raw Questionnaire Results'!$G66="","",('Raw Questionnaire Results'!M66+'Raw Questionnaire Results'!R66)/2)</f>
        <v/>
      </c>
      <c r="J67" s="72" t="str">
        <f>IF('Raw Questionnaire Results'!$G66="","",('Raw Questionnaire Results'!AN66+'Raw Questionnaire Results'!AX66)/2)</f>
        <v/>
      </c>
      <c r="K67" s="64" t="str">
        <f>IF('Raw Questionnaire Results'!$G66="","",('Raw Questionnaire Results'!AM66+'Raw Questionnaire Results'!AW66)/2)</f>
        <v/>
      </c>
      <c r="L67" s="72" t="str">
        <f>IF('Raw Questionnaire Results'!$G66="","",('Raw Questionnaire Results'!V66+'Raw Questionnaire Results'!N66)/2)</f>
        <v/>
      </c>
      <c r="M67" s="72" t="str">
        <f>IF('Raw Questionnaire Results'!$G66="","",('Raw Questionnaire Results'!BF66+'Raw Questionnaire Results'!AP66)/2)</f>
        <v/>
      </c>
      <c r="N67" s="64" t="str">
        <f>IF('Raw Questionnaire Results'!$G66="","",('Raw Questionnaire Results'!BE66+'Raw Questionnaire Results'!AO66)/2)</f>
        <v/>
      </c>
      <c r="O67" s="72" t="str">
        <f>IF('Raw Questionnaire Results'!$G66="","",('Raw Questionnaire Results'!Q66+'Raw Questionnaire Results'!K66)/2)</f>
        <v/>
      </c>
      <c r="P67" s="72" t="str">
        <f>IF('Raw Questionnaire Results'!$G66="","",('Raw Questionnaire Results'!AV66+'Raw Questionnaire Results'!AJ66)/2)</f>
        <v/>
      </c>
      <c r="Q67" s="64" t="str">
        <f>IF('Raw Questionnaire Results'!$G66="","",('Raw Questionnaire Results'!AU66+'Raw Questionnaire Results'!AI66)/2)</f>
        <v/>
      </c>
      <c r="R67" s="72" t="str">
        <f>IF('Raw Questionnaire Results'!$G66="","",('Raw Questionnaire Results'!O66+'Raw Questionnaire Results'!U66)/2)</f>
        <v/>
      </c>
      <c r="S67" s="72" t="str">
        <f>IF('Raw Questionnaire Results'!$G66="","",('Raw Questionnaire Results'!AR66+'Raw Questionnaire Results'!BD66)/2)</f>
        <v/>
      </c>
      <c r="T67" s="64" t="str">
        <f>IF('Raw Questionnaire Results'!$G66="","",('Raw Questionnaire Results'!AQ66+'Raw Questionnaire Results'!BC66)/2)</f>
        <v/>
      </c>
      <c r="U67" s="72" t="str">
        <f>IF('Raw Questionnaire Results'!$G66="","",('Raw Questionnaire Results'!T66+'Raw Questionnaire Results'!P66)/2)</f>
        <v/>
      </c>
      <c r="V67" s="72" t="str">
        <f>IF('Raw Questionnaire Results'!$G66="","",('Raw Questionnaire Results'!BB66+'Raw Questionnaire Results'!AT66)/2)</f>
        <v/>
      </c>
      <c r="W67" s="64" t="str">
        <f>IF('Raw Questionnaire Results'!$G66="","",('Raw Questionnaire Results'!BA66+'Raw Questionnaire Results'!AS66)/2)</f>
        <v/>
      </c>
    </row>
    <row r="68" spans="1:23">
      <c r="A68" s="70" t="str">
        <f>IF('Raw Questionnaire Results'!G67="","",'Raw Questionnaire Results'!G67)</f>
        <v/>
      </c>
      <c r="B68" s="71" t="str">
        <f>IF('Raw Questionnaire Results'!H67="","",'Raw Questionnaire Results'!H67)</f>
        <v/>
      </c>
      <c r="C68" t="str">
        <f>IF('Raw Questionnaire Results'!$G67="","",('Raw Questionnaire Results'!Q67+'Raw Questionnaire Results'!J67)/2)</f>
        <v/>
      </c>
      <c r="D68" t="str">
        <f>IF('Raw Questionnaire Results'!$G67="","",('Raw Questionnaire Results'!AZ67+'Raw Questionnaire Results'!AH67)/2)</f>
        <v/>
      </c>
      <c r="E68" s="64" t="str">
        <f>IF('Raw Questionnaire Results'!$G67="","",('Raw Questionnaire Results'!AY67+'Raw Questionnaire Results'!AG67)/2)</f>
        <v/>
      </c>
      <c r="F68" s="72" t="str">
        <f>IF('Raw Questionnaire Results'!$G67="","",('Raw Questionnaire Results'!L67+'Raw Questionnaire Results'!W67)/2)</f>
        <v/>
      </c>
      <c r="G68" s="72" t="str">
        <f>IF('Raw Questionnaire Results'!$G67="","",('Raw Questionnaire Results'!AL67+'Raw Questionnaire Results'!BH67)/2)</f>
        <v/>
      </c>
      <c r="H68" s="64" t="str">
        <f>IF('Raw Questionnaire Results'!$G67="","",('Raw Questionnaire Results'!AK67+'Raw Questionnaire Results'!BG67)/2)</f>
        <v/>
      </c>
      <c r="I68" s="72" t="str">
        <f>IF('Raw Questionnaire Results'!$G67="","",('Raw Questionnaire Results'!M67+'Raw Questionnaire Results'!R67)/2)</f>
        <v/>
      </c>
      <c r="J68" s="72" t="str">
        <f>IF('Raw Questionnaire Results'!$G67="","",('Raw Questionnaire Results'!AN67+'Raw Questionnaire Results'!AX67)/2)</f>
        <v/>
      </c>
      <c r="K68" s="64" t="str">
        <f>IF('Raw Questionnaire Results'!$G67="","",('Raw Questionnaire Results'!AM67+'Raw Questionnaire Results'!AW67)/2)</f>
        <v/>
      </c>
      <c r="L68" s="72" t="str">
        <f>IF('Raw Questionnaire Results'!$G67="","",('Raw Questionnaire Results'!V67+'Raw Questionnaire Results'!N67)/2)</f>
        <v/>
      </c>
      <c r="M68" s="72" t="str">
        <f>IF('Raw Questionnaire Results'!$G67="","",('Raw Questionnaire Results'!BF67+'Raw Questionnaire Results'!AP67)/2)</f>
        <v/>
      </c>
      <c r="N68" s="64" t="str">
        <f>IF('Raw Questionnaire Results'!$G67="","",('Raw Questionnaire Results'!BE67+'Raw Questionnaire Results'!AO67)/2)</f>
        <v/>
      </c>
      <c r="O68" s="72" t="str">
        <f>IF('Raw Questionnaire Results'!$G67="","",('Raw Questionnaire Results'!Q67+'Raw Questionnaire Results'!K67)/2)</f>
        <v/>
      </c>
      <c r="P68" s="72" t="str">
        <f>IF('Raw Questionnaire Results'!$G67="","",('Raw Questionnaire Results'!AV67+'Raw Questionnaire Results'!AJ67)/2)</f>
        <v/>
      </c>
      <c r="Q68" s="64" t="str">
        <f>IF('Raw Questionnaire Results'!$G67="","",('Raw Questionnaire Results'!AU67+'Raw Questionnaire Results'!AI67)/2)</f>
        <v/>
      </c>
      <c r="R68" s="72" t="str">
        <f>IF('Raw Questionnaire Results'!$G67="","",('Raw Questionnaire Results'!O67+'Raw Questionnaire Results'!U67)/2)</f>
        <v/>
      </c>
      <c r="S68" s="72" t="str">
        <f>IF('Raw Questionnaire Results'!$G67="","",('Raw Questionnaire Results'!AR67+'Raw Questionnaire Results'!BD67)/2)</f>
        <v/>
      </c>
      <c r="T68" s="64" t="str">
        <f>IF('Raw Questionnaire Results'!$G67="","",('Raw Questionnaire Results'!AQ67+'Raw Questionnaire Results'!BC67)/2)</f>
        <v/>
      </c>
      <c r="U68" s="72" t="str">
        <f>IF('Raw Questionnaire Results'!$G67="","",('Raw Questionnaire Results'!T67+'Raw Questionnaire Results'!P67)/2)</f>
        <v/>
      </c>
      <c r="V68" s="72" t="str">
        <f>IF('Raw Questionnaire Results'!$G67="","",('Raw Questionnaire Results'!BB67+'Raw Questionnaire Results'!AT67)/2)</f>
        <v/>
      </c>
      <c r="W68" s="64" t="str">
        <f>IF('Raw Questionnaire Results'!$G67="","",('Raw Questionnaire Results'!BA67+'Raw Questionnaire Results'!AS67)/2)</f>
        <v/>
      </c>
    </row>
    <row r="69" spans="1:23">
      <c r="A69" s="70" t="str">
        <f>IF('Raw Questionnaire Results'!G68="","",'Raw Questionnaire Results'!G68)</f>
        <v/>
      </c>
      <c r="B69" s="71" t="str">
        <f>IF('Raw Questionnaire Results'!H68="","",'Raw Questionnaire Results'!H68)</f>
        <v/>
      </c>
      <c r="C69" t="str">
        <f>IF('Raw Questionnaire Results'!$G68="","",('Raw Questionnaire Results'!Q68+'Raw Questionnaire Results'!J68)/2)</f>
        <v/>
      </c>
      <c r="D69" t="str">
        <f>IF('Raw Questionnaire Results'!$G68="","",('Raw Questionnaire Results'!AZ68+'Raw Questionnaire Results'!AH68)/2)</f>
        <v/>
      </c>
      <c r="E69" s="64" t="str">
        <f>IF('Raw Questionnaire Results'!$G68="","",('Raw Questionnaire Results'!AY68+'Raw Questionnaire Results'!AG68)/2)</f>
        <v/>
      </c>
      <c r="F69" s="72" t="str">
        <f>IF('Raw Questionnaire Results'!$G68="","",('Raw Questionnaire Results'!L68+'Raw Questionnaire Results'!W68)/2)</f>
        <v/>
      </c>
      <c r="G69" s="72" t="str">
        <f>IF('Raw Questionnaire Results'!$G68="","",('Raw Questionnaire Results'!AL68+'Raw Questionnaire Results'!BH68)/2)</f>
        <v/>
      </c>
      <c r="H69" s="64" t="str">
        <f>IF('Raw Questionnaire Results'!$G68="","",('Raw Questionnaire Results'!AK68+'Raw Questionnaire Results'!BG68)/2)</f>
        <v/>
      </c>
      <c r="I69" s="72" t="str">
        <f>IF('Raw Questionnaire Results'!$G68="","",('Raw Questionnaire Results'!M68+'Raw Questionnaire Results'!R68)/2)</f>
        <v/>
      </c>
      <c r="J69" s="72" t="str">
        <f>IF('Raw Questionnaire Results'!$G68="","",('Raw Questionnaire Results'!AN68+'Raw Questionnaire Results'!AX68)/2)</f>
        <v/>
      </c>
      <c r="K69" s="64" t="str">
        <f>IF('Raw Questionnaire Results'!$G68="","",('Raw Questionnaire Results'!AM68+'Raw Questionnaire Results'!AW68)/2)</f>
        <v/>
      </c>
      <c r="L69" s="72" t="str">
        <f>IF('Raw Questionnaire Results'!$G68="","",('Raw Questionnaire Results'!V68+'Raw Questionnaire Results'!N68)/2)</f>
        <v/>
      </c>
      <c r="M69" s="72" t="str">
        <f>IF('Raw Questionnaire Results'!$G68="","",('Raw Questionnaire Results'!BF68+'Raw Questionnaire Results'!AP68)/2)</f>
        <v/>
      </c>
      <c r="N69" s="64" t="str">
        <f>IF('Raw Questionnaire Results'!$G68="","",('Raw Questionnaire Results'!BE68+'Raw Questionnaire Results'!AO68)/2)</f>
        <v/>
      </c>
      <c r="O69" s="72" t="str">
        <f>IF('Raw Questionnaire Results'!$G68="","",('Raw Questionnaire Results'!Q68+'Raw Questionnaire Results'!K68)/2)</f>
        <v/>
      </c>
      <c r="P69" s="72" t="str">
        <f>IF('Raw Questionnaire Results'!$G68="","",('Raw Questionnaire Results'!AV68+'Raw Questionnaire Results'!AJ68)/2)</f>
        <v/>
      </c>
      <c r="Q69" s="64" t="str">
        <f>IF('Raw Questionnaire Results'!$G68="","",('Raw Questionnaire Results'!AU68+'Raw Questionnaire Results'!AI68)/2)</f>
        <v/>
      </c>
      <c r="R69" s="72" t="str">
        <f>IF('Raw Questionnaire Results'!$G68="","",('Raw Questionnaire Results'!O68+'Raw Questionnaire Results'!U68)/2)</f>
        <v/>
      </c>
      <c r="S69" s="72" t="str">
        <f>IF('Raw Questionnaire Results'!$G68="","",('Raw Questionnaire Results'!AR68+'Raw Questionnaire Results'!BD68)/2)</f>
        <v/>
      </c>
      <c r="T69" s="64" t="str">
        <f>IF('Raw Questionnaire Results'!$G68="","",('Raw Questionnaire Results'!AQ68+'Raw Questionnaire Results'!BC68)/2)</f>
        <v/>
      </c>
      <c r="U69" s="72" t="str">
        <f>IF('Raw Questionnaire Results'!$G68="","",('Raw Questionnaire Results'!T68+'Raw Questionnaire Results'!P68)/2)</f>
        <v/>
      </c>
      <c r="V69" s="72" t="str">
        <f>IF('Raw Questionnaire Results'!$G68="","",('Raw Questionnaire Results'!BB68+'Raw Questionnaire Results'!AT68)/2)</f>
        <v/>
      </c>
      <c r="W69" s="64" t="str">
        <f>IF('Raw Questionnaire Results'!$G68="","",('Raw Questionnaire Results'!BA68+'Raw Questionnaire Results'!AS68)/2)</f>
        <v/>
      </c>
    </row>
    <row r="70" spans="1:23">
      <c r="A70" s="70" t="str">
        <f>IF('Raw Questionnaire Results'!G69="","",'Raw Questionnaire Results'!G69)</f>
        <v/>
      </c>
      <c r="B70" s="71" t="str">
        <f>IF('Raw Questionnaire Results'!H69="","",'Raw Questionnaire Results'!H69)</f>
        <v/>
      </c>
      <c r="C70" t="str">
        <f>IF('Raw Questionnaire Results'!$G69="","",('Raw Questionnaire Results'!Q69+'Raw Questionnaire Results'!J69)/2)</f>
        <v/>
      </c>
      <c r="D70" t="str">
        <f>IF('Raw Questionnaire Results'!$G69="","",('Raw Questionnaire Results'!AZ69+'Raw Questionnaire Results'!AH69)/2)</f>
        <v/>
      </c>
      <c r="E70" s="64" t="str">
        <f>IF('Raw Questionnaire Results'!$G69="","",('Raw Questionnaire Results'!AY69+'Raw Questionnaire Results'!AG69)/2)</f>
        <v/>
      </c>
      <c r="F70" s="72" t="str">
        <f>IF('Raw Questionnaire Results'!$G69="","",('Raw Questionnaire Results'!L69+'Raw Questionnaire Results'!W69)/2)</f>
        <v/>
      </c>
      <c r="G70" s="72" t="str">
        <f>IF('Raw Questionnaire Results'!$G69="","",('Raw Questionnaire Results'!AL69+'Raw Questionnaire Results'!BH69)/2)</f>
        <v/>
      </c>
      <c r="H70" s="64" t="str">
        <f>IF('Raw Questionnaire Results'!$G69="","",('Raw Questionnaire Results'!AK69+'Raw Questionnaire Results'!BG69)/2)</f>
        <v/>
      </c>
      <c r="I70" s="72" t="str">
        <f>IF('Raw Questionnaire Results'!$G69="","",('Raw Questionnaire Results'!M69+'Raw Questionnaire Results'!R69)/2)</f>
        <v/>
      </c>
      <c r="J70" s="72" t="str">
        <f>IF('Raw Questionnaire Results'!$G69="","",('Raw Questionnaire Results'!AN69+'Raw Questionnaire Results'!AX69)/2)</f>
        <v/>
      </c>
      <c r="K70" s="64" t="str">
        <f>IF('Raw Questionnaire Results'!$G69="","",('Raw Questionnaire Results'!AM69+'Raw Questionnaire Results'!AW69)/2)</f>
        <v/>
      </c>
      <c r="L70" s="72" t="str">
        <f>IF('Raw Questionnaire Results'!$G69="","",('Raw Questionnaire Results'!V69+'Raw Questionnaire Results'!N69)/2)</f>
        <v/>
      </c>
      <c r="M70" s="72" t="str">
        <f>IF('Raw Questionnaire Results'!$G69="","",('Raw Questionnaire Results'!BF69+'Raw Questionnaire Results'!AP69)/2)</f>
        <v/>
      </c>
      <c r="N70" s="64" t="str">
        <f>IF('Raw Questionnaire Results'!$G69="","",('Raw Questionnaire Results'!BE69+'Raw Questionnaire Results'!AO69)/2)</f>
        <v/>
      </c>
      <c r="O70" s="72" t="str">
        <f>IF('Raw Questionnaire Results'!$G69="","",('Raw Questionnaire Results'!Q69+'Raw Questionnaire Results'!K69)/2)</f>
        <v/>
      </c>
      <c r="P70" s="72" t="str">
        <f>IF('Raw Questionnaire Results'!$G69="","",('Raw Questionnaire Results'!AV69+'Raw Questionnaire Results'!AJ69)/2)</f>
        <v/>
      </c>
      <c r="Q70" s="64" t="str">
        <f>IF('Raw Questionnaire Results'!$G69="","",('Raw Questionnaire Results'!AU69+'Raw Questionnaire Results'!AI69)/2)</f>
        <v/>
      </c>
      <c r="R70" s="72" t="str">
        <f>IF('Raw Questionnaire Results'!$G69="","",('Raw Questionnaire Results'!O69+'Raw Questionnaire Results'!U69)/2)</f>
        <v/>
      </c>
      <c r="S70" s="72" t="str">
        <f>IF('Raw Questionnaire Results'!$G69="","",('Raw Questionnaire Results'!AR69+'Raw Questionnaire Results'!BD69)/2)</f>
        <v/>
      </c>
      <c r="T70" s="64" t="str">
        <f>IF('Raw Questionnaire Results'!$G69="","",('Raw Questionnaire Results'!AQ69+'Raw Questionnaire Results'!BC69)/2)</f>
        <v/>
      </c>
      <c r="U70" s="72" t="str">
        <f>IF('Raw Questionnaire Results'!$G69="","",('Raw Questionnaire Results'!T69+'Raw Questionnaire Results'!P69)/2)</f>
        <v/>
      </c>
      <c r="V70" s="72" t="str">
        <f>IF('Raw Questionnaire Results'!$G69="","",('Raw Questionnaire Results'!BB69+'Raw Questionnaire Results'!AT69)/2)</f>
        <v/>
      </c>
      <c r="W70" s="64" t="str">
        <f>IF('Raw Questionnaire Results'!$G69="","",('Raw Questionnaire Results'!BA69+'Raw Questionnaire Results'!AS69)/2)</f>
        <v/>
      </c>
    </row>
    <row r="71" spans="1:23">
      <c r="A71" s="70" t="str">
        <f>IF('Raw Questionnaire Results'!G70="","",'Raw Questionnaire Results'!G70)</f>
        <v/>
      </c>
      <c r="B71" s="71" t="str">
        <f>IF('Raw Questionnaire Results'!H70="","",'Raw Questionnaire Results'!H70)</f>
        <v/>
      </c>
      <c r="C71" t="str">
        <f>IF('Raw Questionnaire Results'!$G70="","",('Raw Questionnaire Results'!Q70+'Raw Questionnaire Results'!J70)/2)</f>
        <v/>
      </c>
      <c r="D71" t="str">
        <f>IF('Raw Questionnaire Results'!$G70="","",('Raw Questionnaire Results'!AZ70+'Raw Questionnaire Results'!AH70)/2)</f>
        <v/>
      </c>
      <c r="E71" s="64" t="str">
        <f>IF('Raw Questionnaire Results'!$G70="","",('Raw Questionnaire Results'!AY70+'Raw Questionnaire Results'!AG70)/2)</f>
        <v/>
      </c>
      <c r="F71" s="72" t="str">
        <f>IF('Raw Questionnaire Results'!$G70="","",('Raw Questionnaire Results'!L70+'Raw Questionnaire Results'!W70)/2)</f>
        <v/>
      </c>
      <c r="G71" s="72" t="str">
        <f>IF('Raw Questionnaire Results'!$G70="","",('Raw Questionnaire Results'!AL70+'Raw Questionnaire Results'!BH70)/2)</f>
        <v/>
      </c>
      <c r="H71" s="64" t="str">
        <f>IF('Raw Questionnaire Results'!$G70="","",('Raw Questionnaire Results'!AK70+'Raw Questionnaire Results'!BG70)/2)</f>
        <v/>
      </c>
      <c r="I71" s="72" t="str">
        <f>IF('Raw Questionnaire Results'!$G70="","",('Raw Questionnaire Results'!M70+'Raw Questionnaire Results'!R70)/2)</f>
        <v/>
      </c>
      <c r="J71" s="72" t="str">
        <f>IF('Raw Questionnaire Results'!$G70="","",('Raw Questionnaire Results'!AN70+'Raw Questionnaire Results'!AX70)/2)</f>
        <v/>
      </c>
      <c r="K71" s="64" t="str">
        <f>IF('Raw Questionnaire Results'!$G70="","",('Raw Questionnaire Results'!AM70+'Raw Questionnaire Results'!AW70)/2)</f>
        <v/>
      </c>
      <c r="L71" s="72" t="str">
        <f>IF('Raw Questionnaire Results'!$G70="","",('Raw Questionnaire Results'!V70+'Raw Questionnaire Results'!N70)/2)</f>
        <v/>
      </c>
      <c r="M71" s="72" t="str">
        <f>IF('Raw Questionnaire Results'!$G70="","",('Raw Questionnaire Results'!BF70+'Raw Questionnaire Results'!AP70)/2)</f>
        <v/>
      </c>
      <c r="N71" s="64" t="str">
        <f>IF('Raw Questionnaire Results'!$G70="","",('Raw Questionnaire Results'!BE70+'Raw Questionnaire Results'!AO70)/2)</f>
        <v/>
      </c>
      <c r="O71" s="72" t="str">
        <f>IF('Raw Questionnaire Results'!$G70="","",('Raw Questionnaire Results'!Q70+'Raw Questionnaire Results'!K70)/2)</f>
        <v/>
      </c>
      <c r="P71" s="72" t="str">
        <f>IF('Raw Questionnaire Results'!$G70="","",('Raw Questionnaire Results'!AV70+'Raw Questionnaire Results'!AJ70)/2)</f>
        <v/>
      </c>
      <c r="Q71" s="64" t="str">
        <f>IF('Raw Questionnaire Results'!$G70="","",('Raw Questionnaire Results'!AU70+'Raw Questionnaire Results'!AI70)/2)</f>
        <v/>
      </c>
      <c r="R71" s="72" t="str">
        <f>IF('Raw Questionnaire Results'!$G70="","",('Raw Questionnaire Results'!O70+'Raw Questionnaire Results'!U70)/2)</f>
        <v/>
      </c>
      <c r="S71" s="72" t="str">
        <f>IF('Raw Questionnaire Results'!$G70="","",('Raw Questionnaire Results'!AR70+'Raw Questionnaire Results'!BD70)/2)</f>
        <v/>
      </c>
      <c r="T71" s="64" t="str">
        <f>IF('Raw Questionnaire Results'!$G70="","",('Raw Questionnaire Results'!AQ70+'Raw Questionnaire Results'!BC70)/2)</f>
        <v/>
      </c>
      <c r="U71" s="72" t="str">
        <f>IF('Raw Questionnaire Results'!$G70="","",('Raw Questionnaire Results'!T70+'Raw Questionnaire Results'!P70)/2)</f>
        <v/>
      </c>
      <c r="V71" s="72" t="str">
        <f>IF('Raw Questionnaire Results'!$G70="","",('Raw Questionnaire Results'!BB70+'Raw Questionnaire Results'!AT70)/2)</f>
        <v/>
      </c>
      <c r="W71" s="64" t="str">
        <f>IF('Raw Questionnaire Results'!$G70="","",('Raw Questionnaire Results'!BA70+'Raw Questionnaire Results'!AS70)/2)</f>
        <v/>
      </c>
    </row>
    <row r="72" spans="1:23">
      <c r="A72" s="70" t="str">
        <f>IF('Raw Questionnaire Results'!G71="","",'Raw Questionnaire Results'!G71)</f>
        <v/>
      </c>
      <c r="B72" s="71" t="str">
        <f>IF('Raw Questionnaire Results'!H71="","",'Raw Questionnaire Results'!H71)</f>
        <v/>
      </c>
      <c r="C72" t="str">
        <f>IF('Raw Questionnaire Results'!$G71="","",('Raw Questionnaire Results'!Q71+'Raw Questionnaire Results'!J71)/2)</f>
        <v/>
      </c>
      <c r="D72" t="str">
        <f>IF('Raw Questionnaire Results'!$G71="","",('Raw Questionnaire Results'!AZ71+'Raw Questionnaire Results'!AH71)/2)</f>
        <v/>
      </c>
      <c r="E72" s="64" t="str">
        <f>IF('Raw Questionnaire Results'!$G71="","",('Raw Questionnaire Results'!AY71+'Raw Questionnaire Results'!AG71)/2)</f>
        <v/>
      </c>
      <c r="F72" s="72" t="str">
        <f>IF('Raw Questionnaire Results'!$G71="","",('Raw Questionnaire Results'!L71+'Raw Questionnaire Results'!W71)/2)</f>
        <v/>
      </c>
      <c r="G72" s="72" t="str">
        <f>IF('Raw Questionnaire Results'!$G71="","",('Raw Questionnaire Results'!AL71+'Raw Questionnaire Results'!BH71)/2)</f>
        <v/>
      </c>
      <c r="H72" s="64" t="str">
        <f>IF('Raw Questionnaire Results'!$G71="","",('Raw Questionnaire Results'!AK71+'Raw Questionnaire Results'!BG71)/2)</f>
        <v/>
      </c>
      <c r="I72" s="72" t="str">
        <f>IF('Raw Questionnaire Results'!$G71="","",('Raw Questionnaire Results'!M71+'Raw Questionnaire Results'!R71)/2)</f>
        <v/>
      </c>
      <c r="J72" s="72" t="str">
        <f>IF('Raw Questionnaire Results'!$G71="","",('Raw Questionnaire Results'!AN71+'Raw Questionnaire Results'!AX71)/2)</f>
        <v/>
      </c>
      <c r="K72" s="64" t="str">
        <f>IF('Raw Questionnaire Results'!$G71="","",('Raw Questionnaire Results'!AM71+'Raw Questionnaire Results'!AW71)/2)</f>
        <v/>
      </c>
      <c r="L72" s="72" t="str">
        <f>IF('Raw Questionnaire Results'!$G71="","",('Raw Questionnaire Results'!V71+'Raw Questionnaire Results'!N71)/2)</f>
        <v/>
      </c>
      <c r="M72" s="72" t="str">
        <f>IF('Raw Questionnaire Results'!$G71="","",('Raw Questionnaire Results'!BF71+'Raw Questionnaire Results'!AP71)/2)</f>
        <v/>
      </c>
      <c r="N72" s="64" t="str">
        <f>IF('Raw Questionnaire Results'!$G71="","",('Raw Questionnaire Results'!BE71+'Raw Questionnaire Results'!AO71)/2)</f>
        <v/>
      </c>
      <c r="O72" s="72" t="str">
        <f>IF('Raw Questionnaire Results'!$G71="","",('Raw Questionnaire Results'!Q71+'Raw Questionnaire Results'!K71)/2)</f>
        <v/>
      </c>
      <c r="P72" s="72" t="str">
        <f>IF('Raw Questionnaire Results'!$G71="","",('Raw Questionnaire Results'!AV71+'Raw Questionnaire Results'!AJ71)/2)</f>
        <v/>
      </c>
      <c r="Q72" s="64" t="str">
        <f>IF('Raw Questionnaire Results'!$G71="","",('Raw Questionnaire Results'!AU71+'Raw Questionnaire Results'!AI71)/2)</f>
        <v/>
      </c>
      <c r="R72" s="72" t="str">
        <f>IF('Raw Questionnaire Results'!$G71="","",('Raw Questionnaire Results'!O71+'Raw Questionnaire Results'!U71)/2)</f>
        <v/>
      </c>
      <c r="S72" s="72" t="str">
        <f>IF('Raw Questionnaire Results'!$G71="","",('Raw Questionnaire Results'!AR71+'Raw Questionnaire Results'!BD71)/2)</f>
        <v/>
      </c>
      <c r="T72" s="64" t="str">
        <f>IF('Raw Questionnaire Results'!$G71="","",('Raw Questionnaire Results'!AQ71+'Raw Questionnaire Results'!BC71)/2)</f>
        <v/>
      </c>
      <c r="U72" s="72" t="str">
        <f>IF('Raw Questionnaire Results'!$G71="","",('Raw Questionnaire Results'!T71+'Raw Questionnaire Results'!P71)/2)</f>
        <v/>
      </c>
      <c r="V72" s="72" t="str">
        <f>IF('Raw Questionnaire Results'!$G71="","",('Raw Questionnaire Results'!BB71+'Raw Questionnaire Results'!AT71)/2)</f>
        <v/>
      </c>
      <c r="W72" s="64" t="str">
        <f>IF('Raw Questionnaire Results'!$G71="","",('Raw Questionnaire Results'!BA71+'Raw Questionnaire Results'!AS71)/2)</f>
        <v/>
      </c>
    </row>
    <row r="73" spans="1:23">
      <c r="A73" s="70" t="str">
        <f>IF('Raw Questionnaire Results'!G72="","",'Raw Questionnaire Results'!G72)</f>
        <v/>
      </c>
      <c r="B73" s="71" t="str">
        <f>IF('Raw Questionnaire Results'!H72="","",'Raw Questionnaire Results'!H72)</f>
        <v/>
      </c>
      <c r="C73" t="str">
        <f>IF('Raw Questionnaire Results'!$G72="","",('Raw Questionnaire Results'!Q72+'Raw Questionnaire Results'!J72)/2)</f>
        <v/>
      </c>
      <c r="D73" t="str">
        <f>IF('Raw Questionnaire Results'!$G72="","",('Raw Questionnaire Results'!AZ72+'Raw Questionnaire Results'!AH72)/2)</f>
        <v/>
      </c>
      <c r="E73" s="64" t="str">
        <f>IF('Raw Questionnaire Results'!$G72="","",('Raw Questionnaire Results'!AY72+'Raw Questionnaire Results'!AG72)/2)</f>
        <v/>
      </c>
      <c r="F73" s="72" t="str">
        <f>IF('Raw Questionnaire Results'!$G72="","",('Raw Questionnaire Results'!L72+'Raw Questionnaire Results'!W72)/2)</f>
        <v/>
      </c>
      <c r="G73" s="72" t="str">
        <f>IF('Raw Questionnaire Results'!$G72="","",('Raw Questionnaire Results'!AL72+'Raw Questionnaire Results'!BH72)/2)</f>
        <v/>
      </c>
      <c r="H73" s="64" t="str">
        <f>IF('Raw Questionnaire Results'!$G72="","",('Raw Questionnaire Results'!AK72+'Raw Questionnaire Results'!BG72)/2)</f>
        <v/>
      </c>
      <c r="I73" s="72" t="str">
        <f>IF('Raw Questionnaire Results'!$G72="","",('Raw Questionnaire Results'!M72+'Raw Questionnaire Results'!R72)/2)</f>
        <v/>
      </c>
      <c r="J73" s="72" t="str">
        <f>IF('Raw Questionnaire Results'!$G72="","",('Raw Questionnaire Results'!AN72+'Raw Questionnaire Results'!AX72)/2)</f>
        <v/>
      </c>
      <c r="K73" s="64" t="str">
        <f>IF('Raw Questionnaire Results'!$G72="","",('Raw Questionnaire Results'!AM72+'Raw Questionnaire Results'!AW72)/2)</f>
        <v/>
      </c>
      <c r="L73" s="72" t="str">
        <f>IF('Raw Questionnaire Results'!$G72="","",('Raw Questionnaire Results'!V72+'Raw Questionnaire Results'!N72)/2)</f>
        <v/>
      </c>
      <c r="M73" s="72" t="str">
        <f>IF('Raw Questionnaire Results'!$G72="","",('Raw Questionnaire Results'!BF72+'Raw Questionnaire Results'!AP72)/2)</f>
        <v/>
      </c>
      <c r="N73" s="64" t="str">
        <f>IF('Raw Questionnaire Results'!$G72="","",('Raw Questionnaire Results'!BE72+'Raw Questionnaire Results'!AO72)/2)</f>
        <v/>
      </c>
      <c r="O73" s="72" t="str">
        <f>IF('Raw Questionnaire Results'!$G72="","",('Raw Questionnaire Results'!Q72+'Raw Questionnaire Results'!K72)/2)</f>
        <v/>
      </c>
      <c r="P73" s="72" t="str">
        <f>IF('Raw Questionnaire Results'!$G72="","",('Raw Questionnaire Results'!AV72+'Raw Questionnaire Results'!AJ72)/2)</f>
        <v/>
      </c>
      <c r="Q73" s="64" t="str">
        <f>IF('Raw Questionnaire Results'!$G72="","",('Raw Questionnaire Results'!AU72+'Raw Questionnaire Results'!AI72)/2)</f>
        <v/>
      </c>
      <c r="R73" s="72" t="str">
        <f>IF('Raw Questionnaire Results'!$G72="","",('Raw Questionnaire Results'!O72+'Raw Questionnaire Results'!U72)/2)</f>
        <v/>
      </c>
      <c r="S73" s="72" t="str">
        <f>IF('Raw Questionnaire Results'!$G72="","",('Raw Questionnaire Results'!AR72+'Raw Questionnaire Results'!BD72)/2)</f>
        <v/>
      </c>
      <c r="T73" s="64" t="str">
        <f>IF('Raw Questionnaire Results'!$G72="","",('Raw Questionnaire Results'!AQ72+'Raw Questionnaire Results'!BC72)/2)</f>
        <v/>
      </c>
      <c r="U73" s="72" t="str">
        <f>IF('Raw Questionnaire Results'!$G72="","",('Raw Questionnaire Results'!T72+'Raw Questionnaire Results'!P72)/2)</f>
        <v/>
      </c>
      <c r="V73" s="72" t="str">
        <f>IF('Raw Questionnaire Results'!$G72="","",('Raw Questionnaire Results'!BB72+'Raw Questionnaire Results'!AT72)/2)</f>
        <v/>
      </c>
      <c r="W73" s="64" t="str">
        <f>IF('Raw Questionnaire Results'!$G72="","",('Raw Questionnaire Results'!BA72+'Raw Questionnaire Results'!AS72)/2)</f>
        <v/>
      </c>
    </row>
    <row r="74" spans="1:23">
      <c r="A74" s="70" t="str">
        <f>IF('Raw Questionnaire Results'!G73="","",'Raw Questionnaire Results'!G73)</f>
        <v/>
      </c>
      <c r="B74" s="71" t="str">
        <f>IF('Raw Questionnaire Results'!H73="","",'Raw Questionnaire Results'!H73)</f>
        <v/>
      </c>
      <c r="C74" t="str">
        <f>IF('Raw Questionnaire Results'!$G73="","",('Raw Questionnaire Results'!Q73+'Raw Questionnaire Results'!J73)/2)</f>
        <v/>
      </c>
      <c r="D74" t="str">
        <f>IF('Raw Questionnaire Results'!$G73="","",('Raw Questionnaire Results'!AZ73+'Raw Questionnaire Results'!AH73)/2)</f>
        <v/>
      </c>
      <c r="E74" s="64" t="str">
        <f>IF('Raw Questionnaire Results'!$G73="","",('Raw Questionnaire Results'!AY73+'Raw Questionnaire Results'!AG73)/2)</f>
        <v/>
      </c>
      <c r="F74" s="72" t="str">
        <f>IF('Raw Questionnaire Results'!$G73="","",('Raw Questionnaire Results'!L73+'Raw Questionnaire Results'!W73)/2)</f>
        <v/>
      </c>
      <c r="G74" s="72" t="str">
        <f>IF('Raw Questionnaire Results'!$G73="","",('Raw Questionnaire Results'!AL73+'Raw Questionnaire Results'!BH73)/2)</f>
        <v/>
      </c>
      <c r="H74" s="64" t="str">
        <f>IF('Raw Questionnaire Results'!$G73="","",('Raw Questionnaire Results'!AK73+'Raw Questionnaire Results'!BG73)/2)</f>
        <v/>
      </c>
      <c r="I74" s="72" t="str">
        <f>IF('Raw Questionnaire Results'!$G73="","",('Raw Questionnaire Results'!M73+'Raw Questionnaire Results'!R73)/2)</f>
        <v/>
      </c>
      <c r="J74" s="72" t="str">
        <f>IF('Raw Questionnaire Results'!$G73="","",('Raw Questionnaire Results'!AN73+'Raw Questionnaire Results'!AX73)/2)</f>
        <v/>
      </c>
      <c r="K74" s="64" t="str">
        <f>IF('Raw Questionnaire Results'!$G73="","",('Raw Questionnaire Results'!AM73+'Raw Questionnaire Results'!AW73)/2)</f>
        <v/>
      </c>
      <c r="L74" s="72" t="str">
        <f>IF('Raw Questionnaire Results'!$G73="","",('Raw Questionnaire Results'!V73+'Raw Questionnaire Results'!N73)/2)</f>
        <v/>
      </c>
      <c r="M74" s="72" t="str">
        <f>IF('Raw Questionnaire Results'!$G73="","",('Raw Questionnaire Results'!BF73+'Raw Questionnaire Results'!AP73)/2)</f>
        <v/>
      </c>
      <c r="N74" s="64" t="str">
        <f>IF('Raw Questionnaire Results'!$G73="","",('Raw Questionnaire Results'!BE73+'Raw Questionnaire Results'!AO73)/2)</f>
        <v/>
      </c>
      <c r="O74" s="72" t="str">
        <f>IF('Raw Questionnaire Results'!$G73="","",('Raw Questionnaire Results'!Q73+'Raw Questionnaire Results'!K73)/2)</f>
        <v/>
      </c>
      <c r="P74" s="72" t="str">
        <f>IF('Raw Questionnaire Results'!$G73="","",('Raw Questionnaire Results'!AV73+'Raw Questionnaire Results'!AJ73)/2)</f>
        <v/>
      </c>
      <c r="Q74" s="64" t="str">
        <f>IF('Raw Questionnaire Results'!$G73="","",('Raw Questionnaire Results'!AU73+'Raw Questionnaire Results'!AI73)/2)</f>
        <v/>
      </c>
      <c r="R74" s="72" t="str">
        <f>IF('Raw Questionnaire Results'!$G73="","",('Raw Questionnaire Results'!O73+'Raw Questionnaire Results'!U73)/2)</f>
        <v/>
      </c>
      <c r="S74" s="72" t="str">
        <f>IF('Raw Questionnaire Results'!$G73="","",('Raw Questionnaire Results'!AR73+'Raw Questionnaire Results'!BD73)/2)</f>
        <v/>
      </c>
      <c r="T74" s="64" t="str">
        <f>IF('Raw Questionnaire Results'!$G73="","",('Raw Questionnaire Results'!AQ73+'Raw Questionnaire Results'!BC73)/2)</f>
        <v/>
      </c>
      <c r="U74" s="72" t="str">
        <f>IF('Raw Questionnaire Results'!$G73="","",('Raw Questionnaire Results'!T73+'Raw Questionnaire Results'!P73)/2)</f>
        <v/>
      </c>
      <c r="V74" s="72" t="str">
        <f>IF('Raw Questionnaire Results'!$G73="","",('Raw Questionnaire Results'!BB73+'Raw Questionnaire Results'!AT73)/2)</f>
        <v/>
      </c>
      <c r="W74" s="64" t="str">
        <f>IF('Raw Questionnaire Results'!$G73="","",('Raw Questionnaire Results'!BA73+'Raw Questionnaire Results'!AS73)/2)</f>
        <v/>
      </c>
    </row>
    <row r="75" spans="1:23">
      <c r="A75" s="70" t="str">
        <f>IF('Raw Questionnaire Results'!G74="","",'Raw Questionnaire Results'!G74)</f>
        <v/>
      </c>
      <c r="B75" s="71" t="str">
        <f>IF('Raw Questionnaire Results'!H74="","",'Raw Questionnaire Results'!H74)</f>
        <v/>
      </c>
      <c r="C75" t="str">
        <f>IF('Raw Questionnaire Results'!$G74="","",('Raw Questionnaire Results'!Q74+'Raw Questionnaire Results'!J74)/2)</f>
        <v/>
      </c>
      <c r="D75" t="str">
        <f>IF('Raw Questionnaire Results'!$G74="","",('Raw Questionnaire Results'!AZ74+'Raw Questionnaire Results'!AH74)/2)</f>
        <v/>
      </c>
      <c r="E75" s="64" t="str">
        <f>IF('Raw Questionnaire Results'!$G74="","",('Raw Questionnaire Results'!AY74+'Raw Questionnaire Results'!AG74)/2)</f>
        <v/>
      </c>
      <c r="F75" s="72" t="str">
        <f>IF('Raw Questionnaire Results'!$G74="","",('Raw Questionnaire Results'!L74+'Raw Questionnaire Results'!W74)/2)</f>
        <v/>
      </c>
      <c r="G75" s="72" t="str">
        <f>IF('Raw Questionnaire Results'!$G74="","",('Raw Questionnaire Results'!AL74+'Raw Questionnaire Results'!BH74)/2)</f>
        <v/>
      </c>
      <c r="H75" s="64" t="str">
        <f>IF('Raw Questionnaire Results'!$G74="","",('Raw Questionnaire Results'!AK74+'Raw Questionnaire Results'!BG74)/2)</f>
        <v/>
      </c>
      <c r="I75" s="72" t="str">
        <f>IF('Raw Questionnaire Results'!$G74="","",('Raw Questionnaire Results'!M74+'Raw Questionnaire Results'!R74)/2)</f>
        <v/>
      </c>
      <c r="J75" s="72" t="str">
        <f>IF('Raw Questionnaire Results'!$G74="","",('Raw Questionnaire Results'!AN74+'Raw Questionnaire Results'!AX74)/2)</f>
        <v/>
      </c>
      <c r="K75" s="64" t="str">
        <f>IF('Raw Questionnaire Results'!$G74="","",('Raw Questionnaire Results'!AM74+'Raw Questionnaire Results'!AW74)/2)</f>
        <v/>
      </c>
      <c r="L75" s="72" t="str">
        <f>IF('Raw Questionnaire Results'!$G74="","",('Raw Questionnaire Results'!V74+'Raw Questionnaire Results'!N74)/2)</f>
        <v/>
      </c>
      <c r="M75" s="72" t="str">
        <f>IF('Raw Questionnaire Results'!$G74="","",('Raw Questionnaire Results'!BF74+'Raw Questionnaire Results'!AP74)/2)</f>
        <v/>
      </c>
      <c r="N75" s="64" t="str">
        <f>IF('Raw Questionnaire Results'!$G74="","",('Raw Questionnaire Results'!BE74+'Raw Questionnaire Results'!AO74)/2)</f>
        <v/>
      </c>
      <c r="O75" s="72" t="str">
        <f>IF('Raw Questionnaire Results'!$G74="","",('Raw Questionnaire Results'!Q74+'Raw Questionnaire Results'!K74)/2)</f>
        <v/>
      </c>
      <c r="P75" s="72" t="str">
        <f>IF('Raw Questionnaire Results'!$G74="","",('Raw Questionnaire Results'!AV74+'Raw Questionnaire Results'!AJ74)/2)</f>
        <v/>
      </c>
      <c r="Q75" s="64" t="str">
        <f>IF('Raw Questionnaire Results'!$G74="","",('Raw Questionnaire Results'!AU74+'Raw Questionnaire Results'!AI74)/2)</f>
        <v/>
      </c>
      <c r="R75" s="72" t="str">
        <f>IF('Raw Questionnaire Results'!$G74="","",('Raw Questionnaire Results'!O74+'Raw Questionnaire Results'!U74)/2)</f>
        <v/>
      </c>
      <c r="S75" s="72" t="str">
        <f>IF('Raw Questionnaire Results'!$G74="","",('Raw Questionnaire Results'!AR74+'Raw Questionnaire Results'!BD74)/2)</f>
        <v/>
      </c>
      <c r="T75" s="64" t="str">
        <f>IF('Raw Questionnaire Results'!$G74="","",('Raw Questionnaire Results'!AQ74+'Raw Questionnaire Results'!BC74)/2)</f>
        <v/>
      </c>
      <c r="U75" s="72" t="str">
        <f>IF('Raw Questionnaire Results'!$G74="","",('Raw Questionnaire Results'!T74+'Raw Questionnaire Results'!P74)/2)</f>
        <v/>
      </c>
      <c r="V75" s="72" t="str">
        <f>IF('Raw Questionnaire Results'!$G74="","",('Raw Questionnaire Results'!BB74+'Raw Questionnaire Results'!AT74)/2)</f>
        <v/>
      </c>
      <c r="W75" s="64" t="str">
        <f>IF('Raw Questionnaire Results'!$G74="","",('Raw Questionnaire Results'!BA74+'Raw Questionnaire Results'!AS74)/2)</f>
        <v/>
      </c>
    </row>
    <row r="76" spans="1:23">
      <c r="A76" s="70" t="str">
        <f>IF('Raw Questionnaire Results'!G75="","",'Raw Questionnaire Results'!G75)</f>
        <v/>
      </c>
      <c r="B76" s="71" t="str">
        <f>IF('Raw Questionnaire Results'!H75="","",'Raw Questionnaire Results'!H75)</f>
        <v/>
      </c>
      <c r="C76" t="str">
        <f>IF('Raw Questionnaire Results'!$G75="","",('Raw Questionnaire Results'!Q75+'Raw Questionnaire Results'!J75)/2)</f>
        <v/>
      </c>
      <c r="D76" t="str">
        <f>IF('Raw Questionnaire Results'!$G75="","",('Raw Questionnaire Results'!AZ75+'Raw Questionnaire Results'!AH75)/2)</f>
        <v/>
      </c>
      <c r="E76" s="64" t="str">
        <f>IF('Raw Questionnaire Results'!$G75="","",('Raw Questionnaire Results'!AY75+'Raw Questionnaire Results'!AG75)/2)</f>
        <v/>
      </c>
      <c r="F76" s="72" t="str">
        <f>IF('Raw Questionnaire Results'!$G75="","",('Raw Questionnaire Results'!L75+'Raw Questionnaire Results'!W75)/2)</f>
        <v/>
      </c>
      <c r="G76" s="72" t="str">
        <f>IF('Raw Questionnaire Results'!$G75="","",('Raw Questionnaire Results'!AL75+'Raw Questionnaire Results'!BH75)/2)</f>
        <v/>
      </c>
      <c r="H76" s="64" t="str">
        <f>IF('Raw Questionnaire Results'!$G75="","",('Raw Questionnaire Results'!AK75+'Raw Questionnaire Results'!BG75)/2)</f>
        <v/>
      </c>
      <c r="I76" s="72" t="str">
        <f>IF('Raw Questionnaire Results'!$G75="","",('Raw Questionnaire Results'!M75+'Raw Questionnaire Results'!R75)/2)</f>
        <v/>
      </c>
      <c r="J76" s="72" t="str">
        <f>IF('Raw Questionnaire Results'!$G75="","",('Raw Questionnaire Results'!AN75+'Raw Questionnaire Results'!AX75)/2)</f>
        <v/>
      </c>
      <c r="K76" s="64" t="str">
        <f>IF('Raw Questionnaire Results'!$G75="","",('Raw Questionnaire Results'!AM75+'Raw Questionnaire Results'!AW75)/2)</f>
        <v/>
      </c>
      <c r="L76" s="72" t="str">
        <f>IF('Raw Questionnaire Results'!$G75="","",('Raw Questionnaire Results'!V75+'Raw Questionnaire Results'!N75)/2)</f>
        <v/>
      </c>
      <c r="M76" s="72" t="str">
        <f>IF('Raw Questionnaire Results'!$G75="","",('Raw Questionnaire Results'!BF75+'Raw Questionnaire Results'!AP75)/2)</f>
        <v/>
      </c>
      <c r="N76" s="64" t="str">
        <f>IF('Raw Questionnaire Results'!$G75="","",('Raw Questionnaire Results'!BE75+'Raw Questionnaire Results'!AO75)/2)</f>
        <v/>
      </c>
      <c r="O76" s="72" t="str">
        <f>IF('Raw Questionnaire Results'!$G75="","",('Raw Questionnaire Results'!Q75+'Raw Questionnaire Results'!K75)/2)</f>
        <v/>
      </c>
      <c r="P76" s="72" t="str">
        <f>IF('Raw Questionnaire Results'!$G75="","",('Raw Questionnaire Results'!AV75+'Raw Questionnaire Results'!AJ75)/2)</f>
        <v/>
      </c>
      <c r="Q76" s="64" t="str">
        <f>IF('Raw Questionnaire Results'!$G75="","",('Raw Questionnaire Results'!AU75+'Raw Questionnaire Results'!AI75)/2)</f>
        <v/>
      </c>
      <c r="R76" s="72" t="str">
        <f>IF('Raw Questionnaire Results'!$G75="","",('Raw Questionnaire Results'!O75+'Raw Questionnaire Results'!U75)/2)</f>
        <v/>
      </c>
      <c r="S76" s="72" t="str">
        <f>IF('Raw Questionnaire Results'!$G75="","",('Raw Questionnaire Results'!AR75+'Raw Questionnaire Results'!BD75)/2)</f>
        <v/>
      </c>
      <c r="T76" s="64" t="str">
        <f>IF('Raw Questionnaire Results'!$G75="","",('Raw Questionnaire Results'!AQ75+'Raw Questionnaire Results'!BC75)/2)</f>
        <v/>
      </c>
      <c r="U76" s="72" t="str">
        <f>IF('Raw Questionnaire Results'!$G75="","",('Raw Questionnaire Results'!T75+'Raw Questionnaire Results'!P75)/2)</f>
        <v/>
      </c>
      <c r="V76" s="72" t="str">
        <f>IF('Raw Questionnaire Results'!$G75="","",('Raw Questionnaire Results'!BB75+'Raw Questionnaire Results'!AT75)/2)</f>
        <v/>
      </c>
      <c r="W76" s="64" t="str">
        <f>IF('Raw Questionnaire Results'!$G75="","",('Raw Questionnaire Results'!BA75+'Raw Questionnaire Results'!AS75)/2)</f>
        <v/>
      </c>
    </row>
    <row r="77" spans="1:23">
      <c r="A77" s="70" t="str">
        <f>IF('Raw Questionnaire Results'!G76="","",'Raw Questionnaire Results'!G76)</f>
        <v/>
      </c>
      <c r="B77" s="71" t="str">
        <f>IF('Raw Questionnaire Results'!H76="","",'Raw Questionnaire Results'!H76)</f>
        <v/>
      </c>
      <c r="C77" t="str">
        <f>IF('Raw Questionnaire Results'!$G76="","",('Raw Questionnaire Results'!Q76+'Raw Questionnaire Results'!J76)/2)</f>
        <v/>
      </c>
      <c r="D77" t="str">
        <f>IF('Raw Questionnaire Results'!$G76="","",('Raw Questionnaire Results'!AZ76+'Raw Questionnaire Results'!AH76)/2)</f>
        <v/>
      </c>
      <c r="E77" s="64" t="str">
        <f>IF('Raw Questionnaire Results'!$G76="","",('Raw Questionnaire Results'!AY76+'Raw Questionnaire Results'!AG76)/2)</f>
        <v/>
      </c>
      <c r="F77" s="72" t="str">
        <f>IF('Raw Questionnaire Results'!$G76="","",('Raw Questionnaire Results'!L76+'Raw Questionnaire Results'!W76)/2)</f>
        <v/>
      </c>
      <c r="G77" s="72" t="str">
        <f>IF('Raw Questionnaire Results'!$G76="","",('Raw Questionnaire Results'!AL76+'Raw Questionnaire Results'!BH76)/2)</f>
        <v/>
      </c>
      <c r="H77" s="64" t="str">
        <f>IF('Raw Questionnaire Results'!$G76="","",('Raw Questionnaire Results'!AK76+'Raw Questionnaire Results'!BG76)/2)</f>
        <v/>
      </c>
      <c r="I77" s="72" t="str">
        <f>IF('Raw Questionnaire Results'!$G76="","",('Raw Questionnaire Results'!M76+'Raw Questionnaire Results'!R76)/2)</f>
        <v/>
      </c>
      <c r="J77" s="72" t="str">
        <f>IF('Raw Questionnaire Results'!$G76="","",('Raw Questionnaire Results'!AN76+'Raw Questionnaire Results'!AX76)/2)</f>
        <v/>
      </c>
      <c r="K77" s="64" t="str">
        <f>IF('Raw Questionnaire Results'!$G76="","",('Raw Questionnaire Results'!AM76+'Raw Questionnaire Results'!AW76)/2)</f>
        <v/>
      </c>
      <c r="L77" s="72" t="str">
        <f>IF('Raw Questionnaire Results'!$G76="","",('Raw Questionnaire Results'!V76+'Raw Questionnaire Results'!N76)/2)</f>
        <v/>
      </c>
      <c r="M77" s="72" t="str">
        <f>IF('Raw Questionnaire Results'!$G76="","",('Raw Questionnaire Results'!BF76+'Raw Questionnaire Results'!AP76)/2)</f>
        <v/>
      </c>
      <c r="N77" s="64" t="str">
        <f>IF('Raw Questionnaire Results'!$G76="","",('Raw Questionnaire Results'!BE76+'Raw Questionnaire Results'!AO76)/2)</f>
        <v/>
      </c>
      <c r="O77" s="72" t="str">
        <f>IF('Raw Questionnaire Results'!$G76="","",('Raw Questionnaire Results'!Q76+'Raw Questionnaire Results'!K76)/2)</f>
        <v/>
      </c>
      <c r="P77" s="72" t="str">
        <f>IF('Raw Questionnaire Results'!$G76="","",('Raw Questionnaire Results'!AV76+'Raw Questionnaire Results'!AJ76)/2)</f>
        <v/>
      </c>
      <c r="Q77" s="64" t="str">
        <f>IF('Raw Questionnaire Results'!$G76="","",('Raw Questionnaire Results'!AU76+'Raw Questionnaire Results'!AI76)/2)</f>
        <v/>
      </c>
      <c r="R77" s="72" t="str">
        <f>IF('Raw Questionnaire Results'!$G76="","",('Raw Questionnaire Results'!O76+'Raw Questionnaire Results'!U76)/2)</f>
        <v/>
      </c>
      <c r="S77" s="72" t="str">
        <f>IF('Raw Questionnaire Results'!$G76="","",('Raw Questionnaire Results'!AR76+'Raw Questionnaire Results'!BD76)/2)</f>
        <v/>
      </c>
      <c r="T77" s="64" t="str">
        <f>IF('Raw Questionnaire Results'!$G76="","",('Raw Questionnaire Results'!AQ76+'Raw Questionnaire Results'!BC76)/2)</f>
        <v/>
      </c>
      <c r="U77" s="72" t="str">
        <f>IF('Raw Questionnaire Results'!$G76="","",('Raw Questionnaire Results'!T76+'Raw Questionnaire Results'!P76)/2)</f>
        <v/>
      </c>
      <c r="V77" s="72" t="str">
        <f>IF('Raw Questionnaire Results'!$G76="","",('Raw Questionnaire Results'!BB76+'Raw Questionnaire Results'!AT76)/2)</f>
        <v/>
      </c>
      <c r="W77" s="64" t="str">
        <f>IF('Raw Questionnaire Results'!$G76="","",('Raw Questionnaire Results'!BA76+'Raw Questionnaire Results'!AS76)/2)</f>
        <v/>
      </c>
    </row>
    <row r="78" spans="1:23">
      <c r="A78" s="70" t="str">
        <f>IF('Raw Questionnaire Results'!G77="","",'Raw Questionnaire Results'!G77)</f>
        <v/>
      </c>
      <c r="B78" s="71" t="str">
        <f>IF('Raw Questionnaire Results'!H77="","",'Raw Questionnaire Results'!H77)</f>
        <v/>
      </c>
      <c r="C78" t="str">
        <f>IF('Raw Questionnaire Results'!$G77="","",('Raw Questionnaire Results'!Q77+'Raw Questionnaire Results'!J77)/2)</f>
        <v/>
      </c>
      <c r="D78" t="str">
        <f>IF('Raw Questionnaire Results'!$G77="","",('Raw Questionnaire Results'!AZ77+'Raw Questionnaire Results'!AH77)/2)</f>
        <v/>
      </c>
      <c r="E78" s="64" t="str">
        <f>IF('Raw Questionnaire Results'!$G77="","",('Raw Questionnaire Results'!AY77+'Raw Questionnaire Results'!AG77)/2)</f>
        <v/>
      </c>
      <c r="F78" s="72" t="str">
        <f>IF('Raw Questionnaire Results'!$G77="","",('Raw Questionnaire Results'!L77+'Raw Questionnaire Results'!W77)/2)</f>
        <v/>
      </c>
      <c r="G78" s="72" t="str">
        <f>IF('Raw Questionnaire Results'!$G77="","",('Raw Questionnaire Results'!AL77+'Raw Questionnaire Results'!BH77)/2)</f>
        <v/>
      </c>
      <c r="H78" s="64" t="str">
        <f>IF('Raw Questionnaire Results'!$G77="","",('Raw Questionnaire Results'!AK77+'Raw Questionnaire Results'!BG77)/2)</f>
        <v/>
      </c>
      <c r="I78" s="72" t="str">
        <f>IF('Raw Questionnaire Results'!$G77="","",('Raw Questionnaire Results'!M77+'Raw Questionnaire Results'!R77)/2)</f>
        <v/>
      </c>
      <c r="J78" s="72" t="str">
        <f>IF('Raw Questionnaire Results'!$G77="","",('Raw Questionnaire Results'!AN77+'Raw Questionnaire Results'!AX77)/2)</f>
        <v/>
      </c>
      <c r="K78" s="64" t="str">
        <f>IF('Raw Questionnaire Results'!$G77="","",('Raw Questionnaire Results'!AM77+'Raw Questionnaire Results'!AW77)/2)</f>
        <v/>
      </c>
      <c r="L78" s="72" t="str">
        <f>IF('Raw Questionnaire Results'!$G77="","",('Raw Questionnaire Results'!V77+'Raw Questionnaire Results'!N77)/2)</f>
        <v/>
      </c>
      <c r="M78" s="72" t="str">
        <f>IF('Raw Questionnaire Results'!$G77="","",('Raw Questionnaire Results'!BF77+'Raw Questionnaire Results'!AP77)/2)</f>
        <v/>
      </c>
      <c r="N78" s="64" t="str">
        <f>IF('Raw Questionnaire Results'!$G77="","",('Raw Questionnaire Results'!BE77+'Raw Questionnaire Results'!AO77)/2)</f>
        <v/>
      </c>
      <c r="O78" s="72" t="str">
        <f>IF('Raw Questionnaire Results'!$G77="","",('Raw Questionnaire Results'!Q77+'Raw Questionnaire Results'!K77)/2)</f>
        <v/>
      </c>
      <c r="P78" s="72" t="str">
        <f>IF('Raw Questionnaire Results'!$G77="","",('Raw Questionnaire Results'!AV77+'Raw Questionnaire Results'!AJ77)/2)</f>
        <v/>
      </c>
      <c r="Q78" s="64" t="str">
        <f>IF('Raw Questionnaire Results'!$G77="","",('Raw Questionnaire Results'!AU77+'Raw Questionnaire Results'!AI77)/2)</f>
        <v/>
      </c>
      <c r="R78" s="72" t="str">
        <f>IF('Raw Questionnaire Results'!$G77="","",('Raw Questionnaire Results'!O77+'Raw Questionnaire Results'!U77)/2)</f>
        <v/>
      </c>
      <c r="S78" s="72" t="str">
        <f>IF('Raw Questionnaire Results'!$G77="","",('Raw Questionnaire Results'!AR77+'Raw Questionnaire Results'!BD77)/2)</f>
        <v/>
      </c>
      <c r="T78" s="64" t="str">
        <f>IF('Raw Questionnaire Results'!$G77="","",('Raw Questionnaire Results'!AQ77+'Raw Questionnaire Results'!BC77)/2)</f>
        <v/>
      </c>
      <c r="U78" s="72" t="str">
        <f>IF('Raw Questionnaire Results'!$G77="","",('Raw Questionnaire Results'!T77+'Raw Questionnaire Results'!P77)/2)</f>
        <v/>
      </c>
      <c r="V78" s="72" t="str">
        <f>IF('Raw Questionnaire Results'!$G77="","",('Raw Questionnaire Results'!BB77+'Raw Questionnaire Results'!AT77)/2)</f>
        <v/>
      </c>
      <c r="W78" s="64" t="str">
        <f>IF('Raw Questionnaire Results'!$G77="","",('Raw Questionnaire Results'!BA77+'Raw Questionnaire Results'!AS77)/2)</f>
        <v/>
      </c>
    </row>
    <row r="79" spans="1:23">
      <c r="A79" s="70" t="str">
        <f>IF('Raw Questionnaire Results'!G78="","",'Raw Questionnaire Results'!G78)</f>
        <v/>
      </c>
      <c r="B79" s="71" t="str">
        <f>IF('Raw Questionnaire Results'!H78="","",'Raw Questionnaire Results'!H78)</f>
        <v/>
      </c>
      <c r="C79" t="str">
        <f>IF('Raw Questionnaire Results'!$G78="","",('Raw Questionnaire Results'!Q78+'Raw Questionnaire Results'!J78)/2)</f>
        <v/>
      </c>
      <c r="D79" t="str">
        <f>IF('Raw Questionnaire Results'!$G78="","",('Raw Questionnaire Results'!AZ78+'Raw Questionnaire Results'!AH78)/2)</f>
        <v/>
      </c>
      <c r="E79" s="64" t="str">
        <f>IF('Raw Questionnaire Results'!$G78="","",('Raw Questionnaire Results'!AY78+'Raw Questionnaire Results'!AG78)/2)</f>
        <v/>
      </c>
      <c r="F79" s="72" t="str">
        <f>IF('Raw Questionnaire Results'!$G78="","",('Raw Questionnaire Results'!L78+'Raw Questionnaire Results'!W78)/2)</f>
        <v/>
      </c>
      <c r="G79" s="72" t="str">
        <f>IF('Raw Questionnaire Results'!$G78="","",('Raw Questionnaire Results'!AL78+'Raw Questionnaire Results'!BH78)/2)</f>
        <v/>
      </c>
      <c r="H79" s="64" t="str">
        <f>IF('Raw Questionnaire Results'!$G78="","",('Raw Questionnaire Results'!AK78+'Raw Questionnaire Results'!BG78)/2)</f>
        <v/>
      </c>
      <c r="I79" s="72" t="str">
        <f>IF('Raw Questionnaire Results'!$G78="","",('Raw Questionnaire Results'!M78+'Raw Questionnaire Results'!R78)/2)</f>
        <v/>
      </c>
      <c r="J79" s="72" t="str">
        <f>IF('Raw Questionnaire Results'!$G78="","",('Raw Questionnaire Results'!AN78+'Raw Questionnaire Results'!AX78)/2)</f>
        <v/>
      </c>
      <c r="K79" s="64" t="str">
        <f>IF('Raw Questionnaire Results'!$G78="","",('Raw Questionnaire Results'!AM78+'Raw Questionnaire Results'!AW78)/2)</f>
        <v/>
      </c>
      <c r="L79" s="72" t="str">
        <f>IF('Raw Questionnaire Results'!$G78="","",('Raw Questionnaire Results'!V78+'Raw Questionnaire Results'!N78)/2)</f>
        <v/>
      </c>
      <c r="M79" s="72" t="str">
        <f>IF('Raw Questionnaire Results'!$G78="","",('Raw Questionnaire Results'!BF78+'Raw Questionnaire Results'!AP78)/2)</f>
        <v/>
      </c>
      <c r="N79" s="64" t="str">
        <f>IF('Raw Questionnaire Results'!$G78="","",('Raw Questionnaire Results'!BE78+'Raw Questionnaire Results'!AO78)/2)</f>
        <v/>
      </c>
      <c r="O79" s="72" t="str">
        <f>IF('Raw Questionnaire Results'!$G78="","",('Raw Questionnaire Results'!Q78+'Raw Questionnaire Results'!K78)/2)</f>
        <v/>
      </c>
      <c r="P79" s="72" t="str">
        <f>IF('Raw Questionnaire Results'!$G78="","",('Raw Questionnaire Results'!AV78+'Raw Questionnaire Results'!AJ78)/2)</f>
        <v/>
      </c>
      <c r="Q79" s="64" t="str">
        <f>IF('Raw Questionnaire Results'!$G78="","",('Raw Questionnaire Results'!AU78+'Raw Questionnaire Results'!AI78)/2)</f>
        <v/>
      </c>
      <c r="R79" s="72" t="str">
        <f>IF('Raw Questionnaire Results'!$G78="","",('Raw Questionnaire Results'!O78+'Raw Questionnaire Results'!U78)/2)</f>
        <v/>
      </c>
      <c r="S79" s="72" t="str">
        <f>IF('Raw Questionnaire Results'!$G78="","",('Raw Questionnaire Results'!AR78+'Raw Questionnaire Results'!BD78)/2)</f>
        <v/>
      </c>
      <c r="T79" s="64" t="str">
        <f>IF('Raw Questionnaire Results'!$G78="","",('Raw Questionnaire Results'!AQ78+'Raw Questionnaire Results'!BC78)/2)</f>
        <v/>
      </c>
      <c r="U79" s="72" t="str">
        <f>IF('Raw Questionnaire Results'!$G78="","",('Raw Questionnaire Results'!T78+'Raw Questionnaire Results'!P78)/2)</f>
        <v/>
      </c>
      <c r="V79" s="72" t="str">
        <f>IF('Raw Questionnaire Results'!$G78="","",('Raw Questionnaire Results'!BB78+'Raw Questionnaire Results'!AT78)/2)</f>
        <v/>
      </c>
      <c r="W79" s="64" t="str">
        <f>IF('Raw Questionnaire Results'!$G78="","",('Raw Questionnaire Results'!BA78+'Raw Questionnaire Results'!AS78)/2)</f>
        <v/>
      </c>
    </row>
    <row r="80" spans="1:23">
      <c r="A80" s="70" t="str">
        <f>IF('Raw Questionnaire Results'!G79="","",'Raw Questionnaire Results'!G79)</f>
        <v/>
      </c>
      <c r="B80" s="71" t="str">
        <f>IF('Raw Questionnaire Results'!H79="","",'Raw Questionnaire Results'!H79)</f>
        <v/>
      </c>
      <c r="C80" t="str">
        <f>IF('Raw Questionnaire Results'!$G79="","",('Raw Questionnaire Results'!Q79+'Raw Questionnaire Results'!J79)/2)</f>
        <v/>
      </c>
      <c r="D80" t="str">
        <f>IF('Raw Questionnaire Results'!$G79="","",('Raw Questionnaire Results'!AZ79+'Raw Questionnaire Results'!AH79)/2)</f>
        <v/>
      </c>
      <c r="E80" s="64" t="str">
        <f>IF('Raw Questionnaire Results'!$G79="","",('Raw Questionnaire Results'!AY79+'Raw Questionnaire Results'!AG79)/2)</f>
        <v/>
      </c>
      <c r="F80" s="72" t="str">
        <f>IF('Raw Questionnaire Results'!$G79="","",('Raw Questionnaire Results'!L79+'Raw Questionnaire Results'!W79)/2)</f>
        <v/>
      </c>
      <c r="G80" s="72" t="str">
        <f>IF('Raw Questionnaire Results'!$G79="","",('Raw Questionnaire Results'!AL79+'Raw Questionnaire Results'!BH79)/2)</f>
        <v/>
      </c>
      <c r="H80" s="64" t="str">
        <f>IF('Raw Questionnaire Results'!$G79="","",('Raw Questionnaire Results'!AK79+'Raw Questionnaire Results'!BG79)/2)</f>
        <v/>
      </c>
      <c r="I80" s="72" t="str">
        <f>IF('Raw Questionnaire Results'!$G79="","",('Raw Questionnaire Results'!M79+'Raw Questionnaire Results'!R79)/2)</f>
        <v/>
      </c>
      <c r="J80" s="72" t="str">
        <f>IF('Raw Questionnaire Results'!$G79="","",('Raw Questionnaire Results'!AN79+'Raw Questionnaire Results'!AX79)/2)</f>
        <v/>
      </c>
      <c r="K80" s="64" t="str">
        <f>IF('Raw Questionnaire Results'!$G79="","",('Raw Questionnaire Results'!AM79+'Raw Questionnaire Results'!AW79)/2)</f>
        <v/>
      </c>
      <c r="L80" s="72" t="str">
        <f>IF('Raw Questionnaire Results'!$G79="","",('Raw Questionnaire Results'!V79+'Raw Questionnaire Results'!N79)/2)</f>
        <v/>
      </c>
      <c r="M80" s="72" t="str">
        <f>IF('Raw Questionnaire Results'!$G79="","",('Raw Questionnaire Results'!BF79+'Raw Questionnaire Results'!AP79)/2)</f>
        <v/>
      </c>
      <c r="N80" s="64" t="str">
        <f>IF('Raw Questionnaire Results'!$G79="","",('Raw Questionnaire Results'!BE79+'Raw Questionnaire Results'!AO79)/2)</f>
        <v/>
      </c>
      <c r="O80" s="72" t="str">
        <f>IF('Raw Questionnaire Results'!$G79="","",('Raw Questionnaire Results'!Q79+'Raw Questionnaire Results'!K79)/2)</f>
        <v/>
      </c>
      <c r="P80" s="72" t="str">
        <f>IF('Raw Questionnaire Results'!$G79="","",('Raw Questionnaire Results'!AV79+'Raw Questionnaire Results'!AJ79)/2)</f>
        <v/>
      </c>
      <c r="Q80" s="64" t="str">
        <f>IF('Raw Questionnaire Results'!$G79="","",('Raw Questionnaire Results'!AU79+'Raw Questionnaire Results'!AI79)/2)</f>
        <v/>
      </c>
      <c r="R80" s="72" t="str">
        <f>IF('Raw Questionnaire Results'!$G79="","",('Raw Questionnaire Results'!O79+'Raw Questionnaire Results'!U79)/2)</f>
        <v/>
      </c>
      <c r="S80" s="72" t="str">
        <f>IF('Raw Questionnaire Results'!$G79="","",('Raw Questionnaire Results'!AR79+'Raw Questionnaire Results'!BD79)/2)</f>
        <v/>
      </c>
      <c r="T80" s="64" t="str">
        <f>IF('Raw Questionnaire Results'!$G79="","",('Raw Questionnaire Results'!AQ79+'Raw Questionnaire Results'!BC79)/2)</f>
        <v/>
      </c>
      <c r="U80" s="72" t="str">
        <f>IF('Raw Questionnaire Results'!$G79="","",('Raw Questionnaire Results'!T79+'Raw Questionnaire Results'!P79)/2)</f>
        <v/>
      </c>
      <c r="V80" s="72" t="str">
        <f>IF('Raw Questionnaire Results'!$G79="","",('Raw Questionnaire Results'!BB79+'Raw Questionnaire Results'!AT79)/2)</f>
        <v/>
      </c>
      <c r="W80" s="64" t="str">
        <f>IF('Raw Questionnaire Results'!$G79="","",('Raw Questionnaire Results'!BA79+'Raw Questionnaire Results'!AS79)/2)</f>
        <v/>
      </c>
    </row>
    <row r="81" spans="1:23">
      <c r="A81" s="70" t="str">
        <f>IF('Raw Questionnaire Results'!G80="","",'Raw Questionnaire Results'!G80)</f>
        <v/>
      </c>
      <c r="B81" s="71" t="str">
        <f>IF('Raw Questionnaire Results'!H80="","",'Raw Questionnaire Results'!H80)</f>
        <v/>
      </c>
      <c r="C81" t="str">
        <f>IF('Raw Questionnaire Results'!$G80="","",('Raw Questionnaire Results'!Q80+'Raw Questionnaire Results'!J80)/2)</f>
        <v/>
      </c>
      <c r="D81" t="str">
        <f>IF('Raw Questionnaire Results'!$G80="","",('Raw Questionnaire Results'!AZ80+'Raw Questionnaire Results'!AH80)/2)</f>
        <v/>
      </c>
      <c r="E81" s="64" t="str">
        <f>IF('Raw Questionnaire Results'!$G80="","",('Raw Questionnaire Results'!AY80+'Raw Questionnaire Results'!AG80)/2)</f>
        <v/>
      </c>
      <c r="F81" s="72" t="str">
        <f>IF('Raw Questionnaire Results'!$G80="","",('Raw Questionnaire Results'!L80+'Raw Questionnaire Results'!W80)/2)</f>
        <v/>
      </c>
      <c r="G81" s="72" t="str">
        <f>IF('Raw Questionnaire Results'!$G80="","",('Raw Questionnaire Results'!AL80+'Raw Questionnaire Results'!BH80)/2)</f>
        <v/>
      </c>
      <c r="H81" s="64" t="str">
        <f>IF('Raw Questionnaire Results'!$G80="","",('Raw Questionnaire Results'!AK80+'Raw Questionnaire Results'!BG80)/2)</f>
        <v/>
      </c>
      <c r="I81" s="72" t="str">
        <f>IF('Raw Questionnaire Results'!$G80="","",('Raw Questionnaire Results'!M80+'Raw Questionnaire Results'!R80)/2)</f>
        <v/>
      </c>
      <c r="J81" s="72" t="str">
        <f>IF('Raw Questionnaire Results'!$G80="","",('Raw Questionnaire Results'!AN80+'Raw Questionnaire Results'!AX80)/2)</f>
        <v/>
      </c>
      <c r="K81" s="64" t="str">
        <f>IF('Raw Questionnaire Results'!$G80="","",('Raw Questionnaire Results'!AM80+'Raw Questionnaire Results'!AW80)/2)</f>
        <v/>
      </c>
      <c r="L81" s="72" t="str">
        <f>IF('Raw Questionnaire Results'!$G80="","",('Raw Questionnaire Results'!V80+'Raw Questionnaire Results'!N80)/2)</f>
        <v/>
      </c>
      <c r="M81" s="72" t="str">
        <f>IF('Raw Questionnaire Results'!$G80="","",('Raw Questionnaire Results'!BF80+'Raw Questionnaire Results'!AP80)/2)</f>
        <v/>
      </c>
      <c r="N81" s="64" t="str">
        <f>IF('Raw Questionnaire Results'!$G80="","",('Raw Questionnaire Results'!BE80+'Raw Questionnaire Results'!AO80)/2)</f>
        <v/>
      </c>
      <c r="O81" s="72" t="str">
        <f>IF('Raw Questionnaire Results'!$G80="","",('Raw Questionnaire Results'!Q80+'Raw Questionnaire Results'!K80)/2)</f>
        <v/>
      </c>
      <c r="P81" s="72" t="str">
        <f>IF('Raw Questionnaire Results'!$G80="","",('Raw Questionnaire Results'!AV80+'Raw Questionnaire Results'!AJ80)/2)</f>
        <v/>
      </c>
      <c r="Q81" s="64" t="str">
        <f>IF('Raw Questionnaire Results'!$G80="","",('Raw Questionnaire Results'!AU80+'Raw Questionnaire Results'!AI80)/2)</f>
        <v/>
      </c>
      <c r="R81" s="72" t="str">
        <f>IF('Raw Questionnaire Results'!$G80="","",('Raw Questionnaire Results'!O80+'Raw Questionnaire Results'!U80)/2)</f>
        <v/>
      </c>
      <c r="S81" s="72" t="str">
        <f>IF('Raw Questionnaire Results'!$G80="","",('Raw Questionnaire Results'!AR80+'Raw Questionnaire Results'!BD80)/2)</f>
        <v/>
      </c>
      <c r="T81" s="64" t="str">
        <f>IF('Raw Questionnaire Results'!$G80="","",('Raw Questionnaire Results'!AQ80+'Raw Questionnaire Results'!BC80)/2)</f>
        <v/>
      </c>
      <c r="U81" s="72" t="str">
        <f>IF('Raw Questionnaire Results'!$G80="","",('Raw Questionnaire Results'!T80+'Raw Questionnaire Results'!P80)/2)</f>
        <v/>
      </c>
      <c r="V81" s="72" t="str">
        <f>IF('Raw Questionnaire Results'!$G80="","",('Raw Questionnaire Results'!BB80+'Raw Questionnaire Results'!AT80)/2)</f>
        <v/>
      </c>
      <c r="W81" s="64" t="str">
        <f>IF('Raw Questionnaire Results'!$G80="","",('Raw Questionnaire Results'!BA80+'Raw Questionnaire Results'!AS80)/2)</f>
        <v/>
      </c>
    </row>
    <row r="82" spans="1:23">
      <c r="A82" s="70" t="str">
        <f>IF('Raw Questionnaire Results'!G81="","",'Raw Questionnaire Results'!G81)</f>
        <v/>
      </c>
      <c r="B82" s="71" t="str">
        <f>IF('Raw Questionnaire Results'!H81="","",'Raw Questionnaire Results'!H81)</f>
        <v/>
      </c>
      <c r="C82" t="str">
        <f>IF('Raw Questionnaire Results'!$G81="","",('Raw Questionnaire Results'!Q81+'Raw Questionnaire Results'!J81)/2)</f>
        <v/>
      </c>
      <c r="D82" t="str">
        <f>IF('Raw Questionnaire Results'!$G81="","",('Raw Questionnaire Results'!AZ81+'Raw Questionnaire Results'!AH81)/2)</f>
        <v/>
      </c>
      <c r="E82" s="64" t="str">
        <f>IF('Raw Questionnaire Results'!$G81="","",('Raw Questionnaire Results'!AY81+'Raw Questionnaire Results'!AG81)/2)</f>
        <v/>
      </c>
      <c r="F82" s="72" t="str">
        <f>IF('Raw Questionnaire Results'!$G81="","",('Raw Questionnaire Results'!L81+'Raw Questionnaire Results'!W81)/2)</f>
        <v/>
      </c>
      <c r="G82" s="72" t="str">
        <f>IF('Raw Questionnaire Results'!$G81="","",('Raw Questionnaire Results'!AL81+'Raw Questionnaire Results'!BH81)/2)</f>
        <v/>
      </c>
      <c r="H82" s="64" t="str">
        <f>IF('Raw Questionnaire Results'!$G81="","",('Raw Questionnaire Results'!AK81+'Raw Questionnaire Results'!BG81)/2)</f>
        <v/>
      </c>
      <c r="I82" s="72" t="str">
        <f>IF('Raw Questionnaire Results'!$G81="","",('Raw Questionnaire Results'!M81+'Raw Questionnaire Results'!R81)/2)</f>
        <v/>
      </c>
      <c r="J82" s="72" t="str">
        <f>IF('Raw Questionnaire Results'!$G81="","",('Raw Questionnaire Results'!AN81+'Raw Questionnaire Results'!AX81)/2)</f>
        <v/>
      </c>
      <c r="K82" s="64" t="str">
        <f>IF('Raw Questionnaire Results'!$G81="","",('Raw Questionnaire Results'!AM81+'Raw Questionnaire Results'!AW81)/2)</f>
        <v/>
      </c>
      <c r="L82" s="72" t="str">
        <f>IF('Raw Questionnaire Results'!$G81="","",('Raw Questionnaire Results'!V81+'Raw Questionnaire Results'!N81)/2)</f>
        <v/>
      </c>
      <c r="M82" s="72" t="str">
        <f>IF('Raw Questionnaire Results'!$G81="","",('Raw Questionnaire Results'!BF81+'Raw Questionnaire Results'!AP81)/2)</f>
        <v/>
      </c>
      <c r="N82" s="64" t="str">
        <f>IF('Raw Questionnaire Results'!$G81="","",('Raw Questionnaire Results'!BE81+'Raw Questionnaire Results'!AO81)/2)</f>
        <v/>
      </c>
      <c r="O82" s="72" t="str">
        <f>IF('Raw Questionnaire Results'!$G81="","",('Raw Questionnaire Results'!Q81+'Raw Questionnaire Results'!K81)/2)</f>
        <v/>
      </c>
      <c r="P82" s="72" t="str">
        <f>IF('Raw Questionnaire Results'!$G81="","",('Raw Questionnaire Results'!AV81+'Raw Questionnaire Results'!AJ81)/2)</f>
        <v/>
      </c>
      <c r="Q82" s="64" t="str">
        <f>IF('Raw Questionnaire Results'!$G81="","",('Raw Questionnaire Results'!AU81+'Raw Questionnaire Results'!AI81)/2)</f>
        <v/>
      </c>
      <c r="R82" s="72" t="str">
        <f>IF('Raw Questionnaire Results'!$G81="","",('Raw Questionnaire Results'!O81+'Raw Questionnaire Results'!U81)/2)</f>
        <v/>
      </c>
      <c r="S82" s="72" t="str">
        <f>IF('Raw Questionnaire Results'!$G81="","",('Raw Questionnaire Results'!AR81+'Raw Questionnaire Results'!BD81)/2)</f>
        <v/>
      </c>
      <c r="T82" s="64" t="str">
        <f>IF('Raw Questionnaire Results'!$G81="","",('Raw Questionnaire Results'!AQ81+'Raw Questionnaire Results'!BC81)/2)</f>
        <v/>
      </c>
      <c r="U82" s="72" t="str">
        <f>IF('Raw Questionnaire Results'!$G81="","",('Raw Questionnaire Results'!T81+'Raw Questionnaire Results'!P81)/2)</f>
        <v/>
      </c>
      <c r="V82" s="72" t="str">
        <f>IF('Raw Questionnaire Results'!$G81="","",('Raw Questionnaire Results'!BB81+'Raw Questionnaire Results'!AT81)/2)</f>
        <v/>
      </c>
      <c r="W82" s="64" t="str">
        <f>IF('Raw Questionnaire Results'!$G81="","",('Raw Questionnaire Results'!BA81+'Raw Questionnaire Results'!AS81)/2)</f>
        <v/>
      </c>
    </row>
    <row r="83" spans="1:23">
      <c r="A83" s="70" t="str">
        <f>IF('Raw Questionnaire Results'!G82="","",'Raw Questionnaire Results'!G82)</f>
        <v/>
      </c>
      <c r="B83" s="71" t="str">
        <f>IF('Raw Questionnaire Results'!H82="","",'Raw Questionnaire Results'!H82)</f>
        <v/>
      </c>
      <c r="C83" t="str">
        <f>IF('Raw Questionnaire Results'!$G82="","",('Raw Questionnaire Results'!Q82+'Raw Questionnaire Results'!J82)/2)</f>
        <v/>
      </c>
      <c r="D83" t="str">
        <f>IF('Raw Questionnaire Results'!$G82="","",('Raw Questionnaire Results'!AZ82+'Raw Questionnaire Results'!AH82)/2)</f>
        <v/>
      </c>
      <c r="E83" s="64" t="str">
        <f>IF('Raw Questionnaire Results'!$G82="","",('Raw Questionnaire Results'!AY82+'Raw Questionnaire Results'!AG82)/2)</f>
        <v/>
      </c>
      <c r="F83" s="72" t="str">
        <f>IF('Raw Questionnaire Results'!$G82="","",('Raw Questionnaire Results'!L82+'Raw Questionnaire Results'!W82)/2)</f>
        <v/>
      </c>
      <c r="G83" s="72" t="str">
        <f>IF('Raw Questionnaire Results'!$G82="","",('Raw Questionnaire Results'!AL82+'Raw Questionnaire Results'!BH82)/2)</f>
        <v/>
      </c>
      <c r="H83" s="64" t="str">
        <f>IF('Raw Questionnaire Results'!$G82="","",('Raw Questionnaire Results'!AK82+'Raw Questionnaire Results'!BG82)/2)</f>
        <v/>
      </c>
      <c r="I83" s="72" t="str">
        <f>IF('Raw Questionnaire Results'!$G82="","",('Raw Questionnaire Results'!M82+'Raw Questionnaire Results'!R82)/2)</f>
        <v/>
      </c>
      <c r="J83" s="72" t="str">
        <f>IF('Raw Questionnaire Results'!$G82="","",('Raw Questionnaire Results'!AN82+'Raw Questionnaire Results'!AX82)/2)</f>
        <v/>
      </c>
      <c r="K83" s="64" t="str">
        <f>IF('Raw Questionnaire Results'!$G82="","",('Raw Questionnaire Results'!AM82+'Raw Questionnaire Results'!AW82)/2)</f>
        <v/>
      </c>
      <c r="L83" s="72" t="str">
        <f>IF('Raw Questionnaire Results'!$G82="","",('Raw Questionnaire Results'!V82+'Raw Questionnaire Results'!N82)/2)</f>
        <v/>
      </c>
      <c r="M83" s="72" t="str">
        <f>IF('Raw Questionnaire Results'!$G82="","",('Raw Questionnaire Results'!BF82+'Raw Questionnaire Results'!AP82)/2)</f>
        <v/>
      </c>
      <c r="N83" s="64" t="str">
        <f>IF('Raw Questionnaire Results'!$G82="","",('Raw Questionnaire Results'!BE82+'Raw Questionnaire Results'!AO82)/2)</f>
        <v/>
      </c>
      <c r="O83" s="72" t="str">
        <f>IF('Raw Questionnaire Results'!$G82="","",('Raw Questionnaire Results'!Q82+'Raw Questionnaire Results'!K82)/2)</f>
        <v/>
      </c>
      <c r="P83" s="72" t="str">
        <f>IF('Raw Questionnaire Results'!$G82="","",('Raw Questionnaire Results'!AV82+'Raw Questionnaire Results'!AJ82)/2)</f>
        <v/>
      </c>
      <c r="Q83" s="64" t="str">
        <f>IF('Raw Questionnaire Results'!$G82="","",('Raw Questionnaire Results'!AU82+'Raw Questionnaire Results'!AI82)/2)</f>
        <v/>
      </c>
      <c r="R83" s="72" t="str">
        <f>IF('Raw Questionnaire Results'!$G82="","",('Raw Questionnaire Results'!O82+'Raw Questionnaire Results'!U82)/2)</f>
        <v/>
      </c>
      <c r="S83" s="72" t="str">
        <f>IF('Raw Questionnaire Results'!$G82="","",('Raw Questionnaire Results'!AR82+'Raw Questionnaire Results'!BD82)/2)</f>
        <v/>
      </c>
      <c r="T83" s="64" t="str">
        <f>IF('Raw Questionnaire Results'!$G82="","",('Raw Questionnaire Results'!AQ82+'Raw Questionnaire Results'!BC82)/2)</f>
        <v/>
      </c>
      <c r="U83" s="72" t="str">
        <f>IF('Raw Questionnaire Results'!$G82="","",('Raw Questionnaire Results'!T82+'Raw Questionnaire Results'!P82)/2)</f>
        <v/>
      </c>
      <c r="V83" s="72" t="str">
        <f>IF('Raw Questionnaire Results'!$G82="","",('Raw Questionnaire Results'!BB82+'Raw Questionnaire Results'!AT82)/2)</f>
        <v/>
      </c>
      <c r="W83" s="64" t="str">
        <f>IF('Raw Questionnaire Results'!$G82="","",('Raw Questionnaire Results'!BA82+'Raw Questionnaire Results'!AS82)/2)</f>
        <v/>
      </c>
    </row>
    <row r="84" spans="1:23">
      <c r="A84" s="70" t="str">
        <f>IF('Raw Questionnaire Results'!G83="","",'Raw Questionnaire Results'!G83)</f>
        <v/>
      </c>
      <c r="B84" s="71" t="str">
        <f>IF('Raw Questionnaire Results'!H83="","",'Raw Questionnaire Results'!H83)</f>
        <v/>
      </c>
      <c r="C84" t="str">
        <f>IF('Raw Questionnaire Results'!$G83="","",('Raw Questionnaire Results'!Q83+'Raw Questionnaire Results'!J83)/2)</f>
        <v/>
      </c>
      <c r="D84" t="str">
        <f>IF('Raw Questionnaire Results'!$G83="","",('Raw Questionnaire Results'!AZ83+'Raw Questionnaire Results'!AH83)/2)</f>
        <v/>
      </c>
      <c r="E84" s="64" t="str">
        <f>IF('Raw Questionnaire Results'!$G83="","",('Raw Questionnaire Results'!AY83+'Raw Questionnaire Results'!AG83)/2)</f>
        <v/>
      </c>
      <c r="F84" s="72" t="str">
        <f>IF('Raw Questionnaire Results'!$G83="","",('Raw Questionnaire Results'!L83+'Raw Questionnaire Results'!W83)/2)</f>
        <v/>
      </c>
      <c r="G84" s="72" t="str">
        <f>IF('Raw Questionnaire Results'!$G83="","",('Raw Questionnaire Results'!AL83+'Raw Questionnaire Results'!BH83)/2)</f>
        <v/>
      </c>
      <c r="H84" s="64" t="str">
        <f>IF('Raw Questionnaire Results'!$G83="","",('Raw Questionnaire Results'!AK83+'Raw Questionnaire Results'!BG83)/2)</f>
        <v/>
      </c>
      <c r="I84" s="72" t="str">
        <f>IF('Raw Questionnaire Results'!$G83="","",('Raw Questionnaire Results'!M83+'Raw Questionnaire Results'!R83)/2)</f>
        <v/>
      </c>
      <c r="J84" s="72" t="str">
        <f>IF('Raw Questionnaire Results'!$G83="","",('Raw Questionnaire Results'!AN83+'Raw Questionnaire Results'!AX83)/2)</f>
        <v/>
      </c>
      <c r="K84" s="64" t="str">
        <f>IF('Raw Questionnaire Results'!$G83="","",('Raw Questionnaire Results'!AM83+'Raw Questionnaire Results'!AW83)/2)</f>
        <v/>
      </c>
      <c r="L84" s="72" t="str">
        <f>IF('Raw Questionnaire Results'!$G83="","",('Raw Questionnaire Results'!V83+'Raw Questionnaire Results'!N83)/2)</f>
        <v/>
      </c>
      <c r="M84" s="72" t="str">
        <f>IF('Raw Questionnaire Results'!$G83="","",('Raw Questionnaire Results'!BF83+'Raw Questionnaire Results'!AP83)/2)</f>
        <v/>
      </c>
      <c r="N84" s="64" t="str">
        <f>IF('Raw Questionnaire Results'!$G83="","",('Raw Questionnaire Results'!BE83+'Raw Questionnaire Results'!AO83)/2)</f>
        <v/>
      </c>
      <c r="O84" s="72" t="str">
        <f>IF('Raw Questionnaire Results'!$G83="","",('Raw Questionnaire Results'!Q83+'Raw Questionnaire Results'!K83)/2)</f>
        <v/>
      </c>
      <c r="P84" s="72" t="str">
        <f>IF('Raw Questionnaire Results'!$G83="","",('Raw Questionnaire Results'!AV83+'Raw Questionnaire Results'!AJ83)/2)</f>
        <v/>
      </c>
      <c r="Q84" s="64" t="str">
        <f>IF('Raw Questionnaire Results'!$G83="","",('Raw Questionnaire Results'!AU83+'Raw Questionnaire Results'!AI83)/2)</f>
        <v/>
      </c>
      <c r="R84" s="72" t="str">
        <f>IF('Raw Questionnaire Results'!$G83="","",('Raw Questionnaire Results'!O83+'Raw Questionnaire Results'!U83)/2)</f>
        <v/>
      </c>
      <c r="S84" s="72" t="str">
        <f>IF('Raw Questionnaire Results'!$G83="","",('Raw Questionnaire Results'!AR83+'Raw Questionnaire Results'!BD83)/2)</f>
        <v/>
      </c>
      <c r="T84" s="64" t="str">
        <f>IF('Raw Questionnaire Results'!$G83="","",('Raw Questionnaire Results'!AQ83+'Raw Questionnaire Results'!BC83)/2)</f>
        <v/>
      </c>
      <c r="U84" s="72" t="str">
        <f>IF('Raw Questionnaire Results'!$G83="","",('Raw Questionnaire Results'!T83+'Raw Questionnaire Results'!P83)/2)</f>
        <v/>
      </c>
      <c r="V84" s="72" t="str">
        <f>IF('Raw Questionnaire Results'!$G83="","",('Raw Questionnaire Results'!BB83+'Raw Questionnaire Results'!AT83)/2)</f>
        <v/>
      </c>
      <c r="W84" s="64" t="str">
        <f>IF('Raw Questionnaire Results'!$G83="","",('Raw Questionnaire Results'!BA83+'Raw Questionnaire Results'!AS83)/2)</f>
        <v/>
      </c>
    </row>
    <row r="85" spans="1:23">
      <c r="A85" s="70" t="str">
        <f>IF('Raw Questionnaire Results'!G84="","",'Raw Questionnaire Results'!G84)</f>
        <v/>
      </c>
      <c r="B85" s="71" t="str">
        <f>IF('Raw Questionnaire Results'!H84="","",'Raw Questionnaire Results'!H84)</f>
        <v/>
      </c>
      <c r="C85" t="str">
        <f>IF('Raw Questionnaire Results'!$G84="","",('Raw Questionnaire Results'!Q84+'Raw Questionnaire Results'!J84)/2)</f>
        <v/>
      </c>
      <c r="D85" t="str">
        <f>IF('Raw Questionnaire Results'!$G84="","",('Raw Questionnaire Results'!AZ84+'Raw Questionnaire Results'!AH84)/2)</f>
        <v/>
      </c>
      <c r="E85" s="64" t="str">
        <f>IF('Raw Questionnaire Results'!$G84="","",('Raw Questionnaire Results'!AY84+'Raw Questionnaire Results'!AG84)/2)</f>
        <v/>
      </c>
      <c r="F85" s="72" t="str">
        <f>IF('Raw Questionnaire Results'!$G84="","",('Raw Questionnaire Results'!L84+'Raw Questionnaire Results'!W84)/2)</f>
        <v/>
      </c>
      <c r="G85" s="72" t="str">
        <f>IF('Raw Questionnaire Results'!$G84="","",('Raw Questionnaire Results'!AL84+'Raw Questionnaire Results'!BH84)/2)</f>
        <v/>
      </c>
      <c r="H85" s="64" t="str">
        <f>IF('Raw Questionnaire Results'!$G84="","",('Raw Questionnaire Results'!AK84+'Raw Questionnaire Results'!BG84)/2)</f>
        <v/>
      </c>
      <c r="I85" s="72" t="str">
        <f>IF('Raw Questionnaire Results'!$G84="","",('Raw Questionnaire Results'!M84+'Raw Questionnaire Results'!R84)/2)</f>
        <v/>
      </c>
      <c r="J85" s="72" t="str">
        <f>IF('Raw Questionnaire Results'!$G84="","",('Raw Questionnaire Results'!AN84+'Raw Questionnaire Results'!AX84)/2)</f>
        <v/>
      </c>
      <c r="K85" s="64" t="str">
        <f>IF('Raw Questionnaire Results'!$G84="","",('Raw Questionnaire Results'!AM84+'Raw Questionnaire Results'!AW84)/2)</f>
        <v/>
      </c>
      <c r="L85" s="72" t="str">
        <f>IF('Raw Questionnaire Results'!$G84="","",('Raw Questionnaire Results'!V84+'Raw Questionnaire Results'!N84)/2)</f>
        <v/>
      </c>
      <c r="M85" s="72" t="str">
        <f>IF('Raw Questionnaire Results'!$G84="","",('Raw Questionnaire Results'!BF84+'Raw Questionnaire Results'!AP84)/2)</f>
        <v/>
      </c>
      <c r="N85" s="64" t="str">
        <f>IF('Raw Questionnaire Results'!$G84="","",('Raw Questionnaire Results'!BE84+'Raw Questionnaire Results'!AO84)/2)</f>
        <v/>
      </c>
      <c r="O85" s="72" t="str">
        <f>IF('Raw Questionnaire Results'!$G84="","",('Raw Questionnaire Results'!Q84+'Raw Questionnaire Results'!K84)/2)</f>
        <v/>
      </c>
      <c r="P85" s="72" t="str">
        <f>IF('Raw Questionnaire Results'!$G84="","",('Raw Questionnaire Results'!AV84+'Raw Questionnaire Results'!AJ84)/2)</f>
        <v/>
      </c>
      <c r="Q85" s="64" t="str">
        <f>IF('Raw Questionnaire Results'!$G84="","",('Raw Questionnaire Results'!AU84+'Raw Questionnaire Results'!AI84)/2)</f>
        <v/>
      </c>
      <c r="R85" s="72" t="str">
        <f>IF('Raw Questionnaire Results'!$G84="","",('Raw Questionnaire Results'!O84+'Raw Questionnaire Results'!U84)/2)</f>
        <v/>
      </c>
      <c r="S85" s="72" t="str">
        <f>IF('Raw Questionnaire Results'!$G84="","",('Raw Questionnaire Results'!AR84+'Raw Questionnaire Results'!BD84)/2)</f>
        <v/>
      </c>
      <c r="T85" s="64" t="str">
        <f>IF('Raw Questionnaire Results'!$G84="","",('Raw Questionnaire Results'!AQ84+'Raw Questionnaire Results'!BC84)/2)</f>
        <v/>
      </c>
      <c r="U85" s="72" t="str">
        <f>IF('Raw Questionnaire Results'!$G84="","",('Raw Questionnaire Results'!T84+'Raw Questionnaire Results'!P84)/2)</f>
        <v/>
      </c>
      <c r="V85" s="72" t="str">
        <f>IF('Raw Questionnaire Results'!$G84="","",('Raw Questionnaire Results'!BB84+'Raw Questionnaire Results'!AT84)/2)</f>
        <v/>
      </c>
      <c r="W85" s="64" t="str">
        <f>IF('Raw Questionnaire Results'!$G84="","",('Raw Questionnaire Results'!BA84+'Raw Questionnaire Results'!AS84)/2)</f>
        <v/>
      </c>
    </row>
    <row r="86" spans="1:23">
      <c r="A86" s="70" t="str">
        <f>IF('Raw Questionnaire Results'!G85="","",'Raw Questionnaire Results'!G85)</f>
        <v/>
      </c>
      <c r="B86" s="71" t="str">
        <f>IF('Raw Questionnaire Results'!H85="","",'Raw Questionnaire Results'!H85)</f>
        <v/>
      </c>
      <c r="C86" t="str">
        <f>IF('Raw Questionnaire Results'!$G85="","",('Raw Questionnaire Results'!Q85+'Raw Questionnaire Results'!J85)/2)</f>
        <v/>
      </c>
      <c r="D86" t="str">
        <f>IF('Raw Questionnaire Results'!$G85="","",('Raw Questionnaire Results'!AZ85+'Raw Questionnaire Results'!AH85)/2)</f>
        <v/>
      </c>
      <c r="E86" s="64" t="str">
        <f>IF('Raw Questionnaire Results'!$G85="","",('Raw Questionnaire Results'!AY85+'Raw Questionnaire Results'!AG85)/2)</f>
        <v/>
      </c>
      <c r="F86" s="72" t="str">
        <f>IF('Raw Questionnaire Results'!$G85="","",('Raw Questionnaire Results'!L85+'Raw Questionnaire Results'!W85)/2)</f>
        <v/>
      </c>
      <c r="G86" s="72" t="str">
        <f>IF('Raw Questionnaire Results'!$G85="","",('Raw Questionnaire Results'!AL85+'Raw Questionnaire Results'!BH85)/2)</f>
        <v/>
      </c>
      <c r="H86" s="64" t="str">
        <f>IF('Raw Questionnaire Results'!$G85="","",('Raw Questionnaire Results'!AK85+'Raw Questionnaire Results'!BG85)/2)</f>
        <v/>
      </c>
      <c r="I86" s="72" t="str">
        <f>IF('Raw Questionnaire Results'!$G85="","",('Raw Questionnaire Results'!M85+'Raw Questionnaire Results'!R85)/2)</f>
        <v/>
      </c>
      <c r="J86" s="72" t="str">
        <f>IF('Raw Questionnaire Results'!$G85="","",('Raw Questionnaire Results'!AN85+'Raw Questionnaire Results'!AX85)/2)</f>
        <v/>
      </c>
      <c r="K86" s="64" t="str">
        <f>IF('Raw Questionnaire Results'!$G85="","",('Raw Questionnaire Results'!AM85+'Raw Questionnaire Results'!AW85)/2)</f>
        <v/>
      </c>
      <c r="L86" s="72" t="str">
        <f>IF('Raw Questionnaire Results'!$G85="","",('Raw Questionnaire Results'!V85+'Raw Questionnaire Results'!N85)/2)</f>
        <v/>
      </c>
      <c r="M86" s="72" t="str">
        <f>IF('Raw Questionnaire Results'!$G85="","",('Raw Questionnaire Results'!BF85+'Raw Questionnaire Results'!AP85)/2)</f>
        <v/>
      </c>
      <c r="N86" s="64" t="str">
        <f>IF('Raw Questionnaire Results'!$G85="","",('Raw Questionnaire Results'!BE85+'Raw Questionnaire Results'!AO85)/2)</f>
        <v/>
      </c>
      <c r="O86" s="72" t="str">
        <f>IF('Raw Questionnaire Results'!$G85="","",('Raw Questionnaire Results'!Q85+'Raw Questionnaire Results'!K85)/2)</f>
        <v/>
      </c>
      <c r="P86" s="72" t="str">
        <f>IF('Raw Questionnaire Results'!$G85="","",('Raw Questionnaire Results'!AV85+'Raw Questionnaire Results'!AJ85)/2)</f>
        <v/>
      </c>
      <c r="Q86" s="64" t="str">
        <f>IF('Raw Questionnaire Results'!$G85="","",('Raw Questionnaire Results'!AU85+'Raw Questionnaire Results'!AI85)/2)</f>
        <v/>
      </c>
      <c r="R86" s="72" t="str">
        <f>IF('Raw Questionnaire Results'!$G85="","",('Raw Questionnaire Results'!O85+'Raw Questionnaire Results'!U85)/2)</f>
        <v/>
      </c>
      <c r="S86" s="72" t="str">
        <f>IF('Raw Questionnaire Results'!$G85="","",('Raw Questionnaire Results'!AR85+'Raw Questionnaire Results'!BD85)/2)</f>
        <v/>
      </c>
      <c r="T86" s="64" t="str">
        <f>IF('Raw Questionnaire Results'!$G85="","",('Raw Questionnaire Results'!AQ85+'Raw Questionnaire Results'!BC85)/2)</f>
        <v/>
      </c>
      <c r="U86" s="72" t="str">
        <f>IF('Raw Questionnaire Results'!$G85="","",('Raw Questionnaire Results'!T85+'Raw Questionnaire Results'!P85)/2)</f>
        <v/>
      </c>
      <c r="V86" s="72" t="str">
        <f>IF('Raw Questionnaire Results'!$G85="","",('Raw Questionnaire Results'!BB85+'Raw Questionnaire Results'!AT85)/2)</f>
        <v/>
      </c>
      <c r="W86" s="64" t="str">
        <f>IF('Raw Questionnaire Results'!$G85="","",('Raw Questionnaire Results'!BA85+'Raw Questionnaire Results'!AS85)/2)</f>
        <v/>
      </c>
    </row>
    <row r="87" spans="1:23">
      <c r="A87" s="70" t="str">
        <f>IF('Raw Questionnaire Results'!G86="","",'Raw Questionnaire Results'!G86)</f>
        <v/>
      </c>
      <c r="B87" s="71" t="str">
        <f>IF('Raw Questionnaire Results'!H86="","",'Raw Questionnaire Results'!H86)</f>
        <v/>
      </c>
      <c r="C87" t="str">
        <f>IF('Raw Questionnaire Results'!$G86="","",('Raw Questionnaire Results'!Q86+'Raw Questionnaire Results'!J86)/2)</f>
        <v/>
      </c>
      <c r="D87" t="str">
        <f>IF('Raw Questionnaire Results'!$G86="","",('Raw Questionnaire Results'!AZ86+'Raw Questionnaire Results'!AH86)/2)</f>
        <v/>
      </c>
      <c r="E87" s="64" t="str">
        <f>IF('Raw Questionnaire Results'!$G86="","",('Raw Questionnaire Results'!AY86+'Raw Questionnaire Results'!AG86)/2)</f>
        <v/>
      </c>
      <c r="F87" s="72" t="str">
        <f>IF('Raw Questionnaire Results'!$G86="","",('Raw Questionnaire Results'!L86+'Raw Questionnaire Results'!W86)/2)</f>
        <v/>
      </c>
      <c r="G87" s="72" t="str">
        <f>IF('Raw Questionnaire Results'!$G86="","",('Raw Questionnaire Results'!AL86+'Raw Questionnaire Results'!BH86)/2)</f>
        <v/>
      </c>
      <c r="H87" s="64" t="str">
        <f>IF('Raw Questionnaire Results'!$G86="","",('Raw Questionnaire Results'!AK86+'Raw Questionnaire Results'!BG86)/2)</f>
        <v/>
      </c>
      <c r="I87" s="72" t="str">
        <f>IF('Raw Questionnaire Results'!$G86="","",('Raw Questionnaire Results'!M86+'Raw Questionnaire Results'!R86)/2)</f>
        <v/>
      </c>
      <c r="J87" s="72" t="str">
        <f>IF('Raw Questionnaire Results'!$G86="","",('Raw Questionnaire Results'!AN86+'Raw Questionnaire Results'!AX86)/2)</f>
        <v/>
      </c>
      <c r="K87" s="64" t="str">
        <f>IF('Raw Questionnaire Results'!$G86="","",('Raw Questionnaire Results'!AM86+'Raw Questionnaire Results'!AW86)/2)</f>
        <v/>
      </c>
      <c r="L87" s="72" t="str">
        <f>IF('Raw Questionnaire Results'!$G86="","",('Raw Questionnaire Results'!V86+'Raw Questionnaire Results'!N86)/2)</f>
        <v/>
      </c>
      <c r="M87" s="72" t="str">
        <f>IF('Raw Questionnaire Results'!$G86="","",('Raw Questionnaire Results'!BF86+'Raw Questionnaire Results'!AP86)/2)</f>
        <v/>
      </c>
      <c r="N87" s="64" t="str">
        <f>IF('Raw Questionnaire Results'!$G86="","",('Raw Questionnaire Results'!BE86+'Raw Questionnaire Results'!AO86)/2)</f>
        <v/>
      </c>
      <c r="O87" s="72" t="str">
        <f>IF('Raw Questionnaire Results'!$G86="","",('Raw Questionnaire Results'!Q86+'Raw Questionnaire Results'!K86)/2)</f>
        <v/>
      </c>
      <c r="P87" s="72" t="str">
        <f>IF('Raw Questionnaire Results'!$G86="","",('Raw Questionnaire Results'!AV86+'Raw Questionnaire Results'!AJ86)/2)</f>
        <v/>
      </c>
      <c r="Q87" s="64" t="str">
        <f>IF('Raw Questionnaire Results'!$G86="","",('Raw Questionnaire Results'!AU86+'Raw Questionnaire Results'!AI86)/2)</f>
        <v/>
      </c>
      <c r="R87" s="72" t="str">
        <f>IF('Raw Questionnaire Results'!$G86="","",('Raw Questionnaire Results'!O86+'Raw Questionnaire Results'!U86)/2)</f>
        <v/>
      </c>
      <c r="S87" s="72" t="str">
        <f>IF('Raw Questionnaire Results'!$G86="","",('Raw Questionnaire Results'!AR86+'Raw Questionnaire Results'!BD86)/2)</f>
        <v/>
      </c>
      <c r="T87" s="64" t="str">
        <f>IF('Raw Questionnaire Results'!$G86="","",('Raw Questionnaire Results'!AQ86+'Raw Questionnaire Results'!BC86)/2)</f>
        <v/>
      </c>
      <c r="U87" s="72" t="str">
        <f>IF('Raw Questionnaire Results'!$G86="","",('Raw Questionnaire Results'!T86+'Raw Questionnaire Results'!P86)/2)</f>
        <v/>
      </c>
      <c r="V87" s="72" t="str">
        <f>IF('Raw Questionnaire Results'!$G86="","",('Raw Questionnaire Results'!BB86+'Raw Questionnaire Results'!AT86)/2)</f>
        <v/>
      </c>
      <c r="W87" s="64" t="str">
        <f>IF('Raw Questionnaire Results'!$G86="","",('Raw Questionnaire Results'!BA86+'Raw Questionnaire Results'!AS86)/2)</f>
        <v/>
      </c>
    </row>
    <row r="88" spans="1:23">
      <c r="A88" s="70" t="str">
        <f>IF('Raw Questionnaire Results'!G87="","",'Raw Questionnaire Results'!G87)</f>
        <v/>
      </c>
      <c r="B88" s="71" t="str">
        <f>IF('Raw Questionnaire Results'!H87="","",'Raw Questionnaire Results'!H87)</f>
        <v/>
      </c>
      <c r="C88" t="str">
        <f>IF('Raw Questionnaire Results'!$G87="","",('Raw Questionnaire Results'!Q87+'Raw Questionnaire Results'!J87)/2)</f>
        <v/>
      </c>
      <c r="D88" t="str">
        <f>IF('Raw Questionnaire Results'!$G87="","",('Raw Questionnaire Results'!AZ87+'Raw Questionnaire Results'!AH87)/2)</f>
        <v/>
      </c>
      <c r="E88" s="64" t="str">
        <f>IF('Raw Questionnaire Results'!$G87="","",('Raw Questionnaire Results'!AY87+'Raw Questionnaire Results'!AG87)/2)</f>
        <v/>
      </c>
      <c r="F88" s="72" t="str">
        <f>IF('Raw Questionnaire Results'!$G87="","",('Raw Questionnaire Results'!L87+'Raw Questionnaire Results'!W87)/2)</f>
        <v/>
      </c>
      <c r="G88" s="72" t="str">
        <f>IF('Raw Questionnaire Results'!$G87="","",('Raw Questionnaire Results'!AL87+'Raw Questionnaire Results'!BH87)/2)</f>
        <v/>
      </c>
      <c r="H88" s="64" t="str">
        <f>IF('Raw Questionnaire Results'!$G87="","",('Raw Questionnaire Results'!AK87+'Raw Questionnaire Results'!BG87)/2)</f>
        <v/>
      </c>
      <c r="I88" s="72" t="str">
        <f>IF('Raw Questionnaire Results'!$G87="","",('Raw Questionnaire Results'!M87+'Raw Questionnaire Results'!R87)/2)</f>
        <v/>
      </c>
      <c r="J88" s="72" t="str">
        <f>IF('Raw Questionnaire Results'!$G87="","",('Raw Questionnaire Results'!AN87+'Raw Questionnaire Results'!AX87)/2)</f>
        <v/>
      </c>
      <c r="K88" s="64" t="str">
        <f>IF('Raw Questionnaire Results'!$G87="","",('Raw Questionnaire Results'!AM87+'Raw Questionnaire Results'!AW87)/2)</f>
        <v/>
      </c>
      <c r="L88" s="72" t="str">
        <f>IF('Raw Questionnaire Results'!$G87="","",('Raw Questionnaire Results'!V87+'Raw Questionnaire Results'!N87)/2)</f>
        <v/>
      </c>
      <c r="M88" s="72" t="str">
        <f>IF('Raw Questionnaire Results'!$G87="","",('Raw Questionnaire Results'!BF87+'Raw Questionnaire Results'!AP87)/2)</f>
        <v/>
      </c>
      <c r="N88" s="64" t="str">
        <f>IF('Raw Questionnaire Results'!$G87="","",('Raw Questionnaire Results'!BE87+'Raw Questionnaire Results'!AO87)/2)</f>
        <v/>
      </c>
      <c r="O88" s="72" t="str">
        <f>IF('Raw Questionnaire Results'!$G87="","",('Raw Questionnaire Results'!Q87+'Raw Questionnaire Results'!K87)/2)</f>
        <v/>
      </c>
      <c r="P88" s="72" t="str">
        <f>IF('Raw Questionnaire Results'!$G87="","",('Raw Questionnaire Results'!AV87+'Raw Questionnaire Results'!AJ87)/2)</f>
        <v/>
      </c>
      <c r="Q88" s="64" t="str">
        <f>IF('Raw Questionnaire Results'!$G87="","",('Raw Questionnaire Results'!AU87+'Raw Questionnaire Results'!AI87)/2)</f>
        <v/>
      </c>
      <c r="R88" s="72" t="str">
        <f>IF('Raw Questionnaire Results'!$G87="","",('Raw Questionnaire Results'!O87+'Raw Questionnaire Results'!U87)/2)</f>
        <v/>
      </c>
      <c r="S88" s="72" t="str">
        <f>IF('Raw Questionnaire Results'!$G87="","",('Raw Questionnaire Results'!AR87+'Raw Questionnaire Results'!BD87)/2)</f>
        <v/>
      </c>
      <c r="T88" s="64" t="str">
        <f>IF('Raw Questionnaire Results'!$G87="","",('Raw Questionnaire Results'!AQ87+'Raw Questionnaire Results'!BC87)/2)</f>
        <v/>
      </c>
      <c r="U88" s="72" t="str">
        <f>IF('Raw Questionnaire Results'!$G87="","",('Raw Questionnaire Results'!T87+'Raw Questionnaire Results'!P87)/2)</f>
        <v/>
      </c>
      <c r="V88" s="72" t="str">
        <f>IF('Raw Questionnaire Results'!$G87="","",('Raw Questionnaire Results'!BB87+'Raw Questionnaire Results'!AT87)/2)</f>
        <v/>
      </c>
      <c r="W88" s="64" t="str">
        <f>IF('Raw Questionnaire Results'!$G87="","",('Raw Questionnaire Results'!BA87+'Raw Questionnaire Results'!AS87)/2)</f>
        <v/>
      </c>
    </row>
    <row r="89" spans="1:23">
      <c r="A89" s="70" t="str">
        <f>IF('Raw Questionnaire Results'!G88="","",'Raw Questionnaire Results'!G88)</f>
        <v/>
      </c>
      <c r="B89" s="71" t="str">
        <f>IF('Raw Questionnaire Results'!H88="","",'Raw Questionnaire Results'!H88)</f>
        <v/>
      </c>
      <c r="C89" t="str">
        <f>IF('Raw Questionnaire Results'!$G88="","",('Raw Questionnaire Results'!Q88+'Raw Questionnaire Results'!J88)/2)</f>
        <v/>
      </c>
      <c r="D89" t="str">
        <f>IF('Raw Questionnaire Results'!$G88="","",('Raw Questionnaire Results'!AZ88+'Raw Questionnaire Results'!AH88)/2)</f>
        <v/>
      </c>
      <c r="E89" s="64" t="str">
        <f>IF('Raw Questionnaire Results'!$G88="","",('Raw Questionnaire Results'!AY88+'Raw Questionnaire Results'!AG88)/2)</f>
        <v/>
      </c>
      <c r="F89" s="72" t="str">
        <f>IF('Raw Questionnaire Results'!$G88="","",('Raw Questionnaire Results'!L88+'Raw Questionnaire Results'!W88)/2)</f>
        <v/>
      </c>
      <c r="G89" s="72" t="str">
        <f>IF('Raw Questionnaire Results'!$G88="","",('Raw Questionnaire Results'!AL88+'Raw Questionnaire Results'!BH88)/2)</f>
        <v/>
      </c>
      <c r="H89" s="64" t="str">
        <f>IF('Raw Questionnaire Results'!$G88="","",('Raw Questionnaire Results'!AK88+'Raw Questionnaire Results'!BG88)/2)</f>
        <v/>
      </c>
      <c r="I89" s="72" t="str">
        <f>IF('Raw Questionnaire Results'!$G88="","",('Raw Questionnaire Results'!M88+'Raw Questionnaire Results'!R88)/2)</f>
        <v/>
      </c>
      <c r="J89" s="72" t="str">
        <f>IF('Raw Questionnaire Results'!$G88="","",('Raw Questionnaire Results'!AN88+'Raw Questionnaire Results'!AX88)/2)</f>
        <v/>
      </c>
      <c r="K89" s="64" t="str">
        <f>IF('Raw Questionnaire Results'!$G88="","",('Raw Questionnaire Results'!AM88+'Raw Questionnaire Results'!AW88)/2)</f>
        <v/>
      </c>
      <c r="L89" s="72" t="str">
        <f>IF('Raw Questionnaire Results'!$G88="","",('Raw Questionnaire Results'!V88+'Raw Questionnaire Results'!N88)/2)</f>
        <v/>
      </c>
      <c r="M89" s="72" t="str">
        <f>IF('Raw Questionnaire Results'!$G88="","",('Raw Questionnaire Results'!BF88+'Raw Questionnaire Results'!AP88)/2)</f>
        <v/>
      </c>
      <c r="N89" s="64" t="str">
        <f>IF('Raw Questionnaire Results'!$G88="","",('Raw Questionnaire Results'!BE88+'Raw Questionnaire Results'!AO88)/2)</f>
        <v/>
      </c>
      <c r="O89" s="72" t="str">
        <f>IF('Raw Questionnaire Results'!$G88="","",('Raw Questionnaire Results'!Q88+'Raw Questionnaire Results'!K88)/2)</f>
        <v/>
      </c>
      <c r="P89" s="72" t="str">
        <f>IF('Raw Questionnaire Results'!$G88="","",('Raw Questionnaire Results'!AV88+'Raw Questionnaire Results'!AJ88)/2)</f>
        <v/>
      </c>
      <c r="Q89" s="64" t="str">
        <f>IF('Raw Questionnaire Results'!$G88="","",('Raw Questionnaire Results'!AU88+'Raw Questionnaire Results'!AI88)/2)</f>
        <v/>
      </c>
      <c r="R89" s="72" t="str">
        <f>IF('Raw Questionnaire Results'!$G88="","",('Raw Questionnaire Results'!O88+'Raw Questionnaire Results'!U88)/2)</f>
        <v/>
      </c>
      <c r="S89" s="72" t="str">
        <f>IF('Raw Questionnaire Results'!$G88="","",('Raw Questionnaire Results'!AR88+'Raw Questionnaire Results'!BD88)/2)</f>
        <v/>
      </c>
      <c r="T89" s="64" t="str">
        <f>IF('Raw Questionnaire Results'!$G88="","",('Raw Questionnaire Results'!AQ88+'Raw Questionnaire Results'!BC88)/2)</f>
        <v/>
      </c>
      <c r="U89" s="72" t="str">
        <f>IF('Raw Questionnaire Results'!$G88="","",('Raw Questionnaire Results'!T88+'Raw Questionnaire Results'!P88)/2)</f>
        <v/>
      </c>
      <c r="V89" s="72" t="str">
        <f>IF('Raw Questionnaire Results'!$G88="","",('Raw Questionnaire Results'!BB88+'Raw Questionnaire Results'!AT88)/2)</f>
        <v/>
      </c>
      <c r="W89" s="64" t="str">
        <f>IF('Raw Questionnaire Results'!$G88="","",('Raw Questionnaire Results'!BA88+'Raw Questionnaire Results'!AS88)/2)</f>
        <v/>
      </c>
    </row>
    <row r="90" spans="1:23">
      <c r="A90" s="70" t="str">
        <f>IF('Raw Questionnaire Results'!G89="","",'Raw Questionnaire Results'!G89)</f>
        <v/>
      </c>
      <c r="B90" s="71" t="str">
        <f>IF('Raw Questionnaire Results'!H89="","",'Raw Questionnaire Results'!H89)</f>
        <v/>
      </c>
      <c r="C90" t="str">
        <f>IF('Raw Questionnaire Results'!$G89="","",('Raw Questionnaire Results'!Q89+'Raw Questionnaire Results'!J89)/2)</f>
        <v/>
      </c>
      <c r="D90" t="str">
        <f>IF('Raw Questionnaire Results'!$G89="","",('Raw Questionnaire Results'!AZ89+'Raw Questionnaire Results'!AH89)/2)</f>
        <v/>
      </c>
      <c r="E90" s="64" t="str">
        <f>IF('Raw Questionnaire Results'!$G89="","",('Raw Questionnaire Results'!AY89+'Raw Questionnaire Results'!AG89)/2)</f>
        <v/>
      </c>
      <c r="F90" s="72" t="str">
        <f>IF('Raw Questionnaire Results'!$G89="","",('Raw Questionnaire Results'!L89+'Raw Questionnaire Results'!W89)/2)</f>
        <v/>
      </c>
      <c r="G90" s="72" t="str">
        <f>IF('Raw Questionnaire Results'!$G89="","",('Raw Questionnaire Results'!AL89+'Raw Questionnaire Results'!BH89)/2)</f>
        <v/>
      </c>
      <c r="H90" s="64" t="str">
        <f>IF('Raw Questionnaire Results'!$G89="","",('Raw Questionnaire Results'!AK89+'Raw Questionnaire Results'!BG89)/2)</f>
        <v/>
      </c>
      <c r="I90" s="72" t="str">
        <f>IF('Raw Questionnaire Results'!$G89="","",('Raw Questionnaire Results'!M89+'Raw Questionnaire Results'!R89)/2)</f>
        <v/>
      </c>
      <c r="J90" s="72" t="str">
        <f>IF('Raw Questionnaire Results'!$G89="","",('Raw Questionnaire Results'!AN89+'Raw Questionnaire Results'!AX89)/2)</f>
        <v/>
      </c>
      <c r="K90" s="64" t="str">
        <f>IF('Raw Questionnaire Results'!$G89="","",('Raw Questionnaire Results'!AM89+'Raw Questionnaire Results'!AW89)/2)</f>
        <v/>
      </c>
      <c r="L90" s="72" t="str">
        <f>IF('Raw Questionnaire Results'!$G89="","",('Raw Questionnaire Results'!V89+'Raw Questionnaire Results'!N89)/2)</f>
        <v/>
      </c>
      <c r="M90" s="72" t="str">
        <f>IF('Raw Questionnaire Results'!$G89="","",('Raw Questionnaire Results'!BF89+'Raw Questionnaire Results'!AP89)/2)</f>
        <v/>
      </c>
      <c r="N90" s="64" t="str">
        <f>IF('Raw Questionnaire Results'!$G89="","",('Raw Questionnaire Results'!BE89+'Raw Questionnaire Results'!AO89)/2)</f>
        <v/>
      </c>
      <c r="O90" s="72" t="str">
        <f>IF('Raw Questionnaire Results'!$G89="","",('Raw Questionnaire Results'!Q89+'Raw Questionnaire Results'!K89)/2)</f>
        <v/>
      </c>
      <c r="P90" s="72" t="str">
        <f>IF('Raw Questionnaire Results'!$G89="","",('Raw Questionnaire Results'!AV89+'Raw Questionnaire Results'!AJ89)/2)</f>
        <v/>
      </c>
      <c r="Q90" s="64" t="str">
        <f>IF('Raw Questionnaire Results'!$G89="","",('Raw Questionnaire Results'!AU89+'Raw Questionnaire Results'!AI89)/2)</f>
        <v/>
      </c>
      <c r="R90" s="72" t="str">
        <f>IF('Raw Questionnaire Results'!$G89="","",('Raw Questionnaire Results'!O89+'Raw Questionnaire Results'!U89)/2)</f>
        <v/>
      </c>
      <c r="S90" s="72" t="str">
        <f>IF('Raw Questionnaire Results'!$G89="","",('Raw Questionnaire Results'!AR89+'Raw Questionnaire Results'!BD89)/2)</f>
        <v/>
      </c>
      <c r="T90" s="64" t="str">
        <f>IF('Raw Questionnaire Results'!$G89="","",('Raw Questionnaire Results'!AQ89+'Raw Questionnaire Results'!BC89)/2)</f>
        <v/>
      </c>
      <c r="U90" s="72" t="str">
        <f>IF('Raw Questionnaire Results'!$G89="","",('Raw Questionnaire Results'!T89+'Raw Questionnaire Results'!P89)/2)</f>
        <v/>
      </c>
      <c r="V90" s="72" t="str">
        <f>IF('Raw Questionnaire Results'!$G89="","",('Raw Questionnaire Results'!BB89+'Raw Questionnaire Results'!AT89)/2)</f>
        <v/>
      </c>
      <c r="W90" s="64" t="str">
        <f>IF('Raw Questionnaire Results'!$G89="","",('Raw Questionnaire Results'!BA89+'Raw Questionnaire Results'!AS89)/2)</f>
        <v/>
      </c>
    </row>
    <row r="91" spans="1:23">
      <c r="A91" s="70" t="str">
        <f>IF('Raw Questionnaire Results'!G90="","",'Raw Questionnaire Results'!G90)</f>
        <v/>
      </c>
      <c r="B91" s="71" t="str">
        <f>IF('Raw Questionnaire Results'!H90="","",'Raw Questionnaire Results'!H90)</f>
        <v/>
      </c>
      <c r="C91" t="str">
        <f>IF('Raw Questionnaire Results'!$G90="","",('Raw Questionnaire Results'!Q90+'Raw Questionnaire Results'!J90)/2)</f>
        <v/>
      </c>
      <c r="D91" t="str">
        <f>IF('Raw Questionnaire Results'!$G90="","",('Raw Questionnaire Results'!AZ90+'Raw Questionnaire Results'!AH90)/2)</f>
        <v/>
      </c>
      <c r="E91" s="64" t="str">
        <f>IF('Raw Questionnaire Results'!$G90="","",('Raw Questionnaire Results'!AY90+'Raw Questionnaire Results'!AG90)/2)</f>
        <v/>
      </c>
      <c r="F91" s="72" t="str">
        <f>IF('Raw Questionnaire Results'!$G90="","",('Raw Questionnaire Results'!L90+'Raw Questionnaire Results'!W90)/2)</f>
        <v/>
      </c>
      <c r="G91" s="72" t="str">
        <f>IF('Raw Questionnaire Results'!$G90="","",('Raw Questionnaire Results'!AL90+'Raw Questionnaire Results'!BH90)/2)</f>
        <v/>
      </c>
      <c r="H91" s="64" t="str">
        <f>IF('Raw Questionnaire Results'!$G90="","",('Raw Questionnaire Results'!AK90+'Raw Questionnaire Results'!BG90)/2)</f>
        <v/>
      </c>
      <c r="I91" s="72" t="str">
        <f>IF('Raw Questionnaire Results'!$G90="","",('Raw Questionnaire Results'!M90+'Raw Questionnaire Results'!R90)/2)</f>
        <v/>
      </c>
      <c r="J91" s="72" t="str">
        <f>IF('Raw Questionnaire Results'!$G90="","",('Raw Questionnaire Results'!AN90+'Raw Questionnaire Results'!AX90)/2)</f>
        <v/>
      </c>
      <c r="K91" s="64" t="str">
        <f>IF('Raw Questionnaire Results'!$G90="","",('Raw Questionnaire Results'!AM90+'Raw Questionnaire Results'!AW90)/2)</f>
        <v/>
      </c>
      <c r="L91" s="72" t="str">
        <f>IF('Raw Questionnaire Results'!$G90="","",('Raw Questionnaire Results'!V90+'Raw Questionnaire Results'!N90)/2)</f>
        <v/>
      </c>
      <c r="M91" s="72" t="str">
        <f>IF('Raw Questionnaire Results'!$G90="","",('Raw Questionnaire Results'!BF90+'Raw Questionnaire Results'!AP90)/2)</f>
        <v/>
      </c>
      <c r="N91" s="64" t="str">
        <f>IF('Raw Questionnaire Results'!$G90="","",('Raw Questionnaire Results'!BE90+'Raw Questionnaire Results'!AO90)/2)</f>
        <v/>
      </c>
      <c r="O91" s="72" t="str">
        <f>IF('Raw Questionnaire Results'!$G90="","",('Raw Questionnaire Results'!Q90+'Raw Questionnaire Results'!K90)/2)</f>
        <v/>
      </c>
      <c r="P91" s="72" t="str">
        <f>IF('Raw Questionnaire Results'!$G90="","",('Raw Questionnaire Results'!AV90+'Raw Questionnaire Results'!AJ90)/2)</f>
        <v/>
      </c>
      <c r="Q91" s="64" t="str">
        <f>IF('Raw Questionnaire Results'!$G90="","",('Raw Questionnaire Results'!AU90+'Raw Questionnaire Results'!AI90)/2)</f>
        <v/>
      </c>
      <c r="R91" s="72" t="str">
        <f>IF('Raw Questionnaire Results'!$G90="","",('Raw Questionnaire Results'!O90+'Raw Questionnaire Results'!U90)/2)</f>
        <v/>
      </c>
      <c r="S91" s="72" t="str">
        <f>IF('Raw Questionnaire Results'!$G90="","",('Raw Questionnaire Results'!AR90+'Raw Questionnaire Results'!BD90)/2)</f>
        <v/>
      </c>
      <c r="T91" s="64" t="str">
        <f>IF('Raw Questionnaire Results'!$G90="","",('Raw Questionnaire Results'!AQ90+'Raw Questionnaire Results'!BC90)/2)</f>
        <v/>
      </c>
      <c r="U91" s="72" t="str">
        <f>IF('Raw Questionnaire Results'!$G90="","",('Raw Questionnaire Results'!T90+'Raw Questionnaire Results'!P90)/2)</f>
        <v/>
      </c>
      <c r="V91" s="72" t="str">
        <f>IF('Raw Questionnaire Results'!$G90="","",('Raw Questionnaire Results'!BB90+'Raw Questionnaire Results'!AT90)/2)</f>
        <v/>
      </c>
      <c r="W91" s="64" t="str">
        <f>IF('Raw Questionnaire Results'!$G90="","",('Raw Questionnaire Results'!BA90+'Raw Questionnaire Results'!AS90)/2)</f>
        <v/>
      </c>
    </row>
    <row r="92" spans="1:23">
      <c r="A92" s="70" t="str">
        <f>IF('Raw Questionnaire Results'!G91="","",'Raw Questionnaire Results'!G91)</f>
        <v/>
      </c>
      <c r="B92" s="71" t="str">
        <f>IF('Raw Questionnaire Results'!H91="","",'Raw Questionnaire Results'!H91)</f>
        <v/>
      </c>
      <c r="C92" t="str">
        <f>IF('Raw Questionnaire Results'!$G91="","",('Raw Questionnaire Results'!Q91+'Raw Questionnaire Results'!J91)/2)</f>
        <v/>
      </c>
      <c r="D92" t="str">
        <f>IF('Raw Questionnaire Results'!$G91="","",('Raw Questionnaire Results'!AZ91+'Raw Questionnaire Results'!AH91)/2)</f>
        <v/>
      </c>
      <c r="E92" s="64" t="str">
        <f>IF('Raw Questionnaire Results'!$G91="","",('Raw Questionnaire Results'!AY91+'Raw Questionnaire Results'!AG91)/2)</f>
        <v/>
      </c>
      <c r="F92" s="72" t="str">
        <f>IF('Raw Questionnaire Results'!$G91="","",('Raw Questionnaire Results'!L91+'Raw Questionnaire Results'!W91)/2)</f>
        <v/>
      </c>
      <c r="G92" s="72" t="str">
        <f>IF('Raw Questionnaire Results'!$G91="","",('Raw Questionnaire Results'!AL91+'Raw Questionnaire Results'!BH91)/2)</f>
        <v/>
      </c>
      <c r="H92" s="64" t="str">
        <f>IF('Raw Questionnaire Results'!$G91="","",('Raw Questionnaire Results'!AK91+'Raw Questionnaire Results'!BG91)/2)</f>
        <v/>
      </c>
      <c r="I92" s="72" t="str">
        <f>IF('Raw Questionnaire Results'!$G91="","",('Raw Questionnaire Results'!M91+'Raw Questionnaire Results'!R91)/2)</f>
        <v/>
      </c>
      <c r="J92" s="72" t="str">
        <f>IF('Raw Questionnaire Results'!$G91="","",('Raw Questionnaire Results'!AN91+'Raw Questionnaire Results'!AX91)/2)</f>
        <v/>
      </c>
      <c r="K92" s="64" t="str">
        <f>IF('Raw Questionnaire Results'!$G91="","",('Raw Questionnaire Results'!AM91+'Raw Questionnaire Results'!AW91)/2)</f>
        <v/>
      </c>
      <c r="L92" s="72" t="str">
        <f>IF('Raw Questionnaire Results'!$G91="","",('Raw Questionnaire Results'!V91+'Raw Questionnaire Results'!N91)/2)</f>
        <v/>
      </c>
      <c r="M92" s="72" t="str">
        <f>IF('Raw Questionnaire Results'!$G91="","",('Raw Questionnaire Results'!BF91+'Raw Questionnaire Results'!AP91)/2)</f>
        <v/>
      </c>
      <c r="N92" s="64" t="str">
        <f>IF('Raw Questionnaire Results'!$G91="","",('Raw Questionnaire Results'!BE91+'Raw Questionnaire Results'!AO91)/2)</f>
        <v/>
      </c>
      <c r="O92" s="72" t="str">
        <f>IF('Raw Questionnaire Results'!$G91="","",('Raw Questionnaire Results'!Q91+'Raw Questionnaire Results'!K91)/2)</f>
        <v/>
      </c>
      <c r="P92" s="72" t="str">
        <f>IF('Raw Questionnaire Results'!$G91="","",('Raw Questionnaire Results'!AV91+'Raw Questionnaire Results'!AJ91)/2)</f>
        <v/>
      </c>
      <c r="Q92" s="64" t="str">
        <f>IF('Raw Questionnaire Results'!$G91="","",('Raw Questionnaire Results'!AU91+'Raw Questionnaire Results'!AI91)/2)</f>
        <v/>
      </c>
      <c r="R92" s="72" t="str">
        <f>IF('Raw Questionnaire Results'!$G91="","",('Raw Questionnaire Results'!O91+'Raw Questionnaire Results'!U91)/2)</f>
        <v/>
      </c>
      <c r="S92" s="72" t="str">
        <f>IF('Raw Questionnaire Results'!$G91="","",('Raw Questionnaire Results'!AR91+'Raw Questionnaire Results'!BD91)/2)</f>
        <v/>
      </c>
      <c r="T92" s="64" t="str">
        <f>IF('Raw Questionnaire Results'!$G91="","",('Raw Questionnaire Results'!AQ91+'Raw Questionnaire Results'!BC91)/2)</f>
        <v/>
      </c>
      <c r="U92" s="72" t="str">
        <f>IF('Raw Questionnaire Results'!$G91="","",('Raw Questionnaire Results'!T91+'Raw Questionnaire Results'!P91)/2)</f>
        <v/>
      </c>
      <c r="V92" s="72" t="str">
        <f>IF('Raw Questionnaire Results'!$G91="","",('Raw Questionnaire Results'!BB91+'Raw Questionnaire Results'!AT91)/2)</f>
        <v/>
      </c>
      <c r="W92" s="64" t="str">
        <f>IF('Raw Questionnaire Results'!$G91="","",('Raw Questionnaire Results'!BA91+'Raw Questionnaire Results'!AS91)/2)</f>
        <v/>
      </c>
    </row>
    <row r="93" spans="1:23">
      <c r="A93" s="70" t="str">
        <f>IF('Raw Questionnaire Results'!G92="","",'Raw Questionnaire Results'!G92)</f>
        <v/>
      </c>
      <c r="B93" s="71" t="str">
        <f>IF('Raw Questionnaire Results'!H92="","",'Raw Questionnaire Results'!H92)</f>
        <v/>
      </c>
      <c r="C93" t="str">
        <f>IF('Raw Questionnaire Results'!$G92="","",('Raw Questionnaire Results'!Q92+'Raw Questionnaire Results'!J92)/2)</f>
        <v/>
      </c>
      <c r="D93" t="str">
        <f>IF('Raw Questionnaire Results'!$G92="","",('Raw Questionnaire Results'!AZ92+'Raw Questionnaire Results'!AH92)/2)</f>
        <v/>
      </c>
      <c r="E93" s="64" t="str">
        <f>IF('Raw Questionnaire Results'!$G92="","",('Raw Questionnaire Results'!AY92+'Raw Questionnaire Results'!AG92)/2)</f>
        <v/>
      </c>
      <c r="F93" s="72" t="str">
        <f>IF('Raw Questionnaire Results'!$G92="","",('Raw Questionnaire Results'!L92+'Raw Questionnaire Results'!W92)/2)</f>
        <v/>
      </c>
      <c r="G93" s="72" t="str">
        <f>IF('Raw Questionnaire Results'!$G92="","",('Raw Questionnaire Results'!AL92+'Raw Questionnaire Results'!BH92)/2)</f>
        <v/>
      </c>
      <c r="H93" s="64" t="str">
        <f>IF('Raw Questionnaire Results'!$G92="","",('Raw Questionnaire Results'!AK92+'Raw Questionnaire Results'!BG92)/2)</f>
        <v/>
      </c>
      <c r="I93" s="72" t="str">
        <f>IF('Raw Questionnaire Results'!$G92="","",('Raw Questionnaire Results'!M92+'Raw Questionnaire Results'!R92)/2)</f>
        <v/>
      </c>
      <c r="J93" s="72" t="str">
        <f>IF('Raw Questionnaire Results'!$G92="","",('Raw Questionnaire Results'!AN92+'Raw Questionnaire Results'!AX92)/2)</f>
        <v/>
      </c>
      <c r="K93" s="64" t="str">
        <f>IF('Raw Questionnaire Results'!$G92="","",('Raw Questionnaire Results'!AM92+'Raw Questionnaire Results'!AW92)/2)</f>
        <v/>
      </c>
      <c r="L93" s="72" t="str">
        <f>IF('Raw Questionnaire Results'!$G92="","",('Raw Questionnaire Results'!V92+'Raw Questionnaire Results'!N92)/2)</f>
        <v/>
      </c>
      <c r="M93" s="72" t="str">
        <f>IF('Raw Questionnaire Results'!$G92="","",('Raw Questionnaire Results'!BF92+'Raw Questionnaire Results'!AP92)/2)</f>
        <v/>
      </c>
      <c r="N93" s="64" t="str">
        <f>IF('Raw Questionnaire Results'!$G92="","",('Raw Questionnaire Results'!BE92+'Raw Questionnaire Results'!AO92)/2)</f>
        <v/>
      </c>
      <c r="O93" s="72" t="str">
        <f>IF('Raw Questionnaire Results'!$G92="","",('Raw Questionnaire Results'!Q92+'Raw Questionnaire Results'!K92)/2)</f>
        <v/>
      </c>
      <c r="P93" s="72" t="str">
        <f>IF('Raw Questionnaire Results'!$G92="","",('Raw Questionnaire Results'!AV92+'Raw Questionnaire Results'!AJ92)/2)</f>
        <v/>
      </c>
      <c r="Q93" s="64" t="str">
        <f>IF('Raw Questionnaire Results'!$G92="","",('Raw Questionnaire Results'!AU92+'Raw Questionnaire Results'!AI92)/2)</f>
        <v/>
      </c>
      <c r="R93" s="72" t="str">
        <f>IF('Raw Questionnaire Results'!$G92="","",('Raw Questionnaire Results'!O92+'Raw Questionnaire Results'!U92)/2)</f>
        <v/>
      </c>
      <c r="S93" s="72" t="str">
        <f>IF('Raw Questionnaire Results'!$G92="","",('Raw Questionnaire Results'!AR92+'Raw Questionnaire Results'!BD92)/2)</f>
        <v/>
      </c>
      <c r="T93" s="64" t="str">
        <f>IF('Raw Questionnaire Results'!$G92="","",('Raw Questionnaire Results'!AQ92+'Raw Questionnaire Results'!BC92)/2)</f>
        <v/>
      </c>
      <c r="U93" s="72" t="str">
        <f>IF('Raw Questionnaire Results'!$G92="","",('Raw Questionnaire Results'!T92+'Raw Questionnaire Results'!P92)/2)</f>
        <v/>
      </c>
      <c r="V93" s="72" t="str">
        <f>IF('Raw Questionnaire Results'!$G92="","",('Raw Questionnaire Results'!BB92+'Raw Questionnaire Results'!AT92)/2)</f>
        <v/>
      </c>
      <c r="W93" s="64" t="str">
        <f>IF('Raw Questionnaire Results'!$G92="","",('Raw Questionnaire Results'!BA92+'Raw Questionnaire Results'!AS92)/2)</f>
        <v/>
      </c>
    </row>
    <row r="94" spans="1:23">
      <c r="A94" s="70" t="str">
        <f>IF('Raw Questionnaire Results'!G93="","",'Raw Questionnaire Results'!G93)</f>
        <v/>
      </c>
      <c r="B94" s="71" t="str">
        <f>IF('Raw Questionnaire Results'!H93="","",'Raw Questionnaire Results'!H93)</f>
        <v/>
      </c>
      <c r="C94" t="str">
        <f>IF('Raw Questionnaire Results'!$G93="","",('Raw Questionnaire Results'!Q93+'Raw Questionnaire Results'!J93)/2)</f>
        <v/>
      </c>
      <c r="D94" t="str">
        <f>IF('Raw Questionnaire Results'!$G93="","",('Raw Questionnaire Results'!AZ93+'Raw Questionnaire Results'!AH93)/2)</f>
        <v/>
      </c>
      <c r="E94" s="64" t="str">
        <f>IF('Raw Questionnaire Results'!$G93="","",('Raw Questionnaire Results'!AY93+'Raw Questionnaire Results'!AG93)/2)</f>
        <v/>
      </c>
      <c r="F94" s="72" t="str">
        <f>IF('Raw Questionnaire Results'!$G93="","",('Raw Questionnaire Results'!L93+'Raw Questionnaire Results'!W93)/2)</f>
        <v/>
      </c>
      <c r="G94" s="72" t="str">
        <f>IF('Raw Questionnaire Results'!$G93="","",('Raw Questionnaire Results'!AL93+'Raw Questionnaire Results'!BH93)/2)</f>
        <v/>
      </c>
      <c r="H94" s="64" t="str">
        <f>IF('Raw Questionnaire Results'!$G93="","",('Raw Questionnaire Results'!AK93+'Raw Questionnaire Results'!BG93)/2)</f>
        <v/>
      </c>
      <c r="I94" s="72" t="str">
        <f>IF('Raw Questionnaire Results'!$G93="","",('Raw Questionnaire Results'!M93+'Raw Questionnaire Results'!R93)/2)</f>
        <v/>
      </c>
      <c r="J94" s="72" t="str">
        <f>IF('Raw Questionnaire Results'!$G93="","",('Raw Questionnaire Results'!AN93+'Raw Questionnaire Results'!AX93)/2)</f>
        <v/>
      </c>
      <c r="K94" s="64" t="str">
        <f>IF('Raw Questionnaire Results'!$G93="","",('Raw Questionnaire Results'!AM93+'Raw Questionnaire Results'!AW93)/2)</f>
        <v/>
      </c>
      <c r="L94" s="72" t="str">
        <f>IF('Raw Questionnaire Results'!$G93="","",('Raw Questionnaire Results'!V93+'Raw Questionnaire Results'!N93)/2)</f>
        <v/>
      </c>
      <c r="M94" s="72" t="str">
        <f>IF('Raw Questionnaire Results'!$G93="","",('Raw Questionnaire Results'!BF93+'Raw Questionnaire Results'!AP93)/2)</f>
        <v/>
      </c>
      <c r="N94" s="64" t="str">
        <f>IF('Raw Questionnaire Results'!$G93="","",('Raw Questionnaire Results'!BE93+'Raw Questionnaire Results'!AO93)/2)</f>
        <v/>
      </c>
      <c r="O94" s="72" t="str">
        <f>IF('Raw Questionnaire Results'!$G93="","",('Raw Questionnaire Results'!Q93+'Raw Questionnaire Results'!K93)/2)</f>
        <v/>
      </c>
      <c r="P94" s="72" t="str">
        <f>IF('Raw Questionnaire Results'!$G93="","",('Raw Questionnaire Results'!AV93+'Raw Questionnaire Results'!AJ93)/2)</f>
        <v/>
      </c>
      <c r="Q94" s="64" t="str">
        <f>IF('Raw Questionnaire Results'!$G93="","",('Raw Questionnaire Results'!AU93+'Raw Questionnaire Results'!AI93)/2)</f>
        <v/>
      </c>
      <c r="R94" s="72" t="str">
        <f>IF('Raw Questionnaire Results'!$G93="","",('Raw Questionnaire Results'!O93+'Raw Questionnaire Results'!U93)/2)</f>
        <v/>
      </c>
      <c r="S94" s="72" t="str">
        <f>IF('Raw Questionnaire Results'!$G93="","",('Raw Questionnaire Results'!AR93+'Raw Questionnaire Results'!BD93)/2)</f>
        <v/>
      </c>
      <c r="T94" s="64" t="str">
        <f>IF('Raw Questionnaire Results'!$G93="","",('Raw Questionnaire Results'!AQ93+'Raw Questionnaire Results'!BC93)/2)</f>
        <v/>
      </c>
      <c r="U94" s="72" t="str">
        <f>IF('Raw Questionnaire Results'!$G93="","",('Raw Questionnaire Results'!T93+'Raw Questionnaire Results'!P93)/2)</f>
        <v/>
      </c>
      <c r="V94" s="72" t="str">
        <f>IF('Raw Questionnaire Results'!$G93="","",('Raw Questionnaire Results'!BB93+'Raw Questionnaire Results'!AT93)/2)</f>
        <v/>
      </c>
      <c r="W94" s="64" t="str">
        <f>IF('Raw Questionnaire Results'!$G93="","",('Raw Questionnaire Results'!BA93+'Raw Questionnaire Results'!AS93)/2)</f>
        <v/>
      </c>
    </row>
    <row r="95" spans="1:23">
      <c r="A95" s="70" t="str">
        <f>IF('Raw Questionnaire Results'!G94="","",'Raw Questionnaire Results'!G94)</f>
        <v/>
      </c>
      <c r="B95" s="71" t="str">
        <f>IF('Raw Questionnaire Results'!H94="","",'Raw Questionnaire Results'!H94)</f>
        <v/>
      </c>
      <c r="C95" t="str">
        <f>IF('Raw Questionnaire Results'!$G94="","",('Raw Questionnaire Results'!Q94+'Raw Questionnaire Results'!J94)/2)</f>
        <v/>
      </c>
      <c r="D95" t="str">
        <f>IF('Raw Questionnaire Results'!$G94="","",('Raw Questionnaire Results'!AZ94+'Raw Questionnaire Results'!AH94)/2)</f>
        <v/>
      </c>
      <c r="E95" s="64" t="str">
        <f>IF('Raw Questionnaire Results'!$G94="","",('Raw Questionnaire Results'!AY94+'Raw Questionnaire Results'!AG94)/2)</f>
        <v/>
      </c>
      <c r="F95" s="72" t="str">
        <f>IF('Raw Questionnaire Results'!$G94="","",('Raw Questionnaire Results'!L94+'Raw Questionnaire Results'!W94)/2)</f>
        <v/>
      </c>
      <c r="G95" s="72" t="str">
        <f>IF('Raw Questionnaire Results'!$G94="","",('Raw Questionnaire Results'!AL94+'Raw Questionnaire Results'!BH94)/2)</f>
        <v/>
      </c>
      <c r="H95" s="64" t="str">
        <f>IF('Raw Questionnaire Results'!$G94="","",('Raw Questionnaire Results'!AK94+'Raw Questionnaire Results'!BG94)/2)</f>
        <v/>
      </c>
      <c r="I95" s="72" t="str">
        <f>IF('Raw Questionnaire Results'!$G94="","",('Raw Questionnaire Results'!M94+'Raw Questionnaire Results'!R94)/2)</f>
        <v/>
      </c>
      <c r="J95" s="72" t="str">
        <f>IF('Raw Questionnaire Results'!$G94="","",('Raw Questionnaire Results'!AN94+'Raw Questionnaire Results'!AX94)/2)</f>
        <v/>
      </c>
      <c r="K95" s="64" t="str">
        <f>IF('Raw Questionnaire Results'!$G94="","",('Raw Questionnaire Results'!AM94+'Raw Questionnaire Results'!AW94)/2)</f>
        <v/>
      </c>
      <c r="L95" s="72" t="str">
        <f>IF('Raw Questionnaire Results'!$G94="","",('Raw Questionnaire Results'!V94+'Raw Questionnaire Results'!N94)/2)</f>
        <v/>
      </c>
      <c r="M95" s="72" t="str">
        <f>IF('Raw Questionnaire Results'!$G94="","",('Raw Questionnaire Results'!BF94+'Raw Questionnaire Results'!AP94)/2)</f>
        <v/>
      </c>
      <c r="N95" s="64" t="str">
        <f>IF('Raw Questionnaire Results'!$G94="","",('Raw Questionnaire Results'!BE94+'Raw Questionnaire Results'!AO94)/2)</f>
        <v/>
      </c>
      <c r="O95" s="72" t="str">
        <f>IF('Raw Questionnaire Results'!$G94="","",('Raw Questionnaire Results'!Q94+'Raw Questionnaire Results'!K94)/2)</f>
        <v/>
      </c>
      <c r="P95" s="72" t="str">
        <f>IF('Raw Questionnaire Results'!$G94="","",('Raw Questionnaire Results'!AV94+'Raw Questionnaire Results'!AJ94)/2)</f>
        <v/>
      </c>
      <c r="Q95" s="64" t="str">
        <f>IF('Raw Questionnaire Results'!$G94="","",('Raw Questionnaire Results'!AU94+'Raw Questionnaire Results'!AI94)/2)</f>
        <v/>
      </c>
      <c r="R95" s="72" t="str">
        <f>IF('Raw Questionnaire Results'!$G94="","",('Raw Questionnaire Results'!O94+'Raw Questionnaire Results'!U94)/2)</f>
        <v/>
      </c>
      <c r="S95" s="72" t="str">
        <f>IF('Raw Questionnaire Results'!$G94="","",('Raw Questionnaire Results'!AR94+'Raw Questionnaire Results'!BD94)/2)</f>
        <v/>
      </c>
      <c r="T95" s="64" t="str">
        <f>IF('Raw Questionnaire Results'!$G94="","",('Raw Questionnaire Results'!AQ94+'Raw Questionnaire Results'!BC94)/2)</f>
        <v/>
      </c>
      <c r="U95" s="72" t="str">
        <f>IF('Raw Questionnaire Results'!$G94="","",('Raw Questionnaire Results'!T94+'Raw Questionnaire Results'!P94)/2)</f>
        <v/>
      </c>
      <c r="V95" s="72" t="str">
        <f>IF('Raw Questionnaire Results'!$G94="","",('Raw Questionnaire Results'!BB94+'Raw Questionnaire Results'!AT94)/2)</f>
        <v/>
      </c>
      <c r="W95" s="64" t="str">
        <f>IF('Raw Questionnaire Results'!$G94="","",('Raw Questionnaire Results'!BA94+'Raw Questionnaire Results'!AS94)/2)</f>
        <v/>
      </c>
    </row>
    <row r="96" spans="1:23">
      <c r="A96" s="70" t="str">
        <f>IF('Raw Questionnaire Results'!G95="","",'Raw Questionnaire Results'!G95)</f>
        <v/>
      </c>
      <c r="B96" s="71" t="str">
        <f>IF('Raw Questionnaire Results'!H95="","",'Raw Questionnaire Results'!H95)</f>
        <v/>
      </c>
      <c r="C96" t="str">
        <f>IF('Raw Questionnaire Results'!$G95="","",('Raw Questionnaire Results'!Q95+'Raw Questionnaire Results'!J95)/2)</f>
        <v/>
      </c>
      <c r="D96" t="str">
        <f>IF('Raw Questionnaire Results'!$G95="","",('Raw Questionnaire Results'!AZ95+'Raw Questionnaire Results'!AH95)/2)</f>
        <v/>
      </c>
      <c r="E96" s="64" t="str">
        <f>IF('Raw Questionnaire Results'!$G95="","",('Raw Questionnaire Results'!AY95+'Raw Questionnaire Results'!AG95)/2)</f>
        <v/>
      </c>
      <c r="F96" s="72" t="str">
        <f>IF('Raw Questionnaire Results'!$G95="","",('Raw Questionnaire Results'!L95+'Raw Questionnaire Results'!W95)/2)</f>
        <v/>
      </c>
      <c r="G96" s="72" t="str">
        <f>IF('Raw Questionnaire Results'!$G95="","",('Raw Questionnaire Results'!AL95+'Raw Questionnaire Results'!BH95)/2)</f>
        <v/>
      </c>
      <c r="H96" s="64" t="str">
        <f>IF('Raw Questionnaire Results'!$G95="","",('Raw Questionnaire Results'!AK95+'Raw Questionnaire Results'!BG95)/2)</f>
        <v/>
      </c>
      <c r="I96" s="72" t="str">
        <f>IF('Raw Questionnaire Results'!$G95="","",('Raw Questionnaire Results'!M95+'Raw Questionnaire Results'!R95)/2)</f>
        <v/>
      </c>
      <c r="J96" s="72" t="str">
        <f>IF('Raw Questionnaire Results'!$G95="","",('Raw Questionnaire Results'!AN95+'Raw Questionnaire Results'!AX95)/2)</f>
        <v/>
      </c>
      <c r="K96" s="64" t="str">
        <f>IF('Raw Questionnaire Results'!$G95="","",('Raw Questionnaire Results'!AM95+'Raw Questionnaire Results'!AW95)/2)</f>
        <v/>
      </c>
      <c r="L96" s="72" t="str">
        <f>IF('Raw Questionnaire Results'!$G95="","",('Raw Questionnaire Results'!V95+'Raw Questionnaire Results'!N95)/2)</f>
        <v/>
      </c>
      <c r="M96" s="72" t="str">
        <f>IF('Raw Questionnaire Results'!$G95="","",('Raw Questionnaire Results'!BF95+'Raw Questionnaire Results'!AP95)/2)</f>
        <v/>
      </c>
      <c r="N96" s="64" t="str">
        <f>IF('Raw Questionnaire Results'!$G95="","",('Raw Questionnaire Results'!BE95+'Raw Questionnaire Results'!AO95)/2)</f>
        <v/>
      </c>
      <c r="O96" s="72" t="str">
        <f>IF('Raw Questionnaire Results'!$G95="","",('Raw Questionnaire Results'!Q95+'Raw Questionnaire Results'!K95)/2)</f>
        <v/>
      </c>
      <c r="P96" s="72" t="str">
        <f>IF('Raw Questionnaire Results'!$G95="","",('Raw Questionnaire Results'!AV95+'Raw Questionnaire Results'!AJ95)/2)</f>
        <v/>
      </c>
      <c r="Q96" s="64" t="str">
        <f>IF('Raw Questionnaire Results'!$G95="","",('Raw Questionnaire Results'!AU95+'Raw Questionnaire Results'!AI95)/2)</f>
        <v/>
      </c>
      <c r="R96" s="72" t="str">
        <f>IF('Raw Questionnaire Results'!$G95="","",('Raw Questionnaire Results'!O95+'Raw Questionnaire Results'!U95)/2)</f>
        <v/>
      </c>
      <c r="S96" s="72" t="str">
        <f>IF('Raw Questionnaire Results'!$G95="","",('Raw Questionnaire Results'!AR95+'Raw Questionnaire Results'!BD95)/2)</f>
        <v/>
      </c>
      <c r="T96" s="64" t="str">
        <f>IF('Raw Questionnaire Results'!$G95="","",('Raw Questionnaire Results'!AQ95+'Raw Questionnaire Results'!BC95)/2)</f>
        <v/>
      </c>
      <c r="U96" s="72" t="str">
        <f>IF('Raw Questionnaire Results'!$G95="","",('Raw Questionnaire Results'!T95+'Raw Questionnaire Results'!P95)/2)</f>
        <v/>
      </c>
      <c r="V96" s="72" t="str">
        <f>IF('Raw Questionnaire Results'!$G95="","",('Raw Questionnaire Results'!BB95+'Raw Questionnaire Results'!AT95)/2)</f>
        <v/>
      </c>
      <c r="W96" s="64" t="str">
        <f>IF('Raw Questionnaire Results'!$G95="","",('Raw Questionnaire Results'!BA95+'Raw Questionnaire Results'!AS95)/2)</f>
        <v/>
      </c>
    </row>
    <row r="97" spans="1:23">
      <c r="A97" s="70" t="str">
        <f>IF('Raw Questionnaire Results'!G96="","",'Raw Questionnaire Results'!G96)</f>
        <v/>
      </c>
      <c r="B97" s="71" t="str">
        <f>IF('Raw Questionnaire Results'!H96="","",'Raw Questionnaire Results'!H96)</f>
        <v/>
      </c>
      <c r="C97" t="str">
        <f>IF('Raw Questionnaire Results'!$G96="","",('Raw Questionnaire Results'!Q96+'Raw Questionnaire Results'!J96)/2)</f>
        <v/>
      </c>
      <c r="D97" t="str">
        <f>IF('Raw Questionnaire Results'!$G96="","",('Raw Questionnaire Results'!AZ96+'Raw Questionnaire Results'!AH96)/2)</f>
        <v/>
      </c>
      <c r="E97" s="64" t="str">
        <f>IF('Raw Questionnaire Results'!$G96="","",('Raw Questionnaire Results'!AY96+'Raw Questionnaire Results'!AG96)/2)</f>
        <v/>
      </c>
      <c r="F97" s="72" t="str">
        <f>IF('Raw Questionnaire Results'!$G96="","",('Raw Questionnaire Results'!L96+'Raw Questionnaire Results'!W96)/2)</f>
        <v/>
      </c>
      <c r="G97" s="72" t="str">
        <f>IF('Raw Questionnaire Results'!$G96="","",('Raw Questionnaire Results'!AL96+'Raw Questionnaire Results'!BH96)/2)</f>
        <v/>
      </c>
      <c r="H97" s="64" t="str">
        <f>IF('Raw Questionnaire Results'!$G96="","",('Raw Questionnaire Results'!AK96+'Raw Questionnaire Results'!BG96)/2)</f>
        <v/>
      </c>
      <c r="I97" s="72" t="str">
        <f>IF('Raw Questionnaire Results'!$G96="","",('Raw Questionnaire Results'!M96+'Raw Questionnaire Results'!R96)/2)</f>
        <v/>
      </c>
      <c r="J97" s="72" t="str">
        <f>IF('Raw Questionnaire Results'!$G96="","",('Raw Questionnaire Results'!AN96+'Raw Questionnaire Results'!AX96)/2)</f>
        <v/>
      </c>
      <c r="K97" s="64" t="str">
        <f>IF('Raw Questionnaire Results'!$G96="","",('Raw Questionnaire Results'!AM96+'Raw Questionnaire Results'!AW96)/2)</f>
        <v/>
      </c>
      <c r="L97" s="72" t="str">
        <f>IF('Raw Questionnaire Results'!$G96="","",('Raw Questionnaire Results'!V96+'Raw Questionnaire Results'!N96)/2)</f>
        <v/>
      </c>
      <c r="M97" s="72" t="str">
        <f>IF('Raw Questionnaire Results'!$G96="","",('Raw Questionnaire Results'!BF96+'Raw Questionnaire Results'!AP96)/2)</f>
        <v/>
      </c>
      <c r="N97" s="64" t="str">
        <f>IF('Raw Questionnaire Results'!$G96="","",('Raw Questionnaire Results'!BE96+'Raw Questionnaire Results'!AO96)/2)</f>
        <v/>
      </c>
      <c r="O97" s="72" t="str">
        <f>IF('Raw Questionnaire Results'!$G96="","",('Raw Questionnaire Results'!Q96+'Raw Questionnaire Results'!K96)/2)</f>
        <v/>
      </c>
      <c r="P97" s="72" t="str">
        <f>IF('Raw Questionnaire Results'!$G96="","",('Raw Questionnaire Results'!AV96+'Raw Questionnaire Results'!AJ96)/2)</f>
        <v/>
      </c>
      <c r="Q97" s="64" t="str">
        <f>IF('Raw Questionnaire Results'!$G96="","",('Raw Questionnaire Results'!AU96+'Raw Questionnaire Results'!AI96)/2)</f>
        <v/>
      </c>
      <c r="R97" s="72" t="str">
        <f>IF('Raw Questionnaire Results'!$G96="","",('Raw Questionnaire Results'!O96+'Raw Questionnaire Results'!U96)/2)</f>
        <v/>
      </c>
      <c r="S97" s="72" t="str">
        <f>IF('Raw Questionnaire Results'!$G96="","",('Raw Questionnaire Results'!AR96+'Raw Questionnaire Results'!BD96)/2)</f>
        <v/>
      </c>
      <c r="T97" s="64" t="str">
        <f>IF('Raw Questionnaire Results'!$G96="","",('Raw Questionnaire Results'!AQ96+'Raw Questionnaire Results'!BC96)/2)</f>
        <v/>
      </c>
      <c r="U97" s="72" t="str">
        <f>IF('Raw Questionnaire Results'!$G96="","",('Raw Questionnaire Results'!T96+'Raw Questionnaire Results'!P96)/2)</f>
        <v/>
      </c>
      <c r="V97" s="72" t="str">
        <f>IF('Raw Questionnaire Results'!$G96="","",('Raw Questionnaire Results'!BB96+'Raw Questionnaire Results'!AT96)/2)</f>
        <v/>
      </c>
      <c r="W97" s="64" t="str">
        <f>IF('Raw Questionnaire Results'!$G96="","",('Raw Questionnaire Results'!BA96+'Raw Questionnaire Results'!AS96)/2)</f>
        <v/>
      </c>
    </row>
    <row r="98" spans="1:23">
      <c r="A98" s="70" t="str">
        <f>IF('Raw Questionnaire Results'!G97="","",'Raw Questionnaire Results'!G97)</f>
        <v/>
      </c>
      <c r="B98" s="71" t="str">
        <f>IF('Raw Questionnaire Results'!H97="","",'Raw Questionnaire Results'!H97)</f>
        <v/>
      </c>
      <c r="C98" t="str">
        <f>IF('Raw Questionnaire Results'!$G97="","",('Raw Questionnaire Results'!Q97+'Raw Questionnaire Results'!J97)/2)</f>
        <v/>
      </c>
      <c r="D98" t="str">
        <f>IF('Raw Questionnaire Results'!$G97="","",('Raw Questionnaire Results'!AZ97+'Raw Questionnaire Results'!AH97)/2)</f>
        <v/>
      </c>
      <c r="E98" s="64" t="str">
        <f>IF('Raw Questionnaire Results'!$G97="","",('Raw Questionnaire Results'!AY97+'Raw Questionnaire Results'!AG97)/2)</f>
        <v/>
      </c>
      <c r="F98" s="72" t="str">
        <f>IF('Raw Questionnaire Results'!$G97="","",('Raw Questionnaire Results'!L97+'Raw Questionnaire Results'!W97)/2)</f>
        <v/>
      </c>
      <c r="G98" s="72" t="str">
        <f>IF('Raw Questionnaire Results'!$G97="","",('Raw Questionnaire Results'!AL97+'Raw Questionnaire Results'!BH97)/2)</f>
        <v/>
      </c>
      <c r="H98" s="64" t="str">
        <f>IF('Raw Questionnaire Results'!$G97="","",('Raw Questionnaire Results'!AK97+'Raw Questionnaire Results'!BG97)/2)</f>
        <v/>
      </c>
      <c r="I98" s="72" t="str">
        <f>IF('Raw Questionnaire Results'!$G97="","",('Raw Questionnaire Results'!M97+'Raw Questionnaire Results'!R97)/2)</f>
        <v/>
      </c>
      <c r="J98" s="72" t="str">
        <f>IF('Raw Questionnaire Results'!$G97="","",('Raw Questionnaire Results'!AN97+'Raw Questionnaire Results'!AX97)/2)</f>
        <v/>
      </c>
      <c r="K98" s="64" t="str">
        <f>IF('Raw Questionnaire Results'!$G97="","",('Raw Questionnaire Results'!AM97+'Raw Questionnaire Results'!AW97)/2)</f>
        <v/>
      </c>
      <c r="L98" s="72" t="str">
        <f>IF('Raw Questionnaire Results'!$G97="","",('Raw Questionnaire Results'!V97+'Raw Questionnaire Results'!N97)/2)</f>
        <v/>
      </c>
      <c r="M98" s="72" t="str">
        <f>IF('Raw Questionnaire Results'!$G97="","",('Raw Questionnaire Results'!BF97+'Raw Questionnaire Results'!AP97)/2)</f>
        <v/>
      </c>
      <c r="N98" s="64" t="str">
        <f>IF('Raw Questionnaire Results'!$G97="","",('Raw Questionnaire Results'!BE97+'Raw Questionnaire Results'!AO97)/2)</f>
        <v/>
      </c>
      <c r="O98" s="72" t="str">
        <f>IF('Raw Questionnaire Results'!$G97="","",('Raw Questionnaire Results'!Q97+'Raw Questionnaire Results'!K97)/2)</f>
        <v/>
      </c>
      <c r="P98" s="72" t="str">
        <f>IF('Raw Questionnaire Results'!$G97="","",('Raw Questionnaire Results'!AV97+'Raw Questionnaire Results'!AJ97)/2)</f>
        <v/>
      </c>
      <c r="Q98" s="64" t="str">
        <f>IF('Raw Questionnaire Results'!$G97="","",('Raw Questionnaire Results'!AU97+'Raw Questionnaire Results'!AI97)/2)</f>
        <v/>
      </c>
      <c r="R98" s="72" t="str">
        <f>IF('Raw Questionnaire Results'!$G97="","",('Raw Questionnaire Results'!O97+'Raw Questionnaire Results'!U97)/2)</f>
        <v/>
      </c>
      <c r="S98" s="72" t="str">
        <f>IF('Raw Questionnaire Results'!$G97="","",('Raw Questionnaire Results'!AR97+'Raw Questionnaire Results'!BD97)/2)</f>
        <v/>
      </c>
      <c r="T98" s="64" t="str">
        <f>IF('Raw Questionnaire Results'!$G97="","",('Raw Questionnaire Results'!AQ97+'Raw Questionnaire Results'!BC97)/2)</f>
        <v/>
      </c>
      <c r="U98" s="72" t="str">
        <f>IF('Raw Questionnaire Results'!$G97="","",('Raw Questionnaire Results'!T97+'Raw Questionnaire Results'!P97)/2)</f>
        <v/>
      </c>
      <c r="V98" s="72" t="str">
        <f>IF('Raw Questionnaire Results'!$G97="","",('Raw Questionnaire Results'!BB97+'Raw Questionnaire Results'!AT97)/2)</f>
        <v/>
      </c>
      <c r="W98" s="64" t="str">
        <f>IF('Raw Questionnaire Results'!$G97="","",('Raw Questionnaire Results'!BA97+'Raw Questionnaire Results'!AS97)/2)</f>
        <v/>
      </c>
    </row>
    <row r="99" spans="1:23">
      <c r="A99" s="70" t="str">
        <f>IF('Raw Questionnaire Results'!G98="","",'Raw Questionnaire Results'!G98)</f>
        <v/>
      </c>
      <c r="B99" s="71" t="str">
        <f>IF('Raw Questionnaire Results'!H98="","",'Raw Questionnaire Results'!H98)</f>
        <v/>
      </c>
      <c r="C99" t="str">
        <f>IF('Raw Questionnaire Results'!$G98="","",('Raw Questionnaire Results'!Q98+'Raw Questionnaire Results'!J98)/2)</f>
        <v/>
      </c>
      <c r="D99" t="str">
        <f>IF('Raw Questionnaire Results'!$G98="","",('Raw Questionnaire Results'!AZ98+'Raw Questionnaire Results'!AH98)/2)</f>
        <v/>
      </c>
      <c r="E99" s="64" t="str">
        <f>IF('Raw Questionnaire Results'!$G98="","",('Raw Questionnaire Results'!AY98+'Raw Questionnaire Results'!AG98)/2)</f>
        <v/>
      </c>
      <c r="F99" s="72" t="str">
        <f>IF('Raw Questionnaire Results'!$G98="","",('Raw Questionnaire Results'!L98+'Raw Questionnaire Results'!W98)/2)</f>
        <v/>
      </c>
      <c r="G99" s="72" t="str">
        <f>IF('Raw Questionnaire Results'!$G98="","",('Raw Questionnaire Results'!AL98+'Raw Questionnaire Results'!BH98)/2)</f>
        <v/>
      </c>
      <c r="H99" s="64" t="str">
        <f>IF('Raw Questionnaire Results'!$G98="","",('Raw Questionnaire Results'!AK98+'Raw Questionnaire Results'!BG98)/2)</f>
        <v/>
      </c>
      <c r="I99" s="72" t="str">
        <f>IF('Raw Questionnaire Results'!$G98="","",('Raw Questionnaire Results'!M98+'Raw Questionnaire Results'!R98)/2)</f>
        <v/>
      </c>
      <c r="J99" s="72" t="str">
        <f>IF('Raw Questionnaire Results'!$G98="","",('Raw Questionnaire Results'!AN98+'Raw Questionnaire Results'!AX98)/2)</f>
        <v/>
      </c>
      <c r="K99" s="64" t="str">
        <f>IF('Raw Questionnaire Results'!$G98="","",('Raw Questionnaire Results'!AM98+'Raw Questionnaire Results'!AW98)/2)</f>
        <v/>
      </c>
      <c r="L99" s="72" t="str">
        <f>IF('Raw Questionnaire Results'!$G98="","",('Raw Questionnaire Results'!V98+'Raw Questionnaire Results'!N98)/2)</f>
        <v/>
      </c>
      <c r="M99" s="72" t="str">
        <f>IF('Raw Questionnaire Results'!$G98="","",('Raw Questionnaire Results'!BF98+'Raw Questionnaire Results'!AP98)/2)</f>
        <v/>
      </c>
      <c r="N99" s="64" t="str">
        <f>IF('Raw Questionnaire Results'!$G98="","",('Raw Questionnaire Results'!BE98+'Raw Questionnaire Results'!AO98)/2)</f>
        <v/>
      </c>
      <c r="O99" s="72" t="str">
        <f>IF('Raw Questionnaire Results'!$G98="","",('Raw Questionnaire Results'!Q98+'Raw Questionnaire Results'!K98)/2)</f>
        <v/>
      </c>
      <c r="P99" s="72" t="str">
        <f>IF('Raw Questionnaire Results'!$G98="","",('Raw Questionnaire Results'!AV98+'Raw Questionnaire Results'!AJ98)/2)</f>
        <v/>
      </c>
      <c r="Q99" s="64" t="str">
        <f>IF('Raw Questionnaire Results'!$G98="","",('Raw Questionnaire Results'!AU98+'Raw Questionnaire Results'!AI98)/2)</f>
        <v/>
      </c>
      <c r="R99" s="72" t="str">
        <f>IF('Raw Questionnaire Results'!$G98="","",('Raw Questionnaire Results'!O98+'Raw Questionnaire Results'!U98)/2)</f>
        <v/>
      </c>
      <c r="S99" s="72" t="str">
        <f>IF('Raw Questionnaire Results'!$G98="","",('Raw Questionnaire Results'!AR98+'Raw Questionnaire Results'!BD98)/2)</f>
        <v/>
      </c>
      <c r="T99" s="64" t="str">
        <f>IF('Raw Questionnaire Results'!$G98="","",('Raw Questionnaire Results'!AQ98+'Raw Questionnaire Results'!BC98)/2)</f>
        <v/>
      </c>
      <c r="U99" s="72" t="str">
        <f>IF('Raw Questionnaire Results'!$G98="","",('Raw Questionnaire Results'!T98+'Raw Questionnaire Results'!P98)/2)</f>
        <v/>
      </c>
      <c r="V99" s="72" t="str">
        <f>IF('Raw Questionnaire Results'!$G98="","",('Raw Questionnaire Results'!BB98+'Raw Questionnaire Results'!AT98)/2)</f>
        <v/>
      </c>
      <c r="W99" s="64" t="str">
        <f>IF('Raw Questionnaire Results'!$G98="","",('Raw Questionnaire Results'!BA98+'Raw Questionnaire Results'!AS98)/2)</f>
        <v/>
      </c>
    </row>
    <row r="100" spans="1:23">
      <c r="A100" s="70" t="str">
        <f>IF('Raw Questionnaire Results'!G99="","",'Raw Questionnaire Results'!G99)</f>
        <v/>
      </c>
      <c r="B100" s="71" t="str">
        <f>IF('Raw Questionnaire Results'!H99="","",'Raw Questionnaire Results'!H99)</f>
        <v/>
      </c>
      <c r="C100" t="str">
        <f>IF('Raw Questionnaire Results'!$G99="","",('Raw Questionnaire Results'!Q99+'Raw Questionnaire Results'!J99)/2)</f>
        <v/>
      </c>
      <c r="D100" t="str">
        <f>IF('Raw Questionnaire Results'!$G99="","",('Raw Questionnaire Results'!AZ99+'Raw Questionnaire Results'!AH99)/2)</f>
        <v/>
      </c>
      <c r="E100" s="64" t="str">
        <f>IF('Raw Questionnaire Results'!$G99="","",('Raw Questionnaire Results'!AY99+'Raw Questionnaire Results'!AG99)/2)</f>
        <v/>
      </c>
      <c r="F100" s="72" t="str">
        <f>IF('Raw Questionnaire Results'!$G99="","",('Raw Questionnaire Results'!L99+'Raw Questionnaire Results'!W99)/2)</f>
        <v/>
      </c>
      <c r="G100" s="72" t="str">
        <f>IF('Raw Questionnaire Results'!$G99="","",('Raw Questionnaire Results'!AL99+'Raw Questionnaire Results'!BH99)/2)</f>
        <v/>
      </c>
      <c r="H100" s="64" t="str">
        <f>IF('Raw Questionnaire Results'!$G99="","",('Raw Questionnaire Results'!AK99+'Raw Questionnaire Results'!BG99)/2)</f>
        <v/>
      </c>
      <c r="I100" s="72" t="str">
        <f>IF('Raw Questionnaire Results'!$G99="","",('Raw Questionnaire Results'!M99+'Raw Questionnaire Results'!R99)/2)</f>
        <v/>
      </c>
      <c r="J100" s="72" t="str">
        <f>IF('Raw Questionnaire Results'!$G99="","",('Raw Questionnaire Results'!AN99+'Raw Questionnaire Results'!AX99)/2)</f>
        <v/>
      </c>
      <c r="K100" s="64" t="str">
        <f>IF('Raw Questionnaire Results'!$G99="","",('Raw Questionnaire Results'!AM99+'Raw Questionnaire Results'!AW99)/2)</f>
        <v/>
      </c>
      <c r="L100" s="72" t="str">
        <f>IF('Raw Questionnaire Results'!$G99="","",('Raw Questionnaire Results'!V99+'Raw Questionnaire Results'!N99)/2)</f>
        <v/>
      </c>
      <c r="M100" s="72" t="str">
        <f>IF('Raw Questionnaire Results'!$G99="","",('Raw Questionnaire Results'!BF99+'Raw Questionnaire Results'!AP99)/2)</f>
        <v/>
      </c>
      <c r="N100" s="64" t="str">
        <f>IF('Raw Questionnaire Results'!$G99="","",('Raw Questionnaire Results'!BE99+'Raw Questionnaire Results'!AO99)/2)</f>
        <v/>
      </c>
      <c r="O100" s="72" t="str">
        <f>IF('Raw Questionnaire Results'!$G99="","",('Raw Questionnaire Results'!Q99+'Raw Questionnaire Results'!K99)/2)</f>
        <v/>
      </c>
      <c r="P100" s="72" t="str">
        <f>IF('Raw Questionnaire Results'!$G99="","",('Raw Questionnaire Results'!AV99+'Raw Questionnaire Results'!AJ99)/2)</f>
        <v/>
      </c>
      <c r="Q100" s="64" t="str">
        <f>IF('Raw Questionnaire Results'!$G99="","",('Raw Questionnaire Results'!AU99+'Raw Questionnaire Results'!AI99)/2)</f>
        <v/>
      </c>
      <c r="R100" s="72" t="str">
        <f>IF('Raw Questionnaire Results'!$G99="","",('Raw Questionnaire Results'!O99+'Raw Questionnaire Results'!U99)/2)</f>
        <v/>
      </c>
      <c r="S100" s="72" t="str">
        <f>IF('Raw Questionnaire Results'!$G99="","",('Raw Questionnaire Results'!AR99+'Raw Questionnaire Results'!BD99)/2)</f>
        <v/>
      </c>
      <c r="T100" s="64" t="str">
        <f>IF('Raw Questionnaire Results'!$G99="","",('Raw Questionnaire Results'!AQ99+'Raw Questionnaire Results'!BC99)/2)</f>
        <v/>
      </c>
      <c r="U100" s="72" t="str">
        <f>IF('Raw Questionnaire Results'!$G99="","",('Raw Questionnaire Results'!T99+'Raw Questionnaire Results'!P99)/2)</f>
        <v/>
      </c>
      <c r="V100" s="72" t="str">
        <f>IF('Raw Questionnaire Results'!$G99="","",('Raw Questionnaire Results'!BB99+'Raw Questionnaire Results'!AT99)/2)</f>
        <v/>
      </c>
      <c r="W100" s="64" t="str">
        <f>IF('Raw Questionnaire Results'!$G99="","",('Raw Questionnaire Results'!BA99+'Raw Questionnaire Results'!AS99)/2)</f>
        <v/>
      </c>
    </row>
    <row r="101" spans="1:23">
      <c r="A101" s="70" t="str">
        <f>IF('Raw Questionnaire Results'!G100="","",'Raw Questionnaire Results'!G100)</f>
        <v/>
      </c>
      <c r="B101" s="71" t="str">
        <f>IF('Raw Questionnaire Results'!H100="","",'Raw Questionnaire Results'!H100)</f>
        <v/>
      </c>
      <c r="C101" t="str">
        <f>IF('Raw Questionnaire Results'!$G100="","",('Raw Questionnaire Results'!Q100+'Raw Questionnaire Results'!J100)/2)</f>
        <v/>
      </c>
      <c r="D101" t="str">
        <f>IF('Raw Questionnaire Results'!$G100="","",('Raw Questionnaire Results'!AZ100+'Raw Questionnaire Results'!AH100)/2)</f>
        <v/>
      </c>
      <c r="E101" s="64" t="str">
        <f>IF('Raw Questionnaire Results'!$G100="","",('Raw Questionnaire Results'!AY100+'Raw Questionnaire Results'!AG100)/2)</f>
        <v/>
      </c>
      <c r="F101" s="72" t="str">
        <f>IF('Raw Questionnaire Results'!$G100="","",('Raw Questionnaire Results'!L100+'Raw Questionnaire Results'!W100)/2)</f>
        <v/>
      </c>
      <c r="G101" s="72" t="str">
        <f>IF('Raw Questionnaire Results'!$G100="","",('Raw Questionnaire Results'!AL100+'Raw Questionnaire Results'!BH100)/2)</f>
        <v/>
      </c>
      <c r="H101" s="64" t="str">
        <f>IF('Raw Questionnaire Results'!$G100="","",('Raw Questionnaire Results'!AK100+'Raw Questionnaire Results'!BG100)/2)</f>
        <v/>
      </c>
      <c r="I101" s="72" t="str">
        <f>IF('Raw Questionnaire Results'!$G100="","",('Raw Questionnaire Results'!M100+'Raw Questionnaire Results'!R100)/2)</f>
        <v/>
      </c>
      <c r="J101" s="72" t="str">
        <f>IF('Raw Questionnaire Results'!$G100="","",('Raw Questionnaire Results'!AN100+'Raw Questionnaire Results'!AX100)/2)</f>
        <v/>
      </c>
      <c r="K101" s="64" t="str">
        <f>IF('Raw Questionnaire Results'!$G100="","",('Raw Questionnaire Results'!AM100+'Raw Questionnaire Results'!AW100)/2)</f>
        <v/>
      </c>
      <c r="L101" s="72" t="str">
        <f>IF('Raw Questionnaire Results'!$G100="","",('Raw Questionnaire Results'!V100+'Raw Questionnaire Results'!N100)/2)</f>
        <v/>
      </c>
      <c r="M101" s="72" t="str">
        <f>IF('Raw Questionnaire Results'!$G100="","",('Raw Questionnaire Results'!BF100+'Raw Questionnaire Results'!AP100)/2)</f>
        <v/>
      </c>
      <c r="N101" s="64" t="str">
        <f>IF('Raw Questionnaire Results'!$G100="","",('Raw Questionnaire Results'!BE100+'Raw Questionnaire Results'!AO100)/2)</f>
        <v/>
      </c>
      <c r="O101" s="72" t="str">
        <f>IF('Raw Questionnaire Results'!$G100="","",('Raw Questionnaire Results'!Q100+'Raw Questionnaire Results'!K100)/2)</f>
        <v/>
      </c>
      <c r="P101" s="72" t="str">
        <f>IF('Raw Questionnaire Results'!$G100="","",('Raw Questionnaire Results'!AV100+'Raw Questionnaire Results'!AJ100)/2)</f>
        <v/>
      </c>
      <c r="Q101" s="64" t="str">
        <f>IF('Raw Questionnaire Results'!$G100="","",('Raw Questionnaire Results'!AU100+'Raw Questionnaire Results'!AI100)/2)</f>
        <v/>
      </c>
      <c r="R101" s="72" t="str">
        <f>IF('Raw Questionnaire Results'!$G100="","",('Raw Questionnaire Results'!O100+'Raw Questionnaire Results'!U100)/2)</f>
        <v/>
      </c>
      <c r="S101" s="72" t="str">
        <f>IF('Raw Questionnaire Results'!$G100="","",('Raw Questionnaire Results'!AR100+'Raw Questionnaire Results'!BD100)/2)</f>
        <v/>
      </c>
      <c r="T101" s="64" t="str">
        <f>IF('Raw Questionnaire Results'!$G100="","",('Raw Questionnaire Results'!AQ100+'Raw Questionnaire Results'!BC100)/2)</f>
        <v/>
      </c>
      <c r="U101" s="72" t="str">
        <f>IF('Raw Questionnaire Results'!$G100="","",('Raw Questionnaire Results'!T100+'Raw Questionnaire Results'!P100)/2)</f>
        <v/>
      </c>
      <c r="V101" s="72" t="str">
        <f>IF('Raw Questionnaire Results'!$G100="","",('Raw Questionnaire Results'!BB100+'Raw Questionnaire Results'!AT100)/2)</f>
        <v/>
      </c>
      <c r="W101" s="64" t="str">
        <f>IF('Raw Questionnaire Results'!$G100="","",('Raw Questionnaire Results'!BA100+'Raw Questionnaire Results'!AS100)/2)</f>
        <v/>
      </c>
    </row>
    <row r="102" spans="1:23">
      <c r="A102" s="70" t="str">
        <f>IF('Raw Questionnaire Results'!G101="","",'Raw Questionnaire Results'!G101)</f>
        <v/>
      </c>
      <c r="B102" s="71" t="str">
        <f>IF('Raw Questionnaire Results'!H101="","",'Raw Questionnaire Results'!H101)</f>
        <v/>
      </c>
      <c r="C102" t="str">
        <f>IF('Raw Questionnaire Results'!$G101="","",('Raw Questionnaire Results'!Q101+'Raw Questionnaire Results'!J101)/2)</f>
        <v/>
      </c>
      <c r="D102" t="str">
        <f>IF('Raw Questionnaire Results'!$G101="","",('Raw Questionnaire Results'!AZ101+'Raw Questionnaire Results'!AH101)/2)</f>
        <v/>
      </c>
      <c r="E102" s="64" t="str">
        <f>IF('Raw Questionnaire Results'!$G101="","",('Raw Questionnaire Results'!AY101+'Raw Questionnaire Results'!AG101)/2)</f>
        <v/>
      </c>
      <c r="F102" s="72" t="str">
        <f>IF('Raw Questionnaire Results'!$G101="","",('Raw Questionnaire Results'!L101+'Raw Questionnaire Results'!W101)/2)</f>
        <v/>
      </c>
      <c r="G102" s="72" t="str">
        <f>IF('Raw Questionnaire Results'!$G101="","",('Raw Questionnaire Results'!AL101+'Raw Questionnaire Results'!BH101)/2)</f>
        <v/>
      </c>
      <c r="H102" s="64" t="str">
        <f>IF('Raw Questionnaire Results'!$G101="","",('Raw Questionnaire Results'!AK101+'Raw Questionnaire Results'!BG101)/2)</f>
        <v/>
      </c>
      <c r="I102" s="72" t="str">
        <f>IF('Raw Questionnaire Results'!$G101="","",('Raw Questionnaire Results'!M101+'Raw Questionnaire Results'!R101)/2)</f>
        <v/>
      </c>
      <c r="J102" s="72" t="str">
        <f>IF('Raw Questionnaire Results'!$G101="","",('Raw Questionnaire Results'!AN101+'Raw Questionnaire Results'!AX101)/2)</f>
        <v/>
      </c>
      <c r="K102" s="64" t="str">
        <f>IF('Raw Questionnaire Results'!$G101="","",('Raw Questionnaire Results'!AM101+'Raw Questionnaire Results'!AW101)/2)</f>
        <v/>
      </c>
      <c r="L102" s="72" t="str">
        <f>IF('Raw Questionnaire Results'!$G101="","",('Raw Questionnaire Results'!V101+'Raw Questionnaire Results'!N101)/2)</f>
        <v/>
      </c>
      <c r="M102" s="72" t="str">
        <f>IF('Raw Questionnaire Results'!$G101="","",('Raw Questionnaire Results'!BF101+'Raw Questionnaire Results'!AP101)/2)</f>
        <v/>
      </c>
      <c r="N102" s="64" t="str">
        <f>IF('Raw Questionnaire Results'!$G101="","",('Raw Questionnaire Results'!BE101+'Raw Questionnaire Results'!AO101)/2)</f>
        <v/>
      </c>
      <c r="O102" s="72" t="str">
        <f>IF('Raw Questionnaire Results'!$G101="","",('Raw Questionnaire Results'!Q101+'Raw Questionnaire Results'!K101)/2)</f>
        <v/>
      </c>
      <c r="P102" s="72" t="str">
        <f>IF('Raw Questionnaire Results'!$G101="","",('Raw Questionnaire Results'!AV101+'Raw Questionnaire Results'!AJ101)/2)</f>
        <v/>
      </c>
      <c r="Q102" s="64" t="str">
        <f>IF('Raw Questionnaire Results'!$G101="","",('Raw Questionnaire Results'!AU101+'Raw Questionnaire Results'!AI101)/2)</f>
        <v/>
      </c>
      <c r="R102" s="72" t="str">
        <f>IF('Raw Questionnaire Results'!$G101="","",('Raw Questionnaire Results'!O101+'Raw Questionnaire Results'!U101)/2)</f>
        <v/>
      </c>
      <c r="S102" s="72" t="str">
        <f>IF('Raw Questionnaire Results'!$G101="","",('Raw Questionnaire Results'!AR101+'Raw Questionnaire Results'!BD101)/2)</f>
        <v/>
      </c>
      <c r="T102" s="64" t="str">
        <f>IF('Raw Questionnaire Results'!$G101="","",('Raw Questionnaire Results'!AQ101+'Raw Questionnaire Results'!BC101)/2)</f>
        <v/>
      </c>
      <c r="U102" s="72" t="str">
        <f>IF('Raw Questionnaire Results'!$G101="","",('Raw Questionnaire Results'!T101+'Raw Questionnaire Results'!P101)/2)</f>
        <v/>
      </c>
      <c r="V102" s="72" t="str">
        <f>IF('Raw Questionnaire Results'!$G101="","",('Raw Questionnaire Results'!BB101+'Raw Questionnaire Results'!AT101)/2)</f>
        <v/>
      </c>
      <c r="W102" s="64" t="str">
        <f>IF('Raw Questionnaire Results'!$G101="","",('Raw Questionnaire Results'!BA101+'Raw Questionnaire Results'!AS101)/2)</f>
        <v/>
      </c>
    </row>
    <row r="103" spans="1:23">
      <c r="A103" s="70" t="str">
        <f>IF('Raw Questionnaire Results'!G102="","",'Raw Questionnaire Results'!G102)</f>
        <v/>
      </c>
      <c r="B103" s="71" t="str">
        <f>IF('Raw Questionnaire Results'!H102="","",'Raw Questionnaire Results'!H102)</f>
        <v/>
      </c>
      <c r="C103" t="str">
        <f>IF('Raw Questionnaire Results'!$G102="","",('Raw Questionnaire Results'!Q102+'Raw Questionnaire Results'!J102)/2)</f>
        <v/>
      </c>
      <c r="D103" t="str">
        <f>IF('Raw Questionnaire Results'!$G102="","",('Raw Questionnaire Results'!AZ102+'Raw Questionnaire Results'!AH102)/2)</f>
        <v/>
      </c>
      <c r="E103" s="64" t="str">
        <f>IF('Raw Questionnaire Results'!$G102="","",('Raw Questionnaire Results'!AY102+'Raw Questionnaire Results'!AG102)/2)</f>
        <v/>
      </c>
      <c r="F103" s="72" t="str">
        <f>IF('Raw Questionnaire Results'!$G102="","",('Raw Questionnaire Results'!L102+'Raw Questionnaire Results'!W102)/2)</f>
        <v/>
      </c>
      <c r="G103" s="72" t="str">
        <f>IF('Raw Questionnaire Results'!$G102="","",('Raw Questionnaire Results'!AL102+'Raw Questionnaire Results'!BH102)/2)</f>
        <v/>
      </c>
      <c r="H103" s="64" t="str">
        <f>IF('Raw Questionnaire Results'!$G102="","",('Raw Questionnaire Results'!AK102+'Raw Questionnaire Results'!BG102)/2)</f>
        <v/>
      </c>
      <c r="I103" s="72" t="str">
        <f>IF('Raw Questionnaire Results'!$G102="","",('Raw Questionnaire Results'!M102+'Raw Questionnaire Results'!R102)/2)</f>
        <v/>
      </c>
      <c r="J103" s="72" t="str">
        <f>IF('Raw Questionnaire Results'!$G102="","",('Raw Questionnaire Results'!AN102+'Raw Questionnaire Results'!AX102)/2)</f>
        <v/>
      </c>
      <c r="K103" s="64" t="str">
        <f>IF('Raw Questionnaire Results'!$G102="","",('Raw Questionnaire Results'!AM102+'Raw Questionnaire Results'!AW102)/2)</f>
        <v/>
      </c>
      <c r="L103" s="72" t="str">
        <f>IF('Raw Questionnaire Results'!$G102="","",('Raw Questionnaire Results'!V102+'Raw Questionnaire Results'!N102)/2)</f>
        <v/>
      </c>
      <c r="M103" s="72" t="str">
        <f>IF('Raw Questionnaire Results'!$G102="","",('Raw Questionnaire Results'!BF102+'Raw Questionnaire Results'!AP102)/2)</f>
        <v/>
      </c>
      <c r="N103" s="64" t="str">
        <f>IF('Raw Questionnaire Results'!$G102="","",('Raw Questionnaire Results'!BE102+'Raw Questionnaire Results'!AO102)/2)</f>
        <v/>
      </c>
      <c r="O103" s="72" t="str">
        <f>IF('Raw Questionnaire Results'!$G102="","",('Raw Questionnaire Results'!Q102+'Raw Questionnaire Results'!K102)/2)</f>
        <v/>
      </c>
      <c r="P103" s="72" t="str">
        <f>IF('Raw Questionnaire Results'!$G102="","",('Raw Questionnaire Results'!AV102+'Raw Questionnaire Results'!AJ102)/2)</f>
        <v/>
      </c>
      <c r="Q103" s="64" t="str">
        <f>IF('Raw Questionnaire Results'!$G102="","",('Raw Questionnaire Results'!AU102+'Raw Questionnaire Results'!AI102)/2)</f>
        <v/>
      </c>
      <c r="R103" s="72" t="str">
        <f>IF('Raw Questionnaire Results'!$G102="","",('Raw Questionnaire Results'!O102+'Raw Questionnaire Results'!U102)/2)</f>
        <v/>
      </c>
      <c r="S103" s="72" t="str">
        <f>IF('Raw Questionnaire Results'!$G102="","",('Raw Questionnaire Results'!AR102+'Raw Questionnaire Results'!BD102)/2)</f>
        <v/>
      </c>
      <c r="T103" s="64" t="str">
        <f>IF('Raw Questionnaire Results'!$G102="","",('Raw Questionnaire Results'!AQ102+'Raw Questionnaire Results'!BC102)/2)</f>
        <v/>
      </c>
      <c r="U103" s="72" t="str">
        <f>IF('Raw Questionnaire Results'!$G102="","",('Raw Questionnaire Results'!T102+'Raw Questionnaire Results'!P102)/2)</f>
        <v/>
      </c>
      <c r="V103" s="72" t="str">
        <f>IF('Raw Questionnaire Results'!$G102="","",('Raw Questionnaire Results'!BB102+'Raw Questionnaire Results'!AT102)/2)</f>
        <v/>
      </c>
      <c r="W103" s="64" t="str">
        <f>IF('Raw Questionnaire Results'!$G102="","",('Raw Questionnaire Results'!BA102+'Raw Questionnaire Results'!AS102)/2)</f>
        <v/>
      </c>
    </row>
    <row r="104" spans="1:23">
      <c r="A104" s="70" t="str">
        <f>IF('Raw Questionnaire Results'!G103="","",'Raw Questionnaire Results'!G103)</f>
        <v/>
      </c>
      <c r="B104" s="71" t="str">
        <f>IF('Raw Questionnaire Results'!H103="","",'Raw Questionnaire Results'!H103)</f>
        <v/>
      </c>
      <c r="C104" t="str">
        <f>IF('Raw Questionnaire Results'!$G103="","",('Raw Questionnaire Results'!Q103+'Raw Questionnaire Results'!J103)/2)</f>
        <v/>
      </c>
      <c r="D104" t="str">
        <f>IF('Raw Questionnaire Results'!$G103="","",('Raw Questionnaire Results'!AZ103+'Raw Questionnaire Results'!AH103)/2)</f>
        <v/>
      </c>
      <c r="E104" s="64" t="str">
        <f>IF('Raw Questionnaire Results'!$G103="","",('Raw Questionnaire Results'!AY103+'Raw Questionnaire Results'!AG103)/2)</f>
        <v/>
      </c>
      <c r="F104" s="72" t="str">
        <f>IF('Raw Questionnaire Results'!$G103="","",('Raw Questionnaire Results'!L103+'Raw Questionnaire Results'!W103)/2)</f>
        <v/>
      </c>
      <c r="G104" s="72" t="str">
        <f>IF('Raw Questionnaire Results'!$G103="","",('Raw Questionnaire Results'!AL103+'Raw Questionnaire Results'!BH103)/2)</f>
        <v/>
      </c>
      <c r="H104" s="64" t="str">
        <f>IF('Raw Questionnaire Results'!$G103="","",('Raw Questionnaire Results'!AK103+'Raw Questionnaire Results'!BG103)/2)</f>
        <v/>
      </c>
      <c r="I104" s="72" t="str">
        <f>IF('Raw Questionnaire Results'!$G103="","",('Raw Questionnaire Results'!M103+'Raw Questionnaire Results'!R103)/2)</f>
        <v/>
      </c>
      <c r="J104" s="72" t="str">
        <f>IF('Raw Questionnaire Results'!$G103="","",('Raw Questionnaire Results'!AN103+'Raw Questionnaire Results'!AX103)/2)</f>
        <v/>
      </c>
      <c r="K104" s="64" t="str">
        <f>IF('Raw Questionnaire Results'!$G103="","",('Raw Questionnaire Results'!AM103+'Raw Questionnaire Results'!AW103)/2)</f>
        <v/>
      </c>
      <c r="L104" s="72" t="str">
        <f>IF('Raw Questionnaire Results'!$G103="","",('Raw Questionnaire Results'!V103+'Raw Questionnaire Results'!N103)/2)</f>
        <v/>
      </c>
      <c r="M104" s="72" t="str">
        <f>IF('Raw Questionnaire Results'!$G103="","",('Raw Questionnaire Results'!BF103+'Raw Questionnaire Results'!AP103)/2)</f>
        <v/>
      </c>
      <c r="N104" s="64" t="str">
        <f>IF('Raw Questionnaire Results'!$G103="","",('Raw Questionnaire Results'!BE103+'Raw Questionnaire Results'!AO103)/2)</f>
        <v/>
      </c>
      <c r="O104" s="72" t="str">
        <f>IF('Raw Questionnaire Results'!$G103="","",('Raw Questionnaire Results'!Q103+'Raw Questionnaire Results'!K103)/2)</f>
        <v/>
      </c>
      <c r="P104" s="72" t="str">
        <f>IF('Raw Questionnaire Results'!$G103="","",('Raw Questionnaire Results'!AV103+'Raw Questionnaire Results'!AJ103)/2)</f>
        <v/>
      </c>
      <c r="Q104" s="64" t="str">
        <f>IF('Raw Questionnaire Results'!$G103="","",('Raw Questionnaire Results'!AU103+'Raw Questionnaire Results'!AI103)/2)</f>
        <v/>
      </c>
      <c r="R104" s="72" t="str">
        <f>IF('Raw Questionnaire Results'!$G103="","",('Raw Questionnaire Results'!O103+'Raw Questionnaire Results'!U103)/2)</f>
        <v/>
      </c>
      <c r="S104" s="72" t="str">
        <f>IF('Raw Questionnaire Results'!$G103="","",('Raw Questionnaire Results'!AR103+'Raw Questionnaire Results'!BD103)/2)</f>
        <v/>
      </c>
      <c r="T104" s="64" t="str">
        <f>IF('Raw Questionnaire Results'!$G103="","",('Raw Questionnaire Results'!AQ103+'Raw Questionnaire Results'!BC103)/2)</f>
        <v/>
      </c>
      <c r="U104" s="72" t="str">
        <f>IF('Raw Questionnaire Results'!$G103="","",('Raw Questionnaire Results'!T103+'Raw Questionnaire Results'!P103)/2)</f>
        <v/>
      </c>
      <c r="V104" s="72" t="str">
        <f>IF('Raw Questionnaire Results'!$G103="","",('Raw Questionnaire Results'!BB103+'Raw Questionnaire Results'!AT103)/2)</f>
        <v/>
      </c>
      <c r="W104" s="64" t="str">
        <f>IF('Raw Questionnaire Results'!$G103="","",('Raw Questionnaire Results'!BA103+'Raw Questionnaire Results'!AS103)/2)</f>
        <v/>
      </c>
    </row>
    <row r="105" spans="1:23">
      <c r="A105" s="70" t="str">
        <f>IF('Raw Questionnaire Results'!G104="","",'Raw Questionnaire Results'!G104)</f>
        <v/>
      </c>
      <c r="B105" s="71" t="str">
        <f>IF('Raw Questionnaire Results'!H104="","",'Raw Questionnaire Results'!H104)</f>
        <v/>
      </c>
      <c r="C105" t="str">
        <f>IF('Raw Questionnaire Results'!$G104="","",('Raw Questionnaire Results'!Q104+'Raw Questionnaire Results'!J104)/2)</f>
        <v/>
      </c>
      <c r="D105" t="str">
        <f>IF('Raw Questionnaire Results'!$G104="","",('Raw Questionnaire Results'!AZ104+'Raw Questionnaire Results'!AH104)/2)</f>
        <v/>
      </c>
      <c r="E105" s="64" t="str">
        <f>IF('Raw Questionnaire Results'!$G104="","",('Raw Questionnaire Results'!AY104+'Raw Questionnaire Results'!AG104)/2)</f>
        <v/>
      </c>
      <c r="F105" s="72" t="str">
        <f>IF('Raw Questionnaire Results'!$G104="","",('Raw Questionnaire Results'!L104+'Raw Questionnaire Results'!W104)/2)</f>
        <v/>
      </c>
      <c r="G105" s="72" t="str">
        <f>IF('Raw Questionnaire Results'!$G104="","",('Raw Questionnaire Results'!AL104+'Raw Questionnaire Results'!BH104)/2)</f>
        <v/>
      </c>
      <c r="H105" s="64" t="str">
        <f>IF('Raw Questionnaire Results'!$G104="","",('Raw Questionnaire Results'!AK104+'Raw Questionnaire Results'!BG104)/2)</f>
        <v/>
      </c>
      <c r="I105" s="72" t="str">
        <f>IF('Raw Questionnaire Results'!$G104="","",('Raw Questionnaire Results'!M104+'Raw Questionnaire Results'!R104)/2)</f>
        <v/>
      </c>
      <c r="J105" s="72" t="str">
        <f>IF('Raw Questionnaire Results'!$G104="","",('Raw Questionnaire Results'!AN104+'Raw Questionnaire Results'!AX104)/2)</f>
        <v/>
      </c>
      <c r="K105" s="64" t="str">
        <f>IF('Raw Questionnaire Results'!$G104="","",('Raw Questionnaire Results'!AM104+'Raw Questionnaire Results'!AW104)/2)</f>
        <v/>
      </c>
      <c r="L105" s="72" t="str">
        <f>IF('Raw Questionnaire Results'!$G104="","",('Raw Questionnaire Results'!V104+'Raw Questionnaire Results'!N104)/2)</f>
        <v/>
      </c>
      <c r="M105" s="72" t="str">
        <f>IF('Raw Questionnaire Results'!$G104="","",('Raw Questionnaire Results'!BF104+'Raw Questionnaire Results'!AP104)/2)</f>
        <v/>
      </c>
      <c r="N105" s="64" t="str">
        <f>IF('Raw Questionnaire Results'!$G104="","",('Raw Questionnaire Results'!BE104+'Raw Questionnaire Results'!AO104)/2)</f>
        <v/>
      </c>
      <c r="O105" s="72" t="str">
        <f>IF('Raw Questionnaire Results'!$G104="","",('Raw Questionnaire Results'!Q104+'Raw Questionnaire Results'!K104)/2)</f>
        <v/>
      </c>
      <c r="P105" s="72" t="str">
        <f>IF('Raw Questionnaire Results'!$G104="","",('Raw Questionnaire Results'!AV104+'Raw Questionnaire Results'!AJ104)/2)</f>
        <v/>
      </c>
      <c r="Q105" s="64" t="str">
        <f>IF('Raw Questionnaire Results'!$G104="","",('Raw Questionnaire Results'!AU104+'Raw Questionnaire Results'!AI104)/2)</f>
        <v/>
      </c>
      <c r="R105" s="72" t="str">
        <f>IF('Raw Questionnaire Results'!$G104="","",('Raw Questionnaire Results'!O104+'Raw Questionnaire Results'!U104)/2)</f>
        <v/>
      </c>
      <c r="S105" s="72" t="str">
        <f>IF('Raw Questionnaire Results'!$G104="","",('Raw Questionnaire Results'!AR104+'Raw Questionnaire Results'!BD104)/2)</f>
        <v/>
      </c>
      <c r="T105" s="64" t="str">
        <f>IF('Raw Questionnaire Results'!$G104="","",('Raw Questionnaire Results'!AQ104+'Raw Questionnaire Results'!BC104)/2)</f>
        <v/>
      </c>
      <c r="U105" s="72" t="str">
        <f>IF('Raw Questionnaire Results'!$G104="","",('Raw Questionnaire Results'!T104+'Raw Questionnaire Results'!P104)/2)</f>
        <v/>
      </c>
      <c r="V105" s="72" t="str">
        <f>IF('Raw Questionnaire Results'!$G104="","",('Raw Questionnaire Results'!BB104+'Raw Questionnaire Results'!AT104)/2)</f>
        <v/>
      </c>
      <c r="W105" s="64" t="str">
        <f>IF('Raw Questionnaire Results'!$G104="","",('Raw Questionnaire Results'!BA104+'Raw Questionnaire Results'!AS104)/2)</f>
        <v/>
      </c>
    </row>
    <row r="106" spans="1:23">
      <c r="A106" s="70" t="str">
        <f>IF('Raw Questionnaire Results'!G105="","",'Raw Questionnaire Results'!G105)</f>
        <v/>
      </c>
      <c r="B106" s="71" t="str">
        <f>IF('Raw Questionnaire Results'!H105="","",'Raw Questionnaire Results'!H105)</f>
        <v/>
      </c>
      <c r="C106" t="str">
        <f>IF('Raw Questionnaire Results'!$G105="","",('Raw Questionnaire Results'!Q105+'Raw Questionnaire Results'!J105)/2)</f>
        <v/>
      </c>
      <c r="D106" t="str">
        <f>IF('Raw Questionnaire Results'!$G105="","",('Raw Questionnaire Results'!AZ105+'Raw Questionnaire Results'!AH105)/2)</f>
        <v/>
      </c>
      <c r="E106" s="64" t="str">
        <f>IF('Raw Questionnaire Results'!$G105="","",('Raw Questionnaire Results'!AY105+'Raw Questionnaire Results'!AG105)/2)</f>
        <v/>
      </c>
      <c r="F106" s="72" t="str">
        <f>IF('Raw Questionnaire Results'!$G105="","",('Raw Questionnaire Results'!L105+'Raw Questionnaire Results'!W105)/2)</f>
        <v/>
      </c>
      <c r="G106" s="72" t="str">
        <f>IF('Raw Questionnaire Results'!$G105="","",('Raw Questionnaire Results'!AL105+'Raw Questionnaire Results'!BH105)/2)</f>
        <v/>
      </c>
      <c r="H106" s="64" t="str">
        <f>IF('Raw Questionnaire Results'!$G105="","",('Raw Questionnaire Results'!AK105+'Raw Questionnaire Results'!BG105)/2)</f>
        <v/>
      </c>
      <c r="I106" s="72" t="str">
        <f>IF('Raw Questionnaire Results'!$G105="","",('Raw Questionnaire Results'!M105+'Raw Questionnaire Results'!R105)/2)</f>
        <v/>
      </c>
      <c r="J106" s="72" t="str">
        <f>IF('Raw Questionnaire Results'!$G105="","",('Raw Questionnaire Results'!AN105+'Raw Questionnaire Results'!AX105)/2)</f>
        <v/>
      </c>
      <c r="K106" s="64" t="str">
        <f>IF('Raw Questionnaire Results'!$G105="","",('Raw Questionnaire Results'!AM105+'Raw Questionnaire Results'!AW105)/2)</f>
        <v/>
      </c>
      <c r="L106" s="72" t="str">
        <f>IF('Raw Questionnaire Results'!$G105="","",('Raw Questionnaire Results'!V105+'Raw Questionnaire Results'!N105)/2)</f>
        <v/>
      </c>
      <c r="M106" s="72" t="str">
        <f>IF('Raw Questionnaire Results'!$G105="","",('Raw Questionnaire Results'!BF105+'Raw Questionnaire Results'!AP105)/2)</f>
        <v/>
      </c>
      <c r="N106" s="64" t="str">
        <f>IF('Raw Questionnaire Results'!$G105="","",('Raw Questionnaire Results'!BE105+'Raw Questionnaire Results'!AO105)/2)</f>
        <v/>
      </c>
      <c r="O106" s="72" t="str">
        <f>IF('Raw Questionnaire Results'!$G105="","",('Raw Questionnaire Results'!Q105+'Raw Questionnaire Results'!K105)/2)</f>
        <v/>
      </c>
      <c r="P106" s="72" t="str">
        <f>IF('Raw Questionnaire Results'!$G105="","",('Raw Questionnaire Results'!AV105+'Raw Questionnaire Results'!AJ105)/2)</f>
        <v/>
      </c>
      <c r="Q106" s="64" t="str">
        <f>IF('Raw Questionnaire Results'!$G105="","",('Raw Questionnaire Results'!AU105+'Raw Questionnaire Results'!AI105)/2)</f>
        <v/>
      </c>
      <c r="R106" s="72" t="str">
        <f>IF('Raw Questionnaire Results'!$G105="","",('Raw Questionnaire Results'!O105+'Raw Questionnaire Results'!U105)/2)</f>
        <v/>
      </c>
      <c r="S106" s="72" t="str">
        <f>IF('Raw Questionnaire Results'!$G105="","",('Raw Questionnaire Results'!AR105+'Raw Questionnaire Results'!BD105)/2)</f>
        <v/>
      </c>
      <c r="T106" s="64" t="str">
        <f>IF('Raw Questionnaire Results'!$G105="","",('Raw Questionnaire Results'!AQ105+'Raw Questionnaire Results'!BC105)/2)</f>
        <v/>
      </c>
      <c r="U106" s="72" t="str">
        <f>IF('Raw Questionnaire Results'!$G105="","",('Raw Questionnaire Results'!T105+'Raw Questionnaire Results'!P105)/2)</f>
        <v/>
      </c>
      <c r="V106" s="72" t="str">
        <f>IF('Raw Questionnaire Results'!$G105="","",('Raw Questionnaire Results'!BB105+'Raw Questionnaire Results'!AT105)/2)</f>
        <v/>
      </c>
      <c r="W106" s="64" t="str">
        <f>IF('Raw Questionnaire Results'!$G105="","",('Raw Questionnaire Results'!BA105+'Raw Questionnaire Results'!AS105)/2)</f>
        <v/>
      </c>
    </row>
    <row r="107" spans="1:23">
      <c r="A107" s="70" t="str">
        <f>IF('Raw Questionnaire Results'!G106="","",'Raw Questionnaire Results'!G106)</f>
        <v/>
      </c>
      <c r="B107" s="71" t="str">
        <f>IF('Raw Questionnaire Results'!H106="","",'Raw Questionnaire Results'!H106)</f>
        <v/>
      </c>
      <c r="C107" t="str">
        <f>IF('Raw Questionnaire Results'!$G106="","",('Raw Questionnaire Results'!Q106+'Raw Questionnaire Results'!J106)/2)</f>
        <v/>
      </c>
      <c r="D107" t="str">
        <f>IF('Raw Questionnaire Results'!$G106="","",('Raw Questionnaire Results'!AZ106+'Raw Questionnaire Results'!AH106)/2)</f>
        <v/>
      </c>
      <c r="E107" s="64" t="str">
        <f>IF('Raw Questionnaire Results'!$G106="","",('Raw Questionnaire Results'!AY106+'Raw Questionnaire Results'!AG106)/2)</f>
        <v/>
      </c>
      <c r="F107" s="72" t="str">
        <f>IF('Raw Questionnaire Results'!$G106="","",('Raw Questionnaire Results'!L106+'Raw Questionnaire Results'!W106)/2)</f>
        <v/>
      </c>
      <c r="G107" s="72" t="str">
        <f>IF('Raw Questionnaire Results'!$G106="","",('Raw Questionnaire Results'!AL106+'Raw Questionnaire Results'!BH106)/2)</f>
        <v/>
      </c>
      <c r="H107" s="64" t="str">
        <f>IF('Raw Questionnaire Results'!$G106="","",('Raw Questionnaire Results'!AK106+'Raw Questionnaire Results'!BG106)/2)</f>
        <v/>
      </c>
      <c r="I107" s="72" t="str">
        <f>IF('Raw Questionnaire Results'!$G106="","",('Raw Questionnaire Results'!M106+'Raw Questionnaire Results'!R106)/2)</f>
        <v/>
      </c>
      <c r="J107" s="72" t="str">
        <f>IF('Raw Questionnaire Results'!$G106="","",('Raw Questionnaire Results'!AN106+'Raw Questionnaire Results'!AX106)/2)</f>
        <v/>
      </c>
      <c r="K107" s="64" t="str">
        <f>IF('Raw Questionnaire Results'!$G106="","",('Raw Questionnaire Results'!AM106+'Raw Questionnaire Results'!AW106)/2)</f>
        <v/>
      </c>
      <c r="L107" s="72" t="str">
        <f>IF('Raw Questionnaire Results'!$G106="","",('Raw Questionnaire Results'!V106+'Raw Questionnaire Results'!N106)/2)</f>
        <v/>
      </c>
      <c r="M107" s="72" t="str">
        <f>IF('Raw Questionnaire Results'!$G106="","",('Raw Questionnaire Results'!BF106+'Raw Questionnaire Results'!AP106)/2)</f>
        <v/>
      </c>
      <c r="N107" s="64" t="str">
        <f>IF('Raw Questionnaire Results'!$G106="","",('Raw Questionnaire Results'!BE106+'Raw Questionnaire Results'!AO106)/2)</f>
        <v/>
      </c>
      <c r="O107" s="72" t="str">
        <f>IF('Raw Questionnaire Results'!$G106="","",('Raw Questionnaire Results'!Q106+'Raw Questionnaire Results'!K106)/2)</f>
        <v/>
      </c>
      <c r="P107" s="72" t="str">
        <f>IF('Raw Questionnaire Results'!$G106="","",('Raw Questionnaire Results'!AV106+'Raw Questionnaire Results'!AJ106)/2)</f>
        <v/>
      </c>
      <c r="Q107" s="64" t="str">
        <f>IF('Raw Questionnaire Results'!$G106="","",('Raw Questionnaire Results'!AU106+'Raw Questionnaire Results'!AI106)/2)</f>
        <v/>
      </c>
      <c r="R107" s="72" t="str">
        <f>IF('Raw Questionnaire Results'!$G106="","",('Raw Questionnaire Results'!O106+'Raw Questionnaire Results'!U106)/2)</f>
        <v/>
      </c>
      <c r="S107" s="72" t="str">
        <f>IF('Raw Questionnaire Results'!$G106="","",('Raw Questionnaire Results'!AR106+'Raw Questionnaire Results'!BD106)/2)</f>
        <v/>
      </c>
      <c r="T107" s="64" t="str">
        <f>IF('Raw Questionnaire Results'!$G106="","",('Raw Questionnaire Results'!AQ106+'Raw Questionnaire Results'!BC106)/2)</f>
        <v/>
      </c>
      <c r="U107" s="72" t="str">
        <f>IF('Raw Questionnaire Results'!$G106="","",('Raw Questionnaire Results'!T106+'Raw Questionnaire Results'!P106)/2)</f>
        <v/>
      </c>
      <c r="V107" s="72" t="str">
        <f>IF('Raw Questionnaire Results'!$G106="","",('Raw Questionnaire Results'!BB106+'Raw Questionnaire Results'!AT106)/2)</f>
        <v/>
      </c>
      <c r="W107" s="64" t="str">
        <f>IF('Raw Questionnaire Results'!$G106="","",('Raw Questionnaire Results'!BA106+'Raw Questionnaire Results'!AS106)/2)</f>
        <v/>
      </c>
    </row>
    <row r="108" spans="1:23">
      <c r="A108" s="70" t="str">
        <f>IF('Raw Questionnaire Results'!G107="","",'Raw Questionnaire Results'!G107)</f>
        <v/>
      </c>
      <c r="B108" s="71" t="str">
        <f>IF('Raw Questionnaire Results'!H107="","",'Raw Questionnaire Results'!H107)</f>
        <v/>
      </c>
      <c r="C108" t="str">
        <f>IF('Raw Questionnaire Results'!$G107="","",('Raw Questionnaire Results'!Q107+'Raw Questionnaire Results'!J107)/2)</f>
        <v/>
      </c>
      <c r="D108" t="str">
        <f>IF('Raw Questionnaire Results'!$G107="","",('Raw Questionnaire Results'!AZ107+'Raw Questionnaire Results'!AH107)/2)</f>
        <v/>
      </c>
      <c r="E108" s="64" t="str">
        <f>IF('Raw Questionnaire Results'!$G107="","",('Raw Questionnaire Results'!AY107+'Raw Questionnaire Results'!AG107)/2)</f>
        <v/>
      </c>
      <c r="F108" s="72" t="str">
        <f>IF('Raw Questionnaire Results'!$G107="","",('Raw Questionnaire Results'!L107+'Raw Questionnaire Results'!W107)/2)</f>
        <v/>
      </c>
      <c r="G108" s="72" t="str">
        <f>IF('Raw Questionnaire Results'!$G107="","",('Raw Questionnaire Results'!AL107+'Raw Questionnaire Results'!BH107)/2)</f>
        <v/>
      </c>
      <c r="H108" s="64" t="str">
        <f>IF('Raw Questionnaire Results'!$G107="","",('Raw Questionnaire Results'!AK107+'Raw Questionnaire Results'!BG107)/2)</f>
        <v/>
      </c>
      <c r="I108" s="72" t="str">
        <f>IF('Raw Questionnaire Results'!$G107="","",('Raw Questionnaire Results'!M107+'Raw Questionnaire Results'!R107)/2)</f>
        <v/>
      </c>
      <c r="J108" s="72" t="str">
        <f>IF('Raw Questionnaire Results'!$G107="","",('Raw Questionnaire Results'!AN107+'Raw Questionnaire Results'!AX107)/2)</f>
        <v/>
      </c>
      <c r="K108" s="64" t="str">
        <f>IF('Raw Questionnaire Results'!$G107="","",('Raw Questionnaire Results'!AM107+'Raw Questionnaire Results'!AW107)/2)</f>
        <v/>
      </c>
      <c r="L108" s="72" t="str">
        <f>IF('Raw Questionnaire Results'!$G107="","",('Raw Questionnaire Results'!V107+'Raw Questionnaire Results'!N107)/2)</f>
        <v/>
      </c>
      <c r="M108" s="72" t="str">
        <f>IF('Raw Questionnaire Results'!$G107="","",('Raw Questionnaire Results'!BF107+'Raw Questionnaire Results'!AP107)/2)</f>
        <v/>
      </c>
      <c r="N108" s="64" t="str">
        <f>IF('Raw Questionnaire Results'!$G107="","",('Raw Questionnaire Results'!BE107+'Raw Questionnaire Results'!AO107)/2)</f>
        <v/>
      </c>
      <c r="O108" s="72" t="str">
        <f>IF('Raw Questionnaire Results'!$G107="","",('Raw Questionnaire Results'!Q107+'Raw Questionnaire Results'!K107)/2)</f>
        <v/>
      </c>
      <c r="P108" s="72" t="str">
        <f>IF('Raw Questionnaire Results'!$G107="","",('Raw Questionnaire Results'!AV107+'Raw Questionnaire Results'!AJ107)/2)</f>
        <v/>
      </c>
      <c r="Q108" s="64" t="str">
        <f>IF('Raw Questionnaire Results'!$G107="","",('Raw Questionnaire Results'!AU107+'Raw Questionnaire Results'!AI107)/2)</f>
        <v/>
      </c>
      <c r="R108" s="72" t="str">
        <f>IF('Raw Questionnaire Results'!$G107="","",('Raw Questionnaire Results'!O107+'Raw Questionnaire Results'!U107)/2)</f>
        <v/>
      </c>
      <c r="S108" s="72" t="str">
        <f>IF('Raw Questionnaire Results'!$G107="","",('Raw Questionnaire Results'!AR107+'Raw Questionnaire Results'!BD107)/2)</f>
        <v/>
      </c>
      <c r="T108" s="64" t="str">
        <f>IF('Raw Questionnaire Results'!$G107="","",('Raw Questionnaire Results'!AQ107+'Raw Questionnaire Results'!BC107)/2)</f>
        <v/>
      </c>
      <c r="U108" s="72" t="str">
        <f>IF('Raw Questionnaire Results'!$G107="","",('Raw Questionnaire Results'!T107+'Raw Questionnaire Results'!P107)/2)</f>
        <v/>
      </c>
      <c r="V108" s="72" t="str">
        <f>IF('Raw Questionnaire Results'!$G107="","",('Raw Questionnaire Results'!BB107+'Raw Questionnaire Results'!AT107)/2)</f>
        <v/>
      </c>
      <c r="W108" s="64" t="str">
        <f>IF('Raw Questionnaire Results'!$G107="","",('Raw Questionnaire Results'!BA107+'Raw Questionnaire Results'!AS107)/2)</f>
        <v/>
      </c>
    </row>
    <row r="109" spans="1:23">
      <c r="A109" s="70" t="str">
        <f>IF('Raw Questionnaire Results'!G108="","",'Raw Questionnaire Results'!G108)</f>
        <v/>
      </c>
      <c r="B109" s="71" t="str">
        <f>IF('Raw Questionnaire Results'!H108="","",'Raw Questionnaire Results'!H108)</f>
        <v/>
      </c>
      <c r="C109" t="str">
        <f>IF('Raw Questionnaire Results'!$G108="","",('Raw Questionnaire Results'!Q108+'Raw Questionnaire Results'!J108)/2)</f>
        <v/>
      </c>
      <c r="D109" t="str">
        <f>IF('Raw Questionnaire Results'!$G108="","",('Raw Questionnaire Results'!AZ108+'Raw Questionnaire Results'!AH108)/2)</f>
        <v/>
      </c>
      <c r="E109" s="64" t="str">
        <f>IF('Raw Questionnaire Results'!$G108="","",('Raw Questionnaire Results'!AY108+'Raw Questionnaire Results'!AG108)/2)</f>
        <v/>
      </c>
      <c r="F109" s="72" t="str">
        <f>IF('Raw Questionnaire Results'!$G108="","",('Raw Questionnaire Results'!L108+'Raw Questionnaire Results'!W108)/2)</f>
        <v/>
      </c>
      <c r="G109" s="72" t="str">
        <f>IF('Raw Questionnaire Results'!$G108="","",('Raw Questionnaire Results'!AL108+'Raw Questionnaire Results'!BH108)/2)</f>
        <v/>
      </c>
      <c r="H109" s="64" t="str">
        <f>IF('Raw Questionnaire Results'!$G108="","",('Raw Questionnaire Results'!AK108+'Raw Questionnaire Results'!BG108)/2)</f>
        <v/>
      </c>
      <c r="I109" s="72" t="str">
        <f>IF('Raw Questionnaire Results'!$G108="","",('Raw Questionnaire Results'!M108+'Raw Questionnaire Results'!R108)/2)</f>
        <v/>
      </c>
      <c r="J109" s="72" t="str">
        <f>IF('Raw Questionnaire Results'!$G108="","",('Raw Questionnaire Results'!AN108+'Raw Questionnaire Results'!AX108)/2)</f>
        <v/>
      </c>
      <c r="K109" s="64" t="str">
        <f>IF('Raw Questionnaire Results'!$G108="","",('Raw Questionnaire Results'!AM108+'Raw Questionnaire Results'!AW108)/2)</f>
        <v/>
      </c>
      <c r="L109" s="72" t="str">
        <f>IF('Raw Questionnaire Results'!$G108="","",('Raw Questionnaire Results'!V108+'Raw Questionnaire Results'!N108)/2)</f>
        <v/>
      </c>
      <c r="M109" s="72" t="str">
        <f>IF('Raw Questionnaire Results'!$G108="","",('Raw Questionnaire Results'!BF108+'Raw Questionnaire Results'!AP108)/2)</f>
        <v/>
      </c>
      <c r="N109" s="64" t="str">
        <f>IF('Raw Questionnaire Results'!$G108="","",('Raw Questionnaire Results'!BE108+'Raw Questionnaire Results'!AO108)/2)</f>
        <v/>
      </c>
      <c r="O109" s="72" t="str">
        <f>IF('Raw Questionnaire Results'!$G108="","",('Raw Questionnaire Results'!Q108+'Raw Questionnaire Results'!K108)/2)</f>
        <v/>
      </c>
      <c r="P109" s="72" t="str">
        <f>IF('Raw Questionnaire Results'!$G108="","",('Raw Questionnaire Results'!AV108+'Raw Questionnaire Results'!AJ108)/2)</f>
        <v/>
      </c>
      <c r="Q109" s="64" t="str">
        <f>IF('Raw Questionnaire Results'!$G108="","",('Raw Questionnaire Results'!AU108+'Raw Questionnaire Results'!AI108)/2)</f>
        <v/>
      </c>
      <c r="R109" s="72" t="str">
        <f>IF('Raw Questionnaire Results'!$G108="","",('Raw Questionnaire Results'!O108+'Raw Questionnaire Results'!U108)/2)</f>
        <v/>
      </c>
      <c r="S109" s="72" t="str">
        <f>IF('Raw Questionnaire Results'!$G108="","",('Raw Questionnaire Results'!AR108+'Raw Questionnaire Results'!BD108)/2)</f>
        <v/>
      </c>
      <c r="T109" s="64" t="str">
        <f>IF('Raw Questionnaire Results'!$G108="","",('Raw Questionnaire Results'!AQ108+'Raw Questionnaire Results'!BC108)/2)</f>
        <v/>
      </c>
      <c r="U109" s="72" t="str">
        <f>IF('Raw Questionnaire Results'!$G108="","",('Raw Questionnaire Results'!T108+'Raw Questionnaire Results'!P108)/2)</f>
        <v/>
      </c>
      <c r="V109" s="72" t="str">
        <f>IF('Raw Questionnaire Results'!$G108="","",('Raw Questionnaire Results'!BB108+'Raw Questionnaire Results'!AT108)/2)</f>
        <v/>
      </c>
      <c r="W109" s="64" t="str">
        <f>IF('Raw Questionnaire Results'!$G108="","",('Raw Questionnaire Results'!BA108+'Raw Questionnaire Results'!AS108)/2)</f>
        <v/>
      </c>
    </row>
    <row r="110" spans="1:23">
      <c r="A110" s="70" t="str">
        <f>IF('Raw Questionnaire Results'!G109="","",'Raw Questionnaire Results'!G109)</f>
        <v/>
      </c>
      <c r="B110" s="71" t="str">
        <f>IF('Raw Questionnaire Results'!H109="","",'Raw Questionnaire Results'!H109)</f>
        <v/>
      </c>
      <c r="C110" t="str">
        <f>IF('Raw Questionnaire Results'!$G109="","",('Raw Questionnaire Results'!Q109+'Raw Questionnaire Results'!J109)/2)</f>
        <v/>
      </c>
      <c r="D110" t="str">
        <f>IF('Raw Questionnaire Results'!$G109="","",('Raw Questionnaire Results'!AZ109+'Raw Questionnaire Results'!AH109)/2)</f>
        <v/>
      </c>
      <c r="E110" s="64" t="str">
        <f>IF('Raw Questionnaire Results'!$G109="","",('Raw Questionnaire Results'!AY109+'Raw Questionnaire Results'!AG109)/2)</f>
        <v/>
      </c>
      <c r="F110" s="72" t="str">
        <f>IF('Raw Questionnaire Results'!$G109="","",('Raw Questionnaire Results'!L109+'Raw Questionnaire Results'!W109)/2)</f>
        <v/>
      </c>
      <c r="G110" s="72" t="str">
        <f>IF('Raw Questionnaire Results'!$G109="","",('Raw Questionnaire Results'!AL109+'Raw Questionnaire Results'!BH109)/2)</f>
        <v/>
      </c>
      <c r="H110" s="64" t="str">
        <f>IF('Raw Questionnaire Results'!$G109="","",('Raw Questionnaire Results'!AK109+'Raw Questionnaire Results'!BG109)/2)</f>
        <v/>
      </c>
      <c r="I110" s="72" t="str">
        <f>IF('Raw Questionnaire Results'!$G109="","",('Raw Questionnaire Results'!M109+'Raw Questionnaire Results'!R109)/2)</f>
        <v/>
      </c>
      <c r="J110" s="72" t="str">
        <f>IF('Raw Questionnaire Results'!$G109="","",('Raw Questionnaire Results'!AN109+'Raw Questionnaire Results'!AX109)/2)</f>
        <v/>
      </c>
      <c r="K110" s="64" t="str">
        <f>IF('Raw Questionnaire Results'!$G109="","",('Raw Questionnaire Results'!AM109+'Raw Questionnaire Results'!AW109)/2)</f>
        <v/>
      </c>
      <c r="L110" s="72" t="str">
        <f>IF('Raw Questionnaire Results'!$G109="","",('Raw Questionnaire Results'!V109+'Raw Questionnaire Results'!N109)/2)</f>
        <v/>
      </c>
      <c r="M110" s="72" t="str">
        <f>IF('Raw Questionnaire Results'!$G109="","",('Raw Questionnaire Results'!BF109+'Raw Questionnaire Results'!AP109)/2)</f>
        <v/>
      </c>
      <c r="N110" s="64" t="str">
        <f>IF('Raw Questionnaire Results'!$G109="","",('Raw Questionnaire Results'!BE109+'Raw Questionnaire Results'!AO109)/2)</f>
        <v/>
      </c>
      <c r="O110" s="72" t="str">
        <f>IF('Raw Questionnaire Results'!$G109="","",('Raw Questionnaire Results'!Q109+'Raw Questionnaire Results'!K109)/2)</f>
        <v/>
      </c>
      <c r="P110" s="72" t="str">
        <f>IF('Raw Questionnaire Results'!$G109="","",('Raw Questionnaire Results'!AV109+'Raw Questionnaire Results'!AJ109)/2)</f>
        <v/>
      </c>
      <c r="Q110" s="64" t="str">
        <f>IF('Raw Questionnaire Results'!$G109="","",('Raw Questionnaire Results'!AU109+'Raw Questionnaire Results'!AI109)/2)</f>
        <v/>
      </c>
      <c r="R110" s="72" t="str">
        <f>IF('Raw Questionnaire Results'!$G109="","",('Raw Questionnaire Results'!O109+'Raw Questionnaire Results'!U109)/2)</f>
        <v/>
      </c>
      <c r="S110" s="72" t="str">
        <f>IF('Raw Questionnaire Results'!$G109="","",('Raw Questionnaire Results'!AR109+'Raw Questionnaire Results'!BD109)/2)</f>
        <v/>
      </c>
      <c r="T110" s="64" t="str">
        <f>IF('Raw Questionnaire Results'!$G109="","",('Raw Questionnaire Results'!AQ109+'Raw Questionnaire Results'!BC109)/2)</f>
        <v/>
      </c>
      <c r="U110" s="72" t="str">
        <f>IF('Raw Questionnaire Results'!$G109="","",('Raw Questionnaire Results'!T109+'Raw Questionnaire Results'!P109)/2)</f>
        <v/>
      </c>
      <c r="V110" s="72" t="str">
        <f>IF('Raw Questionnaire Results'!$G109="","",('Raw Questionnaire Results'!BB109+'Raw Questionnaire Results'!AT109)/2)</f>
        <v/>
      </c>
      <c r="W110" s="64" t="str">
        <f>IF('Raw Questionnaire Results'!$G109="","",('Raw Questionnaire Results'!BA109+'Raw Questionnaire Results'!AS109)/2)</f>
        <v/>
      </c>
    </row>
    <row r="111" spans="1:23">
      <c r="A111" s="70" t="str">
        <f>IF('Raw Questionnaire Results'!G110="","",'Raw Questionnaire Results'!G110)</f>
        <v/>
      </c>
      <c r="B111" s="71" t="str">
        <f>IF('Raw Questionnaire Results'!H110="","",'Raw Questionnaire Results'!H110)</f>
        <v/>
      </c>
      <c r="C111" t="str">
        <f>IF('Raw Questionnaire Results'!$G110="","",('Raw Questionnaire Results'!Q110+'Raw Questionnaire Results'!J110)/2)</f>
        <v/>
      </c>
      <c r="D111" t="str">
        <f>IF('Raw Questionnaire Results'!$G110="","",('Raw Questionnaire Results'!AZ110+'Raw Questionnaire Results'!AH110)/2)</f>
        <v/>
      </c>
      <c r="E111" s="64" t="str">
        <f>IF('Raw Questionnaire Results'!$G110="","",('Raw Questionnaire Results'!AY110+'Raw Questionnaire Results'!AG110)/2)</f>
        <v/>
      </c>
      <c r="F111" s="72" t="str">
        <f>IF('Raw Questionnaire Results'!$G110="","",('Raw Questionnaire Results'!L110+'Raw Questionnaire Results'!W110)/2)</f>
        <v/>
      </c>
      <c r="G111" s="72" t="str">
        <f>IF('Raw Questionnaire Results'!$G110="","",('Raw Questionnaire Results'!AL110+'Raw Questionnaire Results'!BH110)/2)</f>
        <v/>
      </c>
      <c r="H111" s="64" t="str">
        <f>IF('Raw Questionnaire Results'!$G110="","",('Raw Questionnaire Results'!AK110+'Raw Questionnaire Results'!BG110)/2)</f>
        <v/>
      </c>
      <c r="I111" s="72" t="str">
        <f>IF('Raw Questionnaire Results'!$G110="","",('Raw Questionnaire Results'!M110+'Raw Questionnaire Results'!R110)/2)</f>
        <v/>
      </c>
      <c r="J111" s="72" t="str">
        <f>IF('Raw Questionnaire Results'!$G110="","",('Raw Questionnaire Results'!AN110+'Raw Questionnaire Results'!AX110)/2)</f>
        <v/>
      </c>
      <c r="K111" s="64" t="str">
        <f>IF('Raw Questionnaire Results'!$G110="","",('Raw Questionnaire Results'!AM110+'Raw Questionnaire Results'!AW110)/2)</f>
        <v/>
      </c>
      <c r="L111" s="72" t="str">
        <f>IF('Raw Questionnaire Results'!$G110="","",('Raw Questionnaire Results'!V110+'Raw Questionnaire Results'!N110)/2)</f>
        <v/>
      </c>
      <c r="M111" s="72" t="str">
        <f>IF('Raw Questionnaire Results'!$G110="","",('Raw Questionnaire Results'!BF110+'Raw Questionnaire Results'!AP110)/2)</f>
        <v/>
      </c>
      <c r="N111" s="64" t="str">
        <f>IF('Raw Questionnaire Results'!$G110="","",('Raw Questionnaire Results'!BE110+'Raw Questionnaire Results'!AO110)/2)</f>
        <v/>
      </c>
      <c r="O111" s="72" t="str">
        <f>IF('Raw Questionnaire Results'!$G110="","",('Raw Questionnaire Results'!Q110+'Raw Questionnaire Results'!K110)/2)</f>
        <v/>
      </c>
      <c r="P111" s="72" t="str">
        <f>IF('Raw Questionnaire Results'!$G110="","",('Raw Questionnaire Results'!AV110+'Raw Questionnaire Results'!AJ110)/2)</f>
        <v/>
      </c>
      <c r="Q111" s="64" t="str">
        <f>IF('Raw Questionnaire Results'!$G110="","",('Raw Questionnaire Results'!AU110+'Raw Questionnaire Results'!AI110)/2)</f>
        <v/>
      </c>
      <c r="R111" s="72" t="str">
        <f>IF('Raw Questionnaire Results'!$G110="","",('Raw Questionnaire Results'!O110+'Raw Questionnaire Results'!U110)/2)</f>
        <v/>
      </c>
      <c r="S111" s="72" t="str">
        <f>IF('Raw Questionnaire Results'!$G110="","",('Raw Questionnaire Results'!AR110+'Raw Questionnaire Results'!BD110)/2)</f>
        <v/>
      </c>
      <c r="T111" s="64" t="str">
        <f>IF('Raw Questionnaire Results'!$G110="","",('Raw Questionnaire Results'!AQ110+'Raw Questionnaire Results'!BC110)/2)</f>
        <v/>
      </c>
      <c r="U111" s="72" t="str">
        <f>IF('Raw Questionnaire Results'!$G110="","",('Raw Questionnaire Results'!T110+'Raw Questionnaire Results'!P110)/2)</f>
        <v/>
      </c>
      <c r="V111" s="72" t="str">
        <f>IF('Raw Questionnaire Results'!$G110="","",('Raw Questionnaire Results'!BB110+'Raw Questionnaire Results'!AT110)/2)</f>
        <v/>
      </c>
      <c r="W111" s="64" t="str">
        <f>IF('Raw Questionnaire Results'!$G110="","",('Raw Questionnaire Results'!BA110+'Raw Questionnaire Results'!AS110)/2)</f>
        <v/>
      </c>
    </row>
    <row r="112" spans="1:23">
      <c r="A112" s="70" t="str">
        <f>IF('Raw Questionnaire Results'!G111="","",'Raw Questionnaire Results'!G111)</f>
        <v/>
      </c>
      <c r="B112" s="71" t="str">
        <f>IF('Raw Questionnaire Results'!H111="","",'Raw Questionnaire Results'!H111)</f>
        <v/>
      </c>
      <c r="C112" t="str">
        <f>IF('Raw Questionnaire Results'!$G111="","",('Raw Questionnaire Results'!Q111+'Raw Questionnaire Results'!J111)/2)</f>
        <v/>
      </c>
      <c r="D112" t="str">
        <f>IF('Raw Questionnaire Results'!$G111="","",('Raw Questionnaire Results'!AZ111+'Raw Questionnaire Results'!AH111)/2)</f>
        <v/>
      </c>
      <c r="E112" s="64" t="str">
        <f>IF('Raw Questionnaire Results'!$G111="","",('Raw Questionnaire Results'!AY111+'Raw Questionnaire Results'!AG111)/2)</f>
        <v/>
      </c>
      <c r="F112" s="72" t="str">
        <f>IF('Raw Questionnaire Results'!$G111="","",('Raw Questionnaire Results'!L111+'Raw Questionnaire Results'!W111)/2)</f>
        <v/>
      </c>
      <c r="G112" s="72" t="str">
        <f>IF('Raw Questionnaire Results'!$G111="","",('Raw Questionnaire Results'!AL111+'Raw Questionnaire Results'!BH111)/2)</f>
        <v/>
      </c>
      <c r="H112" s="64" t="str">
        <f>IF('Raw Questionnaire Results'!$G111="","",('Raw Questionnaire Results'!AK111+'Raw Questionnaire Results'!BG111)/2)</f>
        <v/>
      </c>
      <c r="I112" s="72" t="str">
        <f>IF('Raw Questionnaire Results'!$G111="","",('Raw Questionnaire Results'!M111+'Raw Questionnaire Results'!R111)/2)</f>
        <v/>
      </c>
      <c r="J112" s="72" t="str">
        <f>IF('Raw Questionnaire Results'!$G111="","",('Raw Questionnaire Results'!AN111+'Raw Questionnaire Results'!AX111)/2)</f>
        <v/>
      </c>
      <c r="K112" s="64" t="str">
        <f>IF('Raw Questionnaire Results'!$G111="","",('Raw Questionnaire Results'!AM111+'Raw Questionnaire Results'!AW111)/2)</f>
        <v/>
      </c>
      <c r="L112" s="72" t="str">
        <f>IF('Raw Questionnaire Results'!$G111="","",('Raw Questionnaire Results'!V111+'Raw Questionnaire Results'!N111)/2)</f>
        <v/>
      </c>
      <c r="M112" s="72" t="str">
        <f>IF('Raw Questionnaire Results'!$G111="","",('Raw Questionnaire Results'!BF111+'Raw Questionnaire Results'!AP111)/2)</f>
        <v/>
      </c>
      <c r="N112" s="64" t="str">
        <f>IF('Raw Questionnaire Results'!$G111="","",('Raw Questionnaire Results'!BE111+'Raw Questionnaire Results'!AO111)/2)</f>
        <v/>
      </c>
      <c r="O112" s="72" t="str">
        <f>IF('Raw Questionnaire Results'!$G111="","",('Raw Questionnaire Results'!Q111+'Raw Questionnaire Results'!K111)/2)</f>
        <v/>
      </c>
      <c r="P112" s="72" t="str">
        <f>IF('Raw Questionnaire Results'!$G111="","",('Raw Questionnaire Results'!AV111+'Raw Questionnaire Results'!AJ111)/2)</f>
        <v/>
      </c>
      <c r="Q112" s="64" t="str">
        <f>IF('Raw Questionnaire Results'!$G111="","",('Raw Questionnaire Results'!AU111+'Raw Questionnaire Results'!AI111)/2)</f>
        <v/>
      </c>
      <c r="R112" s="72" t="str">
        <f>IF('Raw Questionnaire Results'!$G111="","",('Raw Questionnaire Results'!O111+'Raw Questionnaire Results'!U111)/2)</f>
        <v/>
      </c>
      <c r="S112" s="72" t="str">
        <f>IF('Raw Questionnaire Results'!$G111="","",('Raw Questionnaire Results'!AR111+'Raw Questionnaire Results'!BD111)/2)</f>
        <v/>
      </c>
      <c r="T112" s="64" t="str">
        <f>IF('Raw Questionnaire Results'!$G111="","",('Raw Questionnaire Results'!AQ111+'Raw Questionnaire Results'!BC111)/2)</f>
        <v/>
      </c>
      <c r="U112" s="72" t="str">
        <f>IF('Raw Questionnaire Results'!$G111="","",('Raw Questionnaire Results'!T111+'Raw Questionnaire Results'!P111)/2)</f>
        <v/>
      </c>
      <c r="V112" s="72" t="str">
        <f>IF('Raw Questionnaire Results'!$G111="","",('Raw Questionnaire Results'!BB111+'Raw Questionnaire Results'!AT111)/2)</f>
        <v/>
      </c>
      <c r="W112" s="64" t="str">
        <f>IF('Raw Questionnaire Results'!$G111="","",('Raw Questionnaire Results'!BA111+'Raw Questionnaire Results'!AS111)/2)</f>
        <v/>
      </c>
    </row>
    <row r="113" spans="1:23">
      <c r="A113" s="70" t="str">
        <f>IF('Raw Questionnaire Results'!G112="","",'Raw Questionnaire Results'!G112)</f>
        <v/>
      </c>
      <c r="B113" s="71" t="str">
        <f>IF('Raw Questionnaire Results'!H112="","",'Raw Questionnaire Results'!H112)</f>
        <v/>
      </c>
      <c r="C113" t="str">
        <f>IF('Raw Questionnaire Results'!$G112="","",('Raw Questionnaire Results'!Q112+'Raw Questionnaire Results'!J112)/2)</f>
        <v/>
      </c>
      <c r="D113" t="str">
        <f>IF('Raw Questionnaire Results'!$G112="","",('Raw Questionnaire Results'!AZ112+'Raw Questionnaire Results'!AH112)/2)</f>
        <v/>
      </c>
      <c r="E113" s="64" t="str">
        <f>IF('Raw Questionnaire Results'!$G112="","",('Raw Questionnaire Results'!AY112+'Raw Questionnaire Results'!AG112)/2)</f>
        <v/>
      </c>
      <c r="F113" s="72" t="str">
        <f>IF('Raw Questionnaire Results'!$G112="","",('Raw Questionnaire Results'!L112+'Raw Questionnaire Results'!W112)/2)</f>
        <v/>
      </c>
      <c r="G113" s="72" t="str">
        <f>IF('Raw Questionnaire Results'!$G112="","",('Raw Questionnaire Results'!AL112+'Raw Questionnaire Results'!BH112)/2)</f>
        <v/>
      </c>
      <c r="H113" s="64" t="str">
        <f>IF('Raw Questionnaire Results'!$G112="","",('Raw Questionnaire Results'!AK112+'Raw Questionnaire Results'!BG112)/2)</f>
        <v/>
      </c>
      <c r="I113" s="72" t="str">
        <f>IF('Raw Questionnaire Results'!$G112="","",('Raw Questionnaire Results'!M112+'Raw Questionnaire Results'!R112)/2)</f>
        <v/>
      </c>
      <c r="J113" s="72" t="str">
        <f>IF('Raw Questionnaire Results'!$G112="","",('Raw Questionnaire Results'!AN112+'Raw Questionnaire Results'!AX112)/2)</f>
        <v/>
      </c>
      <c r="K113" s="64" t="str">
        <f>IF('Raw Questionnaire Results'!$G112="","",('Raw Questionnaire Results'!AM112+'Raw Questionnaire Results'!AW112)/2)</f>
        <v/>
      </c>
      <c r="L113" s="72" t="str">
        <f>IF('Raw Questionnaire Results'!$G112="","",('Raw Questionnaire Results'!V112+'Raw Questionnaire Results'!N112)/2)</f>
        <v/>
      </c>
      <c r="M113" s="72" t="str">
        <f>IF('Raw Questionnaire Results'!$G112="","",('Raw Questionnaire Results'!BF112+'Raw Questionnaire Results'!AP112)/2)</f>
        <v/>
      </c>
      <c r="N113" s="64" t="str">
        <f>IF('Raw Questionnaire Results'!$G112="","",('Raw Questionnaire Results'!BE112+'Raw Questionnaire Results'!AO112)/2)</f>
        <v/>
      </c>
      <c r="O113" s="72" t="str">
        <f>IF('Raw Questionnaire Results'!$G112="","",('Raw Questionnaire Results'!Q112+'Raw Questionnaire Results'!K112)/2)</f>
        <v/>
      </c>
      <c r="P113" s="72" t="str">
        <f>IF('Raw Questionnaire Results'!$G112="","",('Raw Questionnaire Results'!AV112+'Raw Questionnaire Results'!AJ112)/2)</f>
        <v/>
      </c>
      <c r="Q113" s="64" t="str">
        <f>IF('Raw Questionnaire Results'!$G112="","",('Raw Questionnaire Results'!AU112+'Raw Questionnaire Results'!AI112)/2)</f>
        <v/>
      </c>
      <c r="R113" s="72" t="str">
        <f>IF('Raw Questionnaire Results'!$G112="","",('Raw Questionnaire Results'!O112+'Raw Questionnaire Results'!U112)/2)</f>
        <v/>
      </c>
      <c r="S113" s="72" t="str">
        <f>IF('Raw Questionnaire Results'!$G112="","",('Raw Questionnaire Results'!AR112+'Raw Questionnaire Results'!BD112)/2)</f>
        <v/>
      </c>
      <c r="T113" s="64" t="str">
        <f>IF('Raw Questionnaire Results'!$G112="","",('Raw Questionnaire Results'!AQ112+'Raw Questionnaire Results'!BC112)/2)</f>
        <v/>
      </c>
      <c r="U113" s="72" t="str">
        <f>IF('Raw Questionnaire Results'!$G112="","",('Raw Questionnaire Results'!T112+'Raw Questionnaire Results'!P112)/2)</f>
        <v/>
      </c>
      <c r="V113" s="72" t="str">
        <f>IF('Raw Questionnaire Results'!$G112="","",('Raw Questionnaire Results'!BB112+'Raw Questionnaire Results'!AT112)/2)</f>
        <v/>
      </c>
      <c r="W113" s="64" t="str">
        <f>IF('Raw Questionnaire Results'!$G112="","",('Raw Questionnaire Results'!BA112+'Raw Questionnaire Results'!AS112)/2)</f>
        <v/>
      </c>
    </row>
    <row r="114" spans="1:23">
      <c r="A114" s="70" t="str">
        <f>IF('Raw Questionnaire Results'!G113="","",'Raw Questionnaire Results'!G113)</f>
        <v/>
      </c>
      <c r="B114" s="71" t="str">
        <f>IF('Raw Questionnaire Results'!H113="","",'Raw Questionnaire Results'!H113)</f>
        <v/>
      </c>
      <c r="C114" t="str">
        <f>IF('Raw Questionnaire Results'!$G113="","",('Raw Questionnaire Results'!Q113+'Raw Questionnaire Results'!J113)/2)</f>
        <v/>
      </c>
      <c r="D114" t="str">
        <f>IF('Raw Questionnaire Results'!$G113="","",('Raw Questionnaire Results'!AZ113+'Raw Questionnaire Results'!AH113)/2)</f>
        <v/>
      </c>
      <c r="E114" s="64" t="str">
        <f>IF('Raw Questionnaire Results'!$G113="","",('Raw Questionnaire Results'!AY113+'Raw Questionnaire Results'!AG113)/2)</f>
        <v/>
      </c>
      <c r="F114" s="72" t="str">
        <f>IF('Raw Questionnaire Results'!$G113="","",('Raw Questionnaire Results'!L113+'Raw Questionnaire Results'!W113)/2)</f>
        <v/>
      </c>
      <c r="G114" s="72" t="str">
        <f>IF('Raw Questionnaire Results'!$G113="","",('Raw Questionnaire Results'!AL113+'Raw Questionnaire Results'!BH113)/2)</f>
        <v/>
      </c>
      <c r="H114" s="64" t="str">
        <f>IF('Raw Questionnaire Results'!$G113="","",('Raw Questionnaire Results'!AK113+'Raw Questionnaire Results'!BG113)/2)</f>
        <v/>
      </c>
      <c r="I114" s="72" t="str">
        <f>IF('Raw Questionnaire Results'!$G113="","",('Raw Questionnaire Results'!M113+'Raw Questionnaire Results'!R113)/2)</f>
        <v/>
      </c>
      <c r="J114" s="72" t="str">
        <f>IF('Raw Questionnaire Results'!$G113="","",('Raw Questionnaire Results'!AN113+'Raw Questionnaire Results'!AX113)/2)</f>
        <v/>
      </c>
      <c r="K114" s="64" t="str">
        <f>IF('Raw Questionnaire Results'!$G113="","",('Raw Questionnaire Results'!AM113+'Raw Questionnaire Results'!AW113)/2)</f>
        <v/>
      </c>
      <c r="L114" s="72" t="str">
        <f>IF('Raw Questionnaire Results'!$G113="","",('Raw Questionnaire Results'!V113+'Raw Questionnaire Results'!N113)/2)</f>
        <v/>
      </c>
      <c r="M114" s="72" t="str">
        <f>IF('Raw Questionnaire Results'!$G113="","",('Raw Questionnaire Results'!BF113+'Raw Questionnaire Results'!AP113)/2)</f>
        <v/>
      </c>
      <c r="N114" s="64" t="str">
        <f>IF('Raw Questionnaire Results'!$G113="","",('Raw Questionnaire Results'!BE113+'Raw Questionnaire Results'!AO113)/2)</f>
        <v/>
      </c>
      <c r="O114" s="72" t="str">
        <f>IF('Raw Questionnaire Results'!$G113="","",('Raw Questionnaire Results'!Q113+'Raw Questionnaire Results'!K113)/2)</f>
        <v/>
      </c>
      <c r="P114" s="72" t="str">
        <f>IF('Raw Questionnaire Results'!$G113="","",('Raw Questionnaire Results'!AV113+'Raw Questionnaire Results'!AJ113)/2)</f>
        <v/>
      </c>
      <c r="Q114" s="64" t="str">
        <f>IF('Raw Questionnaire Results'!$G113="","",('Raw Questionnaire Results'!AU113+'Raw Questionnaire Results'!AI113)/2)</f>
        <v/>
      </c>
      <c r="R114" s="72" t="str">
        <f>IF('Raw Questionnaire Results'!$G113="","",('Raw Questionnaire Results'!O113+'Raw Questionnaire Results'!U113)/2)</f>
        <v/>
      </c>
      <c r="S114" s="72" t="str">
        <f>IF('Raw Questionnaire Results'!$G113="","",('Raw Questionnaire Results'!AR113+'Raw Questionnaire Results'!BD113)/2)</f>
        <v/>
      </c>
      <c r="T114" s="64" t="str">
        <f>IF('Raw Questionnaire Results'!$G113="","",('Raw Questionnaire Results'!AQ113+'Raw Questionnaire Results'!BC113)/2)</f>
        <v/>
      </c>
      <c r="U114" s="72" t="str">
        <f>IF('Raw Questionnaire Results'!$G113="","",('Raw Questionnaire Results'!T113+'Raw Questionnaire Results'!P113)/2)</f>
        <v/>
      </c>
      <c r="V114" s="72" t="str">
        <f>IF('Raw Questionnaire Results'!$G113="","",('Raw Questionnaire Results'!BB113+'Raw Questionnaire Results'!AT113)/2)</f>
        <v/>
      </c>
      <c r="W114" s="64" t="str">
        <f>IF('Raw Questionnaire Results'!$G113="","",('Raw Questionnaire Results'!BA113+'Raw Questionnaire Results'!AS113)/2)</f>
        <v/>
      </c>
    </row>
    <row r="115" spans="1:23">
      <c r="A115" s="70" t="str">
        <f>IF('Raw Questionnaire Results'!G114="","",'Raw Questionnaire Results'!G114)</f>
        <v/>
      </c>
      <c r="B115" s="71" t="str">
        <f>IF('Raw Questionnaire Results'!H114="","",'Raw Questionnaire Results'!H114)</f>
        <v/>
      </c>
      <c r="C115" t="str">
        <f>IF('Raw Questionnaire Results'!$G114="","",('Raw Questionnaire Results'!Q114+'Raw Questionnaire Results'!J114)/2)</f>
        <v/>
      </c>
      <c r="D115" t="str">
        <f>IF('Raw Questionnaire Results'!$G114="","",('Raw Questionnaire Results'!AZ114+'Raw Questionnaire Results'!AH114)/2)</f>
        <v/>
      </c>
      <c r="E115" s="64" t="str">
        <f>IF('Raw Questionnaire Results'!$G114="","",('Raw Questionnaire Results'!AY114+'Raw Questionnaire Results'!AG114)/2)</f>
        <v/>
      </c>
      <c r="F115" s="72" t="str">
        <f>IF('Raw Questionnaire Results'!$G114="","",('Raw Questionnaire Results'!L114+'Raw Questionnaire Results'!W114)/2)</f>
        <v/>
      </c>
      <c r="G115" s="72" t="str">
        <f>IF('Raw Questionnaire Results'!$G114="","",('Raw Questionnaire Results'!AL114+'Raw Questionnaire Results'!BH114)/2)</f>
        <v/>
      </c>
      <c r="H115" s="64" t="str">
        <f>IF('Raw Questionnaire Results'!$G114="","",('Raw Questionnaire Results'!AK114+'Raw Questionnaire Results'!BG114)/2)</f>
        <v/>
      </c>
      <c r="I115" s="72" t="str">
        <f>IF('Raw Questionnaire Results'!$G114="","",('Raw Questionnaire Results'!M114+'Raw Questionnaire Results'!R114)/2)</f>
        <v/>
      </c>
      <c r="J115" s="72" t="str">
        <f>IF('Raw Questionnaire Results'!$G114="","",('Raw Questionnaire Results'!AN114+'Raw Questionnaire Results'!AX114)/2)</f>
        <v/>
      </c>
      <c r="K115" s="64" t="str">
        <f>IF('Raw Questionnaire Results'!$G114="","",('Raw Questionnaire Results'!AM114+'Raw Questionnaire Results'!AW114)/2)</f>
        <v/>
      </c>
      <c r="L115" s="72" t="str">
        <f>IF('Raw Questionnaire Results'!$G114="","",('Raw Questionnaire Results'!V114+'Raw Questionnaire Results'!N114)/2)</f>
        <v/>
      </c>
      <c r="M115" s="72" t="str">
        <f>IF('Raw Questionnaire Results'!$G114="","",('Raw Questionnaire Results'!BF114+'Raw Questionnaire Results'!AP114)/2)</f>
        <v/>
      </c>
      <c r="N115" s="64" t="str">
        <f>IF('Raw Questionnaire Results'!$G114="","",('Raw Questionnaire Results'!BE114+'Raw Questionnaire Results'!AO114)/2)</f>
        <v/>
      </c>
      <c r="O115" s="72" t="str">
        <f>IF('Raw Questionnaire Results'!$G114="","",('Raw Questionnaire Results'!Q114+'Raw Questionnaire Results'!K114)/2)</f>
        <v/>
      </c>
      <c r="P115" s="72" t="str">
        <f>IF('Raw Questionnaire Results'!$G114="","",('Raw Questionnaire Results'!AV114+'Raw Questionnaire Results'!AJ114)/2)</f>
        <v/>
      </c>
      <c r="Q115" s="64" t="str">
        <f>IF('Raw Questionnaire Results'!$G114="","",('Raw Questionnaire Results'!AU114+'Raw Questionnaire Results'!AI114)/2)</f>
        <v/>
      </c>
      <c r="R115" s="72" t="str">
        <f>IF('Raw Questionnaire Results'!$G114="","",('Raw Questionnaire Results'!O114+'Raw Questionnaire Results'!U114)/2)</f>
        <v/>
      </c>
      <c r="S115" s="72" t="str">
        <f>IF('Raw Questionnaire Results'!$G114="","",('Raw Questionnaire Results'!AR114+'Raw Questionnaire Results'!BD114)/2)</f>
        <v/>
      </c>
      <c r="T115" s="64" t="str">
        <f>IF('Raw Questionnaire Results'!$G114="","",('Raw Questionnaire Results'!AQ114+'Raw Questionnaire Results'!BC114)/2)</f>
        <v/>
      </c>
      <c r="U115" s="72" t="str">
        <f>IF('Raw Questionnaire Results'!$G114="","",('Raw Questionnaire Results'!T114+'Raw Questionnaire Results'!P114)/2)</f>
        <v/>
      </c>
      <c r="V115" s="72" t="str">
        <f>IF('Raw Questionnaire Results'!$G114="","",('Raw Questionnaire Results'!BB114+'Raw Questionnaire Results'!AT114)/2)</f>
        <v/>
      </c>
      <c r="W115" s="64" t="str">
        <f>IF('Raw Questionnaire Results'!$G114="","",('Raw Questionnaire Results'!BA114+'Raw Questionnaire Results'!AS114)/2)</f>
        <v/>
      </c>
    </row>
    <row r="116" spans="1:23">
      <c r="A116" s="70" t="str">
        <f>IF('Raw Questionnaire Results'!G115="","",'Raw Questionnaire Results'!G115)</f>
        <v/>
      </c>
      <c r="B116" s="71" t="str">
        <f>IF('Raw Questionnaire Results'!H115="","",'Raw Questionnaire Results'!H115)</f>
        <v/>
      </c>
      <c r="C116" t="str">
        <f>IF('Raw Questionnaire Results'!$G115="","",('Raw Questionnaire Results'!Q115+'Raw Questionnaire Results'!J115)/2)</f>
        <v/>
      </c>
      <c r="D116" t="str">
        <f>IF('Raw Questionnaire Results'!$G115="","",('Raw Questionnaire Results'!AZ115+'Raw Questionnaire Results'!AH115)/2)</f>
        <v/>
      </c>
      <c r="E116" s="64" t="str">
        <f>IF('Raw Questionnaire Results'!$G115="","",('Raw Questionnaire Results'!AY115+'Raw Questionnaire Results'!AG115)/2)</f>
        <v/>
      </c>
      <c r="F116" s="72" t="str">
        <f>IF('Raw Questionnaire Results'!$G115="","",('Raw Questionnaire Results'!L115+'Raw Questionnaire Results'!W115)/2)</f>
        <v/>
      </c>
      <c r="G116" s="72" t="str">
        <f>IF('Raw Questionnaire Results'!$G115="","",('Raw Questionnaire Results'!AL115+'Raw Questionnaire Results'!BH115)/2)</f>
        <v/>
      </c>
      <c r="H116" s="64" t="str">
        <f>IF('Raw Questionnaire Results'!$G115="","",('Raw Questionnaire Results'!AK115+'Raw Questionnaire Results'!BG115)/2)</f>
        <v/>
      </c>
      <c r="I116" s="72" t="str">
        <f>IF('Raw Questionnaire Results'!$G115="","",('Raw Questionnaire Results'!M115+'Raw Questionnaire Results'!R115)/2)</f>
        <v/>
      </c>
      <c r="J116" s="72" t="str">
        <f>IF('Raw Questionnaire Results'!$G115="","",('Raw Questionnaire Results'!AN115+'Raw Questionnaire Results'!AX115)/2)</f>
        <v/>
      </c>
      <c r="K116" s="64" t="str">
        <f>IF('Raw Questionnaire Results'!$G115="","",('Raw Questionnaire Results'!AM115+'Raw Questionnaire Results'!AW115)/2)</f>
        <v/>
      </c>
      <c r="L116" s="72" t="str">
        <f>IF('Raw Questionnaire Results'!$G115="","",('Raw Questionnaire Results'!V115+'Raw Questionnaire Results'!N115)/2)</f>
        <v/>
      </c>
      <c r="M116" s="72" t="str">
        <f>IF('Raw Questionnaire Results'!$G115="","",('Raw Questionnaire Results'!BF115+'Raw Questionnaire Results'!AP115)/2)</f>
        <v/>
      </c>
      <c r="N116" s="64" t="str">
        <f>IF('Raw Questionnaire Results'!$G115="","",('Raw Questionnaire Results'!BE115+'Raw Questionnaire Results'!AO115)/2)</f>
        <v/>
      </c>
      <c r="O116" s="72" t="str">
        <f>IF('Raw Questionnaire Results'!$G115="","",('Raw Questionnaire Results'!Q115+'Raw Questionnaire Results'!K115)/2)</f>
        <v/>
      </c>
      <c r="P116" s="72" t="str">
        <f>IF('Raw Questionnaire Results'!$G115="","",('Raw Questionnaire Results'!AV115+'Raw Questionnaire Results'!AJ115)/2)</f>
        <v/>
      </c>
      <c r="Q116" s="64" t="str">
        <f>IF('Raw Questionnaire Results'!$G115="","",('Raw Questionnaire Results'!AU115+'Raw Questionnaire Results'!AI115)/2)</f>
        <v/>
      </c>
      <c r="R116" s="72" t="str">
        <f>IF('Raw Questionnaire Results'!$G115="","",('Raw Questionnaire Results'!O115+'Raw Questionnaire Results'!U115)/2)</f>
        <v/>
      </c>
      <c r="S116" s="72" t="str">
        <f>IF('Raw Questionnaire Results'!$G115="","",('Raw Questionnaire Results'!AR115+'Raw Questionnaire Results'!BD115)/2)</f>
        <v/>
      </c>
      <c r="T116" s="64" t="str">
        <f>IF('Raw Questionnaire Results'!$G115="","",('Raw Questionnaire Results'!AQ115+'Raw Questionnaire Results'!BC115)/2)</f>
        <v/>
      </c>
      <c r="U116" s="72" t="str">
        <f>IF('Raw Questionnaire Results'!$G115="","",('Raw Questionnaire Results'!T115+'Raw Questionnaire Results'!P115)/2)</f>
        <v/>
      </c>
      <c r="V116" s="72" t="str">
        <f>IF('Raw Questionnaire Results'!$G115="","",('Raw Questionnaire Results'!BB115+'Raw Questionnaire Results'!AT115)/2)</f>
        <v/>
      </c>
      <c r="W116" s="64" t="str">
        <f>IF('Raw Questionnaire Results'!$G115="","",('Raw Questionnaire Results'!BA115+'Raw Questionnaire Results'!AS115)/2)</f>
        <v/>
      </c>
    </row>
    <row r="117" spans="1:23">
      <c r="A117" s="70" t="str">
        <f>IF('Raw Questionnaire Results'!G116="","",'Raw Questionnaire Results'!G116)</f>
        <v/>
      </c>
      <c r="B117" s="71" t="str">
        <f>IF('Raw Questionnaire Results'!H116="","",'Raw Questionnaire Results'!H116)</f>
        <v/>
      </c>
      <c r="C117" t="str">
        <f>IF('Raw Questionnaire Results'!$G116="","",('Raw Questionnaire Results'!Q116+'Raw Questionnaire Results'!J116)/2)</f>
        <v/>
      </c>
      <c r="D117" t="str">
        <f>IF('Raw Questionnaire Results'!$G116="","",('Raw Questionnaire Results'!AZ116+'Raw Questionnaire Results'!AH116)/2)</f>
        <v/>
      </c>
      <c r="E117" s="64" t="str">
        <f>IF('Raw Questionnaire Results'!$G116="","",('Raw Questionnaire Results'!AY116+'Raw Questionnaire Results'!AG116)/2)</f>
        <v/>
      </c>
      <c r="F117" s="72" t="str">
        <f>IF('Raw Questionnaire Results'!$G116="","",('Raw Questionnaire Results'!L116+'Raw Questionnaire Results'!W116)/2)</f>
        <v/>
      </c>
      <c r="G117" s="72" t="str">
        <f>IF('Raw Questionnaire Results'!$G116="","",('Raw Questionnaire Results'!AL116+'Raw Questionnaire Results'!BH116)/2)</f>
        <v/>
      </c>
      <c r="H117" s="64" t="str">
        <f>IF('Raw Questionnaire Results'!$G116="","",('Raw Questionnaire Results'!AK116+'Raw Questionnaire Results'!BG116)/2)</f>
        <v/>
      </c>
      <c r="I117" s="72" t="str">
        <f>IF('Raw Questionnaire Results'!$G116="","",('Raw Questionnaire Results'!M116+'Raw Questionnaire Results'!R116)/2)</f>
        <v/>
      </c>
      <c r="J117" s="72" t="str">
        <f>IF('Raw Questionnaire Results'!$G116="","",('Raw Questionnaire Results'!AN116+'Raw Questionnaire Results'!AX116)/2)</f>
        <v/>
      </c>
      <c r="K117" s="64" t="str">
        <f>IF('Raw Questionnaire Results'!$G116="","",('Raw Questionnaire Results'!AM116+'Raw Questionnaire Results'!AW116)/2)</f>
        <v/>
      </c>
      <c r="L117" s="72" t="str">
        <f>IF('Raw Questionnaire Results'!$G116="","",('Raw Questionnaire Results'!V116+'Raw Questionnaire Results'!N116)/2)</f>
        <v/>
      </c>
      <c r="M117" s="72" t="str">
        <f>IF('Raw Questionnaire Results'!$G116="","",('Raw Questionnaire Results'!BF116+'Raw Questionnaire Results'!AP116)/2)</f>
        <v/>
      </c>
      <c r="N117" s="64" t="str">
        <f>IF('Raw Questionnaire Results'!$G116="","",('Raw Questionnaire Results'!BE116+'Raw Questionnaire Results'!AO116)/2)</f>
        <v/>
      </c>
      <c r="O117" s="72" t="str">
        <f>IF('Raw Questionnaire Results'!$G116="","",('Raw Questionnaire Results'!Q116+'Raw Questionnaire Results'!K116)/2)</f>
        <v/>
      </c>
      <c r="P117" s="72" t="str">
        <f>IF('Raw Questionnaire Results'!$G116="","",('Raw Questionnaire Results'!AV116+'Raw Questionnaire Results'!AJ116)/2)</f>
        <v/>
      </c>
      <c r="Q117" s="64" t="str">
        <f>IF('Raw Questionnaire Results'!$G116="","",('Raw Questionnaire Results'!AU116+'Raw Questionnaire Results'!AI116)/2)</f>
        <v/>
      </c>
      <c r="R117" s="72" t="str">
        <f>IF('Raw Questionnaire Results'!$G116="","",('Raw Questionnaire Results'!O116+'Raw Questionnaire Results'!U116)/2)</f>
        <v/>
      </c>
      <c r="S117" s="72" t="str">
        <f>IF('Raw Questionnaire Results'!$G116="","",('Raw Questionnaire Results'!AR116+'Raw Questionnaire Results'!BD116)/2)</f>
        <v/>
      </c>
      <c r="T117" s="64" t="str">
        <f>IF('Raw Questionnaire Results'!$G116="","",('Raw Questionnaire Results'!AQ116+'Raw Questionnaire Results'!BC116)/2)</f>
        <v/>
      </c>
      <c r="U117" s="72" t="str">
        <f>IF('Raw Questionnaire Results'!$G116="","",('Raw Questionnaire Results'!T116+'Raw Questionnaire Results'!P116)/2)</f>
        <v/>
      </c>
      <c r="V117" s="72" t="str">
        <f>IF('Raw Questionnaire Results'!$G116="","",('Raw Questionnaire Results'!BB116+'Raw Questionnaire Results'!AT116)/2)</f>
        <v/>
      </c>
      <c r="W117" s="64" t="str">
        <f>IF('Raw Questionnaire Results'!$G116="","",('Raw Questionnaire Results'!BA116+'Raw Questionnaire Results'!AS116)/2)</f>
        <v/>
      </c>
    </row>
    <row r="118" spans="1:23">
      <c r="A118" s="70" t="str">
        <f>IF('Raw Questionnaire Results'!G117="","",'Raw Questionnaire Results'!G117)</f>
        <v/>
      </c>
      <c r="B118" s="71" t="str">
        <f>IF('Raw Questionnaire Results'!H117="","",'Raw Questionnaire Results'!H117)</f>
        <v/>
      </c>
      <c r="C118" t="str">
        <f>IF('Raw Questionnaire Results'!$G117="","",('Raw Questionnaire Results'!Q117+'Raw Questionnaire Results'!J117)/2)</f>
        <v/>
      </c>
      <c r="D118" t="str">
        <f>IF('Raw Questionnaire Results'!$G117="","",('Raw Questionnaire Results'!AZ117+'Raw Questionnaire Results'!AH117)/2)</f>
        <v/>
      </c>
      <c r="E118" s="64" t="str">
        <f>IF('Raw Questionnaire Results'!$G117="","",('Raw Questionnaire Results'!AY117+'Raw Questionnaire Results'!AG117)/2)</f>
        <v/>
      </c>
      <c r="F118" s="72" t="str">
        <f>IF('Raw Questionnaire Results'!$G117="","",('Raw Questionnaire Results'!L117+'Raw Questionnaire Results'!W117)/2)</f>
        <v/>
      </c>
      <c r="G118" s="72" t="str">
        <f>IF('Raw Questionnaire Results'!$G117="","",('Raw Questionnaire Results'!AL117+'Raw Questionnaire Results'!BH117)/2)</f>
        <v/>
      </c>
      <c r="H118" s="64" t="str">
        <f>IF('Raw Questionnaire Results'!$G117="","",('Raw Questionnaire Results'!AK117+'Raw Questionnaire Results'!BG117)/2)</f>
        <v/>
      </c>
      <c r="I118" s="72" t="str">
        <f>IF('Raw Questionnaire Results'!$G117="","",('Raw Questionnaire Results'!M117+'Raw Questionnaire Results'!R117)/2)</f>
        <v/>
      </c>
      <c r="J118" s="72" t="str">
        <f>IF('Raw Questionnaire Results'!$G117="","",('Raw Questionnaire Results'!AN117+'Raw Questionnaire Results'!AX117)/2)</f>
        <v/>
      </c>
      <c r="K118" s="64" t="str">
        <f>IF('Raw Questionnaire Results'!$G117="","",('Raw Questionnaire Results'!AM117+'Raw Questionnaire Results'!AW117)/2)</f>
        <v/>
      </c>
      <c r="L118" s="72" t="str">
        <f>IF('Raw Questionnaire Results'!$G117="","",('Raw Questionnaire Results'!V117+'Raw Questionnaire Results'!N117)/2)</f>
        <v/>
      </c>
      <c r="M118" s="72" t="str">
        <f>IF('Raw Questionnaire Results'!$G117="","",('Raw Questionnaire Results'!BF117+'Raw Questionnaire Results'!AP117)/2)</f>
        <v/>
      </c>
      <c r="N118" s="64" t="str">
        <f>IF('Raw Questionnaire Results'!$G117="","",('Raw Questionnaire Results'!BE117+'Raw Questionnaire Results'!AO117)/2)</f>
        <v/>
      </c>
      <c r="O118" s="72" t="str">
        <f>IF('Raw Questionnaire Results'!$G117="","",('Raw Questionnaire Results'!Q117+'Raw Questionnaire Results'!K117)/2)</f>
        <v/>
      </c>
      <c r="P118" s="72" t="str">
        <f>IF('Raw Questionnaire Results'!$G117="","",('Raw Questionnaire Results'!AV117+'Raw Questionnaire Results'!AJ117)/2)</f>
        <v/>
      </c>
      <c r="Q118" s="64" t="str">
        <f>IF('Raw Questionnaire Results'!$G117="","",('Raw Questionnaire Results'!AU117+'Raw Questionnaire Results'!AI117)/2)</f>
        <v/>
      </c>
      <c r="R118" s="72" t="str">
        <f>IF('Raw Questionnaire Results'!$G117="","",('Raw Questionnaire Results'!O117+'Raw Questionnaire Results'!U117)/2)</f>
        <v/>
      </c>
      <c r="S118" s="72" t="str">
        <f>IF('Raw Questionnaire Results'!$G117="","",('Raw Questionnaire Results'!AR117+'Raw Questionnaire Results'!BD117)/2)</f>
        <v/>
      </c>
      <c r="T118" s="64" t="str">
        <f>IF('Raw Questionnaire Results'!$G117="","",('Raw Questionnaire Results'!AQ117+'Raw Questionnaire Results'!BC117)/2)</f>
        <v/>
      </c>
      <c r="U118" s="72" t="str">
        <f>IF('Raw Questionnaire Results'!$G117="","",('Raw Questionnaire Results'!T117+'Raw Questionnaire Results'!P117)/2)</f>
        <v/>
      </c>
      <c r="V118" s="72" t="str">
        <f>IF('Raw Questionnaire Results'!$G117="","",('Raw Questionnaire Results'!BB117+'Raw Questionnaire Results'!AT117)/2)</f>
        <v/>
      </c>
      <c r="W118" s="64" t="str">
        <f>IF('Raw Questionnaire Results'!$G117="","",('Raw Questionnaire Results'!BA117+'Raw Questionnaire Results'!AS117)/2)</f>
        <v/>
      </c>
    </row>
    <row r="119" spans="1:23">
      <c r="A119" s="70" t="str">
        <f>IF('Raw Questionnaire Results'!G118="","",'Raw Questionnaire Results'!G118)</f>
        <v/>
      </c>
      <c r="B119" s="71" t="str">
        <f>IF('Raw Questionnaire Results'!H118="","",'Raw Questionnaire Results'!H118)</f>
        <v/>
      </c>
      <c r="C119" t="str">
        <f>IF('Raw Questionnaire Results'!$G118="","",('Raw Questionnaire Results'!Q118+'Raw Questionnaire Results'!J118)/2)</f>
        <v/>
      </c>
      <c r="D119" t="str">
        <f>IF('Raw Questionnaire Results'!$G118="","",('Raw Questionnaire Results'!AZ118+'Raw Questionnaire Results'!AH118)/2)</f>
        <v/>
      </c>
      <c r="E119" s="64" t="str">
        <f>IF('Raw Questionnaire Results'!$G118="","",('Raw Questionnaire Results'!AY118+'Raw Questionnaire Results'!AG118)/2)</f>
        <v/>
      </c>
      <c r="F119" s="72" t="str">
        <f>IF('Raw Questionnaire Results'!$G118="","",('Raw Questionnaire Results'!L118+'Raw Questionnaire Results'!W118)/2)</f>
        <v/>
      </c>
      <c r="G119" s="72" t="str">
        <f>IF('Raw Questionnaire Results'!$G118="","",('Raw Questionnaire Results'!AL118+'Raw Questionnaire Results'!BH118)/2)</f>
        <v/>
      </c>
      <c r="H119" s="64" t="str">
        <f>IF('Raw Questionnaire Results'!$G118="","",('Raw Questionnaire Results'!AK118+'Raw Questionnaire Results'!BG118)/2)</f>
        <v/>
      </c>
      <c r="I119" s="72" t="str">
        <f>IF('Raw Questionnaire Results'!$G118="","",('Raw Questionnaire Results'!M118+'Raw Questionnaire Results'!R118)/2)</f>
        <v/>
      </c>
      <c r="J119" s="72" t="str">
        <f>IF('Raw Questionnaire Results'!$G118="","",('Raw Questionnaire Results'!AN118+'Raw Questionnaire Results'!AX118)/2)</f>
        <v/>
      </c>
      <c r="K119" s="64" t="str">
        <f>IF('Raw Questionnaire Results'!$G118="","",('Raw Questionnaire Results'!AM118+'Raw Questionnaire Results'!AW118)/2)</f>
        <v/>
      </c>
      <c r="L119" s="72" t="str">
        <f>IF('Raw Questionnaire Results'!$G118="","",('Raw Questionnaire Results'!V118+'Raw Questionnaire Results'!N118)/2)</f>
        <v/>
      </c>
      <c r="M119" s="72" t="str">
        <f>IF('Raw Questionnaire Results'!$G118="","",('Raw Questionnaire Results'!BF118+'Raw Questionnaire Results'!AP118)/2)</f>
        <v/>
      </c>
      <c r="N119" s="64" t="str">
        <f>IF('Raw Questionnaire Results'!$G118="","",('Raw Questionnaire Results'!BE118+'Raw Questionnaire Results'!AO118)/2)</f>
        <v/>
      </c>
      <c r="O119" s="72" t="str">
        <f>IF('Raw Questionnaire Results'!$G118="","",('Raw Questionnaire Results'!Q118+'Raw Questionnaire Results'!K118)/2)</f>
        <v/>
      </c>
      <c r="P119" s="72" t="str">
        <f>IF('Raw Questionnaire Results'!$G118="","",('Raw Questionnaire Results'!AV118+'Raw Questionnaire Results'!AJ118)/2)</f>
        <v/>
      </c>
      <c r="Q119" s="64" t="str">
        <f>IF('Raw Questionnaire Results'!$G118="","",('Raw Questionnaire Results'!AU118+'Raw Questionnaire Results'!AI118)/2)</f>
        <v/>
      </c>
      <c r="R119" s="72" t="str">
        <f>IF('Raw Questionnaire Results'!$G118="","",('Raw Questionnaire Results'!O118+'Raw Questionnaire Results'!U118)/2)</f>
        <v/>
      </c>
      <c r="S119" s="72" t="str">
        <f>IF('Raw Questionnaire Results'!$G118="","",('Raw Questionnaire Results'!AR118+'Raw Questionnaire Results'!BD118)/2)</f>
        <v/>
      </c>
      <c r="T119" s="64" t="str">
        <f>IF('Raw Questionnaire Results'!$G118="","",('Raw Questionnaire Results'!AQ118+'Raw Questionnaire Results'!BC118)/2)</f>
        <v/>
      </c>
      <c r="U119" s="72" t="str">
        <f>IF('Raw Questionnaire Results'!$G118="","",('Raw Questionnaire Results'!T118+'Raw Questionnaire Results'!P118)/2)</f>
        <v/>
      </c>
      <c r="V119" s="72" t="str">
        <f>IF('Raw Questionnaire Results'!$G118="","",('Raw Questionnaire Results'!BB118+'Raw Questionnaire Results'!AT118)/2)</f>
        <v/>
      </c>
      <c r="W119" s="64" t="str">
        <f>IF('Raw Questionnaire Results'!$G118="","",('Raw Questionnaire Results'!BA118+'Raw Questionnaire Results'!AS118)/2)</f>
        <v/>
      </c>
    </row>
    <row r="120" spans="1:23">
      <c r="A120" s="70" t="str">
        <f>IF('Raw Questionnaire Results'!G119="","",'Raw Questionnaire Results'!G119)</f>
        <v/>
      </c>
      <c r="B120" s="71" t="str">
        <f>IF('Raw Questionnaire Results'!H119="","",'Raw Questionnaire Results'!H119)</f>
        <v/>
      </c>
      <c r="C120" t="str">
        <f>IF('Raw Questionnaire Results'!$G119="","",('Raw Questionnaire Results'!Q119+'Raw Questionnaire Results'!J119)/2)</f>
        <v/>
      </c>
      <c r="D120" t="str">
        <f>IF('Raw Questionnaire Results'!$G119="","",('Raw Questionnaire Results'!AZ119+'Raw Questionnaire Results'!AH119)/2)</f>
        <v/>
      </c>
      <c r="E120" s="64" t="str">
        <f>IF('Raw Questionnaire Results'!$G119="","",('Raw Questionnaire Results'!AY119+'Raw Questionnaire Results'!AG119)/2)</f>
        <v/>
      </c>
      <c r="F120" s="72" t="str">
        <f>IF('Raw Questionnaire Results'!$G119="","",('Raw Questionnaire Results'!L119+'Raw Questionnaire Results'!W119)/2)</f>
        <v/>
      </c>
      <c r="G120" s="72" t="str">
        <f>IF('Raw Questionnaire Results'!$G119="","",('Raw Questionnaire Results'!AL119+'Raw Questionnaire Results'!BH119)/2)</f>
        <v/>
      </c>
      <c r="H120" s="64" t="str">
        <f>IF('Raw Questionnaire Results'!$G119="","",('Raw Questionnaire Results'!AK119+'Raw Questionnaire Results'!BG119)/2)</f>
        <v/>
      </c>
      <c r="I120" s="72" t="str">
        <f>IF('Raw Questionnaire Results'!$G119="","",('Raw Questionnaire Results'!M119+'Raw Questionnaire Results'!R119)/2)</f>
        <v/>
      </c>
      <c r="J120" s="72" t="str">
        <f>IF('Raw Questionnaire Results'!$G119="","",('Raw Questionnaire Results'!AN119+'Raw Questionnaire Results'!AX119)/2)</f>
        <v/>
      </c>
      <c r="K120" s="64" t="str">
        <f>IF('Raw Questionnaire Results'!$G119="","",('Raw Questionnaire Results'!AM119+'Raw Questionnaire Results'!AW119)/2)</f>
        <v/>
      </c>
      <c r="L120" s="72" t="str">
        <f>IF('Raw Questionnaire Results'!$G119="","",('Raw Questionnaire Results'!V119+'Raw Questionnaire Results'!N119)/2)</f>
        <v/>
      </c>
      <c r="M120" s="72" t="str">
        <f>IF('Raw Questionnaire Results'!$G119="","",('Raw Questionnaire Results'!BF119+'Raw Questionnaire Results'!AP119)/2)</f>
        <v/>
      </c>
      <c r="N120" s="64" t="str">
        <f>IF('Raw Questionnaire Results'!$G119="","",('Raw Questionnaire Results'!BE119+'Raw Questionnaire Results'!AO119)/2)</f>
        <v/>
      </c>
      <c r="O120" s="72" t="str">
        <f>IF('Raw Questionnaire Results'!$G119="","",('Raw Questionnaire Results'!Q119+'Raw Questionnaire Results'!K119)/2)</f>
        <v/>
      </c>
      <c r="P120" s="72" t="str">
        <f>IF('Raw Questionnaire Results'!$G119="","",('Raw Questionnaire Results'!AV119+'Raw Questionnaire Results'!AJ119)/2)</f>
        <v/>
      </c>
      <c r="Q120" s="64" t="str">
        <f>IF('Raw Questionnaire Results'!$G119="","",('Raw Questionnaire Results'!AU119+'Raw Questionnaire Results'!AI119)/2)</f>
        <v/>
      </c>
      <c r="R120" s="72" t="str">
        <f>IF('Raw Questionnaire Results'!$G119="","",('Raw Questionnaire Results'!O119+'Raw Questionnaire Results'!U119)/2)</f>
        <v/>
      </c>
      <c r="S120" s="72" t="str">
        <f>IF('Raw Questionnaire Results'!$G119="","",('Raw Questionnaire Results'!AR119+'Raw Questionnaire Results'!BD119)/2)</f>
        <v/>
      </c>
      <c r="T120" s="64" t="str">
        <f>IF('Raw Questionnaire Results'!$G119="","",('Raw Questionnaire Results'!AQ119+'Raw Questionnaire Results'!BC119)/2)</f>
        <v/>
      </c>
      <c r="U120" s="72" t="str">
        <f>IF('Raw Questionnaire Results'!$G119="","",('Raw Questionnaire Results'!T119+'Raw Questionnaire Results'!P119)/2)</f>
        <v/>
      </c>
      <c r="V120" s="72" t="str">
        <f>IF('Raw Questionnaire Results'!$G119="","",('Raw Questionnaire Results'!BB119+'Raw Questionnaire Results'!AT119)/2)</f>
        <v/>
      </c>
      <c r="W120" s="64" t="str">
        <f>IF('Raw Questionnaire Results'!$G119="","",('Raw Questionnaire Results'!BA119+'Raw Questionnaire Results'!AS119)/2)</f>
        <v/>
      </c>
    </row>
    <row r="121" spans="1:23">
      <c r="A121" s="70" t="str">
        <f>IF('Raw Questionnaire Results'!G120="","",'Raw Questionnaire Results'!G120)</f>
        <v/>
      </c>
      <c r="B121" s="71" t="str">
        <f>IF('Raw Questionnaire Results'!H120="","",'Raw Questionnaire Results'!H120)</f>
        <v/>
      </c>
      <c r="C121" t="str">
        <f>IF('Raw Questionnaire Results'!$G120="","",('Raw Questionnaire Results'!Q120+'Raw Questionnaire Results'!J120)/2)</f>
        <v/>
      </c>
      <c r="D121" t="str">
        <f>IF('Raw Questionnaire Results'!$G120="","",('Raw Questionnaire Results'!AZ120+'Raw Questionnaire Results'!AH120)/2)</f>
        <v/>
      </c>
      <c r="E121" s="64" t="str">
        <f>IF('Raw Questionnaire Results'!$G120="","",('Raw Questionnaire Results'!AY120+'Raw Questionnaire Results'!AG120)/2)</f>
        <v/>
      </c>
      <c r="F121" s="72" t="str">
        <f>IF('Raw Questionnaire Results'!$G120="","",('Raw Questionnaire Results'!L120+'Raw Questionnaire Results'!W120)/2)</f>
        <v/>
      </c>
      <c r="G121" s="72" t="str">
        <f>IF('Raw Questionnaire Results'!$G120="","",('Raw Questionnaire Results'!AL120+'Raw Questionnaire Results'!BH120)/2)</f>
        <v/>
      </c>
      <c r="H121" s="64" t="str">
        <f>IF('Raw Questionnaire Results'!$G120="","",('Raw Questionnaire Results'!AK120+'Raw Questionnaire Results'!BG120)/2)</f>
        <v/>
      </c>
      <c r="I121" s="72" t="str">
        <f>IF('Raw Questionnaire Results'!$G120="","",('Raw Questionnaire Results'!M120+'Raw Questionnaire Results'!R120)/2)</f>
        <v/>
      </c>
      <c r="J121" s="72" t="str">
        <f>IF('Raw Questionnaire Results'!$G120="","",('Raw Questionnaire Results'!AN120+'Raw Questionnaire Results'!AX120)/2)</f>
        <v/>
      </c>
      <c r="K121" s="64" t="str">
        <f>IF('Raw Questionnaire Results'!$G120="","",('Raw Questionnaire Results'!AM120+'Raw Questionnaire Results'!AW120)/2)</f>
        <v/>
      </c>
      <c r="L121" s="72" t="str">
        <f>IF('Raw Questionnaire Results'!$G120="","",('Raw Questionnaire Results'!V120+'Raw Questionnaire Results'!N120)/2)</f>
        <v/>
      </c>
      <c r="M121" s="72" t="str">
        <f>IF('Raw Questionnaire Results'!$G120="","",('Raw Questionnaire Results'!BF120+'Raw Questionnaire Results'!AP120)/2)</f>
        <v/>
      </c>
      <c r="N121" s="64" t="str">
        <f>IF('Raw Questionnaire Results'!$G120="","",('Raw Questionnaire Results'!BE120+'Raw Questionnaire Results'!AO120)/2)</f>
        <v/>
      </c>
      <c r="O121" s="72" t="str">
        <f>IF('Raw Questionnaire Results'!$G120="","",('Raw Questionnaire Results'!Q120+'Raw Questionnaire Results'!K120)/2)</f>
        <v/>
      </c>
      <c r="P121" s="72" t="str">
        <f>IF('Raw Questionnaire Results'!$G120="","",('Raw Questionnaire Results'!AV120+'Raw Questionnaire Results'!AJ120)/2)</f>
        <v/>
      </c>
      <c r="Q121" s="64" t="str">
        <f>IF('Raw Questionnaire Results'!$G120="","",('Raw Questionnaire Results'!AU120+'Raw Questionnaire Results'!AI120)/2)</f>
        <v/>
      </c>
      <c r="R121" s="72" t="str">
        <f>IF('Raw Questionnaire Results'!$G120="","",('Raw Questionnaire Results'!O120+'Raw Questionnaire Results'!U120)/2)</f>
        <v/>
      </c>
      <c r="S121" s="72" t="str">
        <f>IF('Raw Questionnaire Results'!$G120="","",('Raw Questionnaire Results'!AR120+'Raw Questionnaire Results'!BD120)/2)</f>
        <v/>
      </c>
      <c r="T121" s="64" t="str">
        <f>IF('Raw Questionnaire Results'!$G120="","",('Raw Questionnaire Results'!AQ120+'Raw Questionnaire Results'!BC120)/2)</f>
        <v/>
      </c>
      <c r="U121" s="72" t="str">
        <f>IF('Raw Questionnaire Results'!$G120="","",('Raw Questionnaire Results'!T120+'Raw Questionnaire Results'!P120)/2)</f>
        <v/>
      </c>
      <c r="V121" s="72" t="str">
        <f>IF('Raw Questionnaire Results'!$G120="","",('Raw Questionnaire Results'!BB120+'Raw Questionnaire Results'!AT120)/2)</f>
        <v/>
      </c>
      <c r="W121" s="64" t="str">
        <f>IF('Raw Questionnaire Results'!$G120="","",('Raw Questionnaire Results'!BA120+'Raw Questionnaire Results'!AS120)/2)</f>
        <v/>
      </c>
    </row>
    <row r="122" spans="1:23">
      <c r="A122" s="70" t="str">
        <f>IF('Raw Questionnaire Results'!G121="","",'Raw Questionnaire Results'!G121)</f>
        <v/>
      </c>
      <c r="B122" s="71" t="str">
        <f>IF('Raw Questionnaire Results'!H121="","",'Raw Questionnaire Results'!H121)</f>
        <v/>
      </c>
      <c r="C122" t="str">
        <f>IF('Raw Questionnaire Results'!$G121="","",('Raw Questionnaire Results'!Q121+'Raw Questionnaire Results'!J121)/2)</f>
        <v/>
      </c>
      <c r="D122" t="str">
        <f>IF('Raw Questionnaire Results'!$G121="","",('Raw Questionnaire Results'!AZ121+'Raw Questionnaire Results'!AH121)/2)</f>
        <v/>
      </c>
      <c r="E122" s="64" t="str">
        <f>IF('Raw Questionnaire Results'!$G121="","",('Raw Questionnaire Results'!AY121+'Raw Questionnaire Results'!AG121)/2)</f>
        <v/>
      </c>
      <c r="F122" s="72" t="str">
        <f>IF('Raw Questionnaire Results'!$G121="","",('Raw Questionnaire Results'!L121+'Raw Questionnaire Results'!W121)/2)</f>
        <v/>
      </c>
      <c r="G122" s="72" t="str">
        <f>IF('Raw Questionnaire Results'!$G121="","",('Raw Questionnaire Results'!AL121+'Raw Questionnaire Results'!BH121)/2)</f>
        <v/>
      </c>
      <c r="H122" s="64" t="str">
        <f>IF('Raw Questionnaire Results'!$G121="","",('Raw Questionnaire Results'!AK121+'Raw Questionnaire Results'!BG121)/2)</f>
        <v/>
      </c>
      <c r="I122" s="72" t="str">
        <f>IF('Raw Questionnaire Results'!$G121="","",('Raw Questionnaire Results'!M121+'Raw Questionnaire Results'!R121)/2)</f>
        <v/>
      </c>
      <c r="J122" s="72" t="str">
        <f>IF('Raw Questionnaire Results'!$G121="","",('Raw Questionnaire Results'!AN121+'Raw Questionnaire Results'!AX121)/2)</f>
        <v/>
      </c>
      <c r="K122" s="64" t="str">
        <f>IF('Raw Questionnaire Results'!$G121="","",('Raw Questionnaire Results'!AM121+'Raw Questionnaire Results'!AW121)/2)</f>
        <v/>
      </c>
      <c r="L122" s="72" t="str">
        <f>IF('Raw Questionnaire Results'!$G121="","",('Raw Questionnaire Results'!V121+'Raw Questionnaire Results'!N121)/2)</f>
        <v/>
      </c>
      <c r="M122" s="72" t="str">
        <f>IF('Raw Questionnaire Results'!$G121="","",('Raw Questionnaire Results'!BF121+'Raw Questionnaire Results'!AP121)/2)</f>
        <v/>
      </c>
      <c r="N122" s="64" t="str">
        <f>IF('Raw Questionnaire Results'!$G121="","",('Raw Questionnaire Results'!BE121+'Raw Questionnaire Results'!AO121)/2)</f>
        <v/>
      </c>
      <c r="O122" s="72" t="str">
        <f>IF('Raw Questionnaire Results'!$G121="","",('Raw Questionnaire Results'!Q121+'Raw Questionnaire Results'!K121)/2)</f>
        <v/>
      </c>
      <c r="P122" s="72" t="str">
        <f>IF('Raw Questionnaire Results'!$G121="","",('Raw Questionnaire Results'!AV121+'Raw Questionnaire Results'!AJ121)/2)</f>
        <v/>
      </c>
      <c r="Q122" s="64" t="str">
        <f>IF('Raw Questionnaire Results'!$G121="","",('Raw Questionnaire Results'!AU121+'Raw Questionnaire Results'!AI121)/2)</f>
        <v/>
      </c>
      <c r="R122" s="72" t="str">
        <f>IF('Raw Questionnaire Results'!$G121="","",('Raw Questionnaire Results'!O121+'Raw Questionnaire Results'!U121)/2)</f>
        <v/>
      </c>
      <c r="S122" s="72" t="str">
        <f>IF('Raw Questionnaire Results'!$G121="","",('Raw Questionnaire Results'!AR121+'Raw Questionnaire Results'!BD121)/2)</f>
        <v/>
      </c>
      <c r="T122" s="64" t="str">
        <f>IF('Raw Questionnaire Results'!$G121="","",('Raw Questionnaire Results'!AQ121+'Raw Questionnaire Results'!BC121)/2)</f>
        <v/>
      </c>
      <c r="U122" s="72" t="str">
        <f>IF('Raw Questionnaire Results'!$G121="","",('Raw Questionnaire Results'!T121+'Raw Questionnaire Results'!P121)/2)</f>
        <v/>
      </c>
      <c r="V122" s="72" t="str">
        <f>IF('Raw Questionnaire Results'!$G121="","",('Raw Questionnaire Results'!BB121+'Raw Questionnaire Results'!AT121)/2)</f>
        <v/>
      </c>
      <c r="W122" s="64" t="str">
        <f>IF('Raw Questionnaire Results'!$G121="","",('Raw Questionnaire Results'!BA121+'Raw Questionnaire Results'!AS121)/2)</f>
        <v/>
      </c>
    </row>
    <row r="123" spans="1:23">
      <c r="A123" s="70" t="str">
        <f>IF('Raw Questionnaire Results'!G122="","",'Raw Questionnaire Results'!G122)</f>
        <v/>
      </c>
      <c r="B123" s="71" t="str">
        <f>IF('Raw Questionnaire Results'!H122="","",'Raw Questionnaire Results'!H122)</f>
        <v/>
      </c>
      <c r="C123" t="str">
        <f>IF('Raw Questionnaire Results'!$G122="","",('Raw Questionnaire Results'!Q122+'Raw Questionnaire Results'!J122)/2)</f>
        <v/>
      </c>
      <c r="D123" t="str">
        <f>IF('Raw Questionnaire Results'!$G122="","",('Raw Questionnaire Results'!AZ122+'Raw Questionnaire Results'!AH122)/2)</f>
        <v/>
      </c>
      <c r="E123" s="64" t="str">
        <f>IF('Raw Questionnaire Results'!$G122="","",('Raw Questionnaire Results'!AY122+'Raw Questionnaire Results'!AG122)/2)</f>
        <v/>
      </c>
      <c r="F123" s="72" t="str">
        <f>IF('Raw Questionnaire Results'!$G122="","",('Raw Questionnaire Results'!L122+'Raw Questionnaire Results'!W122)/2)</f>
        <v/>
      </c>
      <c r="G123" s="72" t="str">
        <f>IF('Raw Questionnaire Results'!$G122="","",('Raw Questionnaire Results'!AL122+'Raw Questionnaire Results'!BH122)/2)</f>
        <v/>
      </c>
      <c r="H123" s="64" t="str">
        <f>IF('Raw Questionnaire Results'!$G122="","",('Raw Questionnaire Results'!AK122+'Raw Questionnaire Results'!BG122)/2)</f>
        <v/>
      </c>
      <c r="I123" s="72" t="str">
        <f>IF('Raw Questionnaire Results'!$G122="","",('Raw Questionnaire Results'!M122+'Raw Questionnaire Results'!R122)/2)</f>
        <v/>
      </c>
      <c r="J123" s="72" t="str">
        <f>IF('Raw Questionnaire Results'!$G122="","",('Raw Questionnaire Results'!AN122+'Raw Questionnaire Results'!AX122)/2)</f>
        <v/>
      </c>
      <c r="K123" s="64" t="str">
        <f>IF('Raw Questionnaire Results'!$G122="","",('Raw Questionnaire Results'!AM122+'Raw Questionnaire Results'!AW122)/2)</f>
        <v/>
      </c>
      <c r="L123" s="72" t="str">
        <f>IF('Raw Questionnaire Results'!$G122="","",('Raw Questionnaire Results'!V122+'Raw Questionnaire Results'!N122)/2)</f>
        <v/>
      </c>
      <c r="M123" s="72" t="str">
        <f>IF('Raw Questionnaire Results'!$G122="","",('Raw Questionnaire Results'!BF122+'Raw Questionnaire Results'!AP122)/2)</f>
        <v/>
      </c>
      <c r="N123" s="64" t="str">
        <f>IF('Raw Questionnaire Results'!$G122="","",('Raw Questionnaire Results'!BE122+'Raw Questionnaire Results'!AO122)/2)</f>
        <v/>
      </c>
      <c r="O123" s="72" t="str">
        <f>IF('Raw Questionnaire Results'!$G122="","",('Raw Questionnaire Results'!Q122+'Raw Questionnaire Results'!K122)/2)</f>
        <v/>
      </c>
      <c r="P123" s="72" t="str">
        <f>IF('Raw Questionnaire Results'!$G122="","",('Raw Questionnaire Results'!AV122+'Raw Questionnaire Results'!AJ122)/2)</f>
        <v/>
      </c>
      <c r="Q123" s="64" t="str">
        <f>IF('Raw Questionnaire Results'!$G122="","",('Raw Questionnaire Results'!AU122+'Raw Questionnaire Results'!AI122)/2)</f>
        <v/>
      </c>
      <c r="R123" s="72" t="str">
        <f>IF('Raw Questionnaire Results'!$G122="","",('Raw Questionnaire Results'!O122+'Raw Questionnaire Results'!U122)/2)</f>
        <v/>
      </c>
      <c r="S123" s="72" t="str">
        <f>IF('Raw Questionnaire Results'!$G122="","",('Raw Questionnaire Results'!AR122+'Raw Questionnaire Results'!BD122)/2)</f>
        <v/>
      </c>
      <c r="T123" s="64" t="str">
        <f>IF('Raw Questionnaire Results'!$G122="","",('Raw Questionnaire Results'!AQ122+'Raw Questionnaire Results'!BC122)/2)</f>
        <v/>
      </c>
      <c r="U123" s="72" t="str">
        <f>IF('Raw Questionnaire Results'!$G122="","",('Raw Questionnaire Results'!T122+'Raw Questionnaire Results'!P122)/2)</f>
        <v/>
      </c>
      <c r="V123" s="72" t="str">
        <f>IF('Raw Questionnaire Results'!$G122="","",('Raw Questionnaire Results'!BB122+'Raw Questionnaire Results'!AT122)/2)</f>
        <v/>
      </c>
      <c r="W123" s="64" t="str">
        <f>IF('Raw Questionnaire Results'!$G122="","",('Raw Questionnaire Results'!BA122+'Raw Questionnaire Results'!AS122)/2)</f>
        <v/>
      </c>
    </row>
    <row r="124" spans="1:23">
      <c r="A124" s="70" t="str">
        <f>IF('Raw Questionnaire Results'!G123="","",'Raw Questionnaire Results'!G123)</f>
        <v/>
      </c>
      <c r="B124" s="71" t="str">
        <f>IF('Raw Questionnaire Results'!H123="","",'Raw Questionnaire Results'!H123)</f>
        <v/>
      </c>
      <c r="C124" t="str">
        <f>IF('Raw Questionnaire Results'!$G123="","",('Raw Questionnaire Results'!Q123+'Raw Questionnaire Results'!J123)/2)</f>
        <v/>
      </c>
      <c r="D124" t="str">
        <f>IF('Raw Questionnaire Results'!$G123="","",('Raw Questionnaire Results'!AZ123+'Raw Questionnaire Results'!AH123)/2)</f>
        <v/>
      </c>
      <c r="E124" s="64" t="str">
        <f>IF('Raw Questionnaire Results'!$G123="","",('Raw Questionnaire Results'!AY123+'Raw Questionnaire Results'!AG123)/2)</f>
        <v/>
      </c>
      <c r="F124" s="72" t="str">
        <f>IF('Raw Questionnaire Results'!$G123="","",('Raw Questionnaire Results'!L123+'Raw Questionnaire Results'!W123)/2)</f>
        <v/>
      </c>
      <c r="G124" s="72" t="str">
        <f>IF('Raw Questionnaire Results'!$G123="","",('Raw Questionnaire Results'!AL123+'Raw Questionnaire Results'!BH123)/2)</f>
        <v/>
      </c>
      <c r="H124" s="64" t="str">
        <f>IF('Raw Questionnaire Results'!$G123="","",('Raw Questionnaire Results'!AK123+'Raw Questionnaire Results'!BG123)/2)</f>
        <v/>
      </c>
      <c r="I124" s="72" t="str">
        <f>IF('Raw Questionnaire Results'!$G123="","",('Raw Questionnaire Results'!M123+'Raw Questionnaire Results'!R123)/2)</f>
        <v/>
      </c>
      <c r="J124" s="72" t="str">
        <f>IF('Raw Questionnaire Results'!$G123="","",('Raw Questionnaire Results'!AN123+'Raw Questionnaire Results'!AX123)/2)</f>
        <v/>
      </c>
      <c r="K124" s="64" t="str">
        <f>IF('Raw Questionnaire Results'!$G123="","",('Raw Questionnaire Results'!AM123+'Raw Questionnaire Results'!AW123)/2)</f>
        <v/>
      </c>
      <c r="L124" s="72" t="str">
        <f>IF('Raw Questionnaire Results'!$G123="","",('Raw Questionnaire Results'!V123+'Raw Questionnaire Results'!N123)/2)</f>
        <v/>
      </c>
      <c r="M124" s="72" t="str">
        <f>IF('Raw Questionnaire Results'!$G123="","",('Raw Questionnaire Results'!BF123+'Raw Questionnaire Results'!AP123)/2)</f>
        <v/>
      </c>
      <c r="N124" s="64" t="str">
        <f>IF('Raw Questionnaire Results'!$G123="","",('Raw Questionnaire Results'!BE123+'Raw Questionnaire Results'!AO123)/2)</f>
        <v/>
      </c>
      <c r="O124" s="72" t="str">
        <f>IF('Raw Questionnaire Results'!$G123="","",('Raw Questionnaire Results'!Q123+'Raw Questionnaire Results'!K123)/2)</f>
        <v/>
      </c>
      <c r="P124" s="72" t="str">
        <f>IF('Raw Questionnaire Results'!$G123="","",('Raw Questionnaire Results'!AV123+'Raw Questionnaire Results'!AJ123)/2)</f>
        <v/>
      </c>
      <c r="Q124" s="64" t="str">
        <f>IF('Raw Questionnaire Results'!$G123="","",('Raw Questionnaire Results'!AU123+'Raw Questionnaire Results'!AI123)/2)</f>
        <v/>
      </c>
      <c r="R124" s="72" t="str">
        <f>IF('Raw Questionnaire Results'!$G123="","",('Raw Questionnaire Results'!O123+'Raw Questionnaire Results'!U123)/2)</f>
        <v/>
      </c>
      <c r="S124" s="72" t="str">
        <f>IF('Raw Questionnaire Results'!$G123="","",('Raw Questionnaire Results'!AR123+'Raw Questionnaire Results'!BD123)/2)</f>
        <v/>
      </c>
      <c r="T124" s="64" t="str">
        <f>IF('Raw Questionnaire Results'!$G123="","",('Raw Questionnaire Results'!AQ123+'Raw Questionnaire Results'!BC123)/2)</f>
        <v/>
      </c>
      <c r="U124" s="72" t="str">
        <f>IF('Raw Questionnaire Results'!$G123="","",('Raw Questionnaire Results'!T123+'Raw Questionnaire Results'!P123)/2)</f>
        <v/>
      </c>
      <c r="V124" s="72" t="str">
        <f>IF('Raw Questionnaire Results'!$G123="","",('Raw Questionnaire Results'!BB123+'Raw Questionnaire Results'!AT123)/2)</f>
        <v/>
      </c>
      <c r="W124" s="64" t="str">
        <f>IF('Raw Questionnaire Results'!$G123="","",('Raw Questionnaire Results'!BA123+'Raw Questionnaire Results'!AS123)/2)</f>
        <v/>
      </c>
    </row>
    <row r="125" spans="1:23">
      <c r="A125" s="70" t="str">
        <f>IF('Raw Questionnaire Results'!G124="","",'Raw Questionnaire Results'!G124)</f>
        <v/>
      </c>
      <c r="B125" s="71" t="str">
        <f>IF('Raw Questionnaire Results'!H124="","",'Raw Questionnaire Results'!H124)</f>
        <v/>
      </c>
      <c r="C125" t="str">
        <f>IF('Raw Questionnaire Results'!$G124="","",('Raw Questionnaire Results'!Q124+'Raw Questionnaire Results'!J124)/2)</f>
        <v/>
      </c>
      <c r="D125" t="str">
        <f>IF('Raw Questionnaire Results'!$G124="","",('Raw Questionnaire Results'!AZ124+'Raw Questionnaire Results'!AH124)/2)</f>
        <v/>
      </c>
      <c r="E125" s="64" t="str">
        <f>IF('Raw Questionnaire Results'!$G124="","",('Raw Questionnaire Results'!AY124+'Raw Questionnaire Results'!AG124)/2)</f>
        <v/>
      </c>
      <c r="F125" s="72" t="str">
        <f>IF('Raw Questionnaire Results'!$G124="","",('Raw Questionnaire Results'!L124+'Raw Questionnaire Results'!W124)/2)</f>
        <v/>
      </c>
      <c r="G125" s="72" t="str">
        <f>IF('Raw Questionnaire Results'!$G124="","",('Raw Questionnaire Results'!AL124+'Raw Questionnaire Results'!BH124)/2)</f>
        <v/>
      </c>
      <c r="H125" s="64" t="str">
        <f>IF('Raw Questionnaire Results'!$G124="","",('Raw Questionnaire Results'!AK124+'Raw Questionnaire Results'!BG124)/2)</f>
        <v/>
      </c>
      <c r="I125" s="72" t="str">
        <f>IF('Raw Questionnaire Results'!$G124="","",('Raw Questionnaire Results'!M124+'Raw Questionnaire Results'!R124)/2)</f>
        <v/>
      </c>
      <c r="J125" s="72" t="str">
        <f>IF('Raw Questionnaire Results'!$G124="","",('Raw Questionnaire Results'!AN124+'Raw Questionnaire Results'!AX124)/2)</f>
        <v/>
      </c>
      <c r="K125" s="64" t="str">
        <f>IF('Raw Questionnaire Results'!$G124="","",('Raw Questionnaire Results'!AM124+'Raw Questionnaire Results'!AW124)/2)</f>
        <v/>
      </c>
      <c r="L125" s="72" t="str">
        <f>IF('Raw Questionnaire Results'!$G124="","",('Raw Questionnaire Results'!V124+'Raw Questionnaire Results'!N124)/2)</f>
        <v/>
      </c>
      <c r="M125" s="72" t="str">
        <f>IF('Raw Questionnaire Results'!$G124="","",('Raw Questionnaire Results'!BF124+'Raw Questionnaire Results'!AP124)/2)</f>
        <v/>
      </c>
      <c r="N125" s="64" t="str">
        <f>IF('Raw Questionnaire Results'!$G124="","",('Raw Questionnaire Results'!BE124+'Raw Questionnaire Results'!AO124)/2)</f>
        <v/>
      </c>
      <c r="O125" s="72" t="str">
        <f>IF('Raw Questionnaire Results'!$G124="","",('Raw Questionnaire Results'!Q124+'Raw Questionnaire Results'!K124)/2)</f>
        <v/>
      </c>
      <c r="P125" s="72" t="str">
        <f>IF('Raw Questionnaire Results'!$G124="","",('Raw Questionnaire Results'!AV124+'Raw Questionnaire Results'!AJ124)/2)</f>
        <v/>
      </c>
      <c r="Q125" s="64" t="str">
        <f>IF('Raw Questionnaire Results'!$G124="","",('Raw Questionnaire Results'!AU124+'Raw Questionnaire Results'!AI124)/2)</f>
        <v/>
      </c>
      <c r="R125" s="72" t="str">
        <f>IF('Raw Questionnaire Results'!$G124="","",('Raw Questionnaire Results'!O124+'Raw Questionnaire Results'!U124)/2)</f>
        <v/>
      </c>
      <c r="S125" s="72" t="str">
        <f>IF('Raw Questionnaire Results'!$G124="","",('Raw Questionnaire Results'!AR124+'Raw Questionnaire Results'!BD124)/2)</f>
        <v/>
      </c>
      <c r="T125" s="64" t="str">
        <f>IF('Raw Questionnaire Results'!$G124="","",('Raw Questionnaire Results'!AQ124+'Raw Questionnaire Results'!BC124)/2)</f>
        <v/>
      </c>
      <c r="U125" s="72" t="str">
        <f>IF('Raw Questionnaire Results'!$G124="","",('Raw Questionnaire Results'!T124+'Raw Questionnaire Results'!P124)/2)</f>
        <v/>
      </c>
      <c r="V125" s="72" t="str">
        <f>IF('Raw Questionnaire Results'!$G124="","",('Raw Questionnaire Results'!BB124+'Raw Questionnaire Results'!AT124)/2)</f>
        <v/>
      </c>
      <c r="W125" s="64" t="str">
        <f>IF('Raw Questionnaire Results'!$G124="","",('Raw Questionnaire Results'!BA124+'Raw Questionnaire Results'!AS124)/2)</f>
        <v/>
      </c>
    </row>
    <row r="126" spans="1:23">
      <c r="A126" s="70" t="str">
        <f>IF('Raw Questionnaire Results'!G125="","",'Raw Questionnaire Results'!G125)</f>
        <v/>
      </c>
      <c r="B126" s="71" t="str">
        <f>IF('Raw Questionnaire Results'!H125="","",'Raw Questionnaire Results'!H125)</f>
        <v/>
      </c>
      <c r="C126" t="str">
        <f>IF('Raw Questionnaire Results'!$G125="","",('Raw Questionnaire Results'!Q125+'Raw Questionnaire Results'!J125)/2)</f>
        <v/>
      </c>
      <c r="D126" t="str">
        <f>IF('Raw Questionnaire Results'!$G125="","",('Raw Questionnaire Results'!AZ125+'Raw Questionnaire Results'!AH125)/2)</f>
        <v/>
      </c>
      <c r="E126" s="64" t="str">
        <f>IF('Raw Questionnaire Results'!$G125="","",('Raw Questionnaire Results'!AY125+'Raw Questionnaire Results'!AG125)/2)</f>
        <v/>
      </c>
      <c r="F126" s="72" t="str">
        <f>IF('Raw Questionnaire Results'!$G125="","",('Raw Questionnaire Results'!L125+'Raw Questionnaire Results'!W125)/2)</f>
        <v/>
      </c>
      <c r="G126" s="72" t="str">
        <f>IF('Raw Questionnaire Results'!$G125="","",('Raw Questionnaire Results'!AL125+'Raw Questionnaire Results'!BH125)/2)</f>
        <v/>
      </c>
      <c r="H126" s="64" t="str">
        <f>IF('Raw Questionnaire Results'!$G125="","",('Raw Questionnaire Results'!AK125+'Raw Questionnaire Results'!BG125)/2)</f>
        <v/>
      </c>
      <c r="I126" s="72" t="str">
        <f>IF('Raw Questionnaire Results'!$G125="","",('Raw Questionnaire Results'!M125+'Raw Questionnaire Results'!R125)/2)</f>
        <v/>
      </c>
      <c r="J126" s="72" t="str">
        <f>IF('Raw Questionnaire Results'!$G125="","",('Raw Questionnaire Results'!AN125+'Raw Questionnaire Results'!AX125)/2)</f>
        <v/>
      </c>
      <c r="K126" s="64" t="str">
        <f>IF('Raw Questionnaire Results'!$G125="","",('Raw Questionnaire Results'!AM125+'Raw Questionnaire Results'!AW125)/2)</f>
        <v/>
      </c>
      <c r="L126" s="72" t="str">
        <f>IF('Raw Questionnaire Results'!$G125="","",('Raw Questionnaire Results'!V125+'Raw Questionnaire Results'!N125)/2)</f>
        <v/>
      </c>
      <c r="M126" s="72" t="str">
        <f>IF('Raw Questionnaire Results'!$G125="","",('Raw Questionnaire Results'!BF125+'Raw Questionnaire Results'!AP125)/2)</f>
        <v/>
      </c>
      <c r="N126" s="64" t="str">
        <f>IF('Raw Questionnaire Results'!$G125="","",('Raw Questionnaire Results'!BE125+'Raw Questionnaire Results'!AO125)/2)</f>
        <v/>
      </c>
      <c r="O126" s="72" t="str">
        <f>IF('Raw Questionnaire Results'!$G125="","",('Raw Questionnaire Results'!Q125+'Raw Questionnaire Results'!K125)/2)</f>
        <v/>
      </c>
      <c r="P126" s="72" t="str">
        <f>IF('Raw Questionnaire Results'!$G125="","",('Raw Questionnaire Results'!AV125+'Raw Questionnaire Results'!AJ125)/2)</f>
        <v/>
      </c>
      <c r="Q126" s="64" t="str">
        <f>IF('Raw Questionnaire Results'!$G125="","",('Raw Questionnaire Results'!AU125+'Raw Questionnaire Results'!AI125)/2)</f>
        <v/>
      </c>
      <c r="R126" s="72" t="str">
        <f>IF('Raw Questionnaire Results'!$G125="","",('Raw Questionnaire Results'!O125+'Raw Questionnaire Results'!U125)/2)</f>
        <v/>
      </c>
      <c r="S126" s="72" t="str">
        <f>IF('Raw Questionnaire Results'!$G125="","",('Raw Questionnaire Results'!AR125+'Raw Questionnaire Results'!BD125)/2)</f>
        <v/>
      </c>
      <c r="T126" s="64" t="str">
        <f>IF('Raw Questionnaire Results'!$G125="","",('Raw Questionnaire Results'!AQ125+'Raw Questionnaire Results'!BC125)/2)</f>
        <v/>
      </c>
      <c r="U126" s="72" t="str">
        <f>IF('Raw Questionnaire Results'!$G125="","",('Raw Questionnaire Results'!T125+'Raw Questionnaire Results'!P125)/2)</f>
        <v/>
      </c>
      <c r="V126" s="72" t="str">
        <f>IF('Raw Questionnaire Results'!$G125="","",('Raw Questionnaire Results'!BB125+'Raw Questionnaire Results'!AT125)/2)</f>
        <v/>
      </c>
      <c r="W126" s="64" t="str">
        <f>IF('Raw Questionnaire Results'!$G125="","",('Raw Questionnaire Results'!BA125+'Raw Questionnaire Results'!AS125)/2)</f>
        <v/>
      </c>
    </row>
    <row r="127" spans="1:23">
      <c r="A127" s="70" t="str">
        <f>IF('Raw Questionnaire Results'!G126="","",'Raw Questionnaire Results'!G126)</f>
        <v/>
      </c>
      <c r="B127" s="71" t="str">
        <f>IF('Raw Questionnaire Results'!H126="","",'Raw Questionnaire Results'!H126)</f>
        <v/>
      </c>
      <c r="C127" t="str">
        <f>IF('Raw Questionnaire Results'!$G126="","",('Raw Questionnaire Results'!Q126+'Raw Questionnaire Results'!J126)/2)</f>
        <v/>
      </c>
      <c r="D127" t="str">
        <f>IF('Raw Questionnaire Results'!$G126="","",('Raw Questionnaire Results'!AZ126+'Raw Questionnaire Results'!AH126)/2)</f>
        <v/>
      </c>
      <c r="E127" s="64" t="str">
        <f>IF('Raw Questionnaire Results'!$G126="","",('Raw Questionnaire Results'!AY126+'Raw Questionnaire Results'!AG126)/2)</f>
        <v/>
      </c>
      <c r="F127" s="72" t="str">
        <f>IF('Raw Questionnaire Results'!$G126="","",('Raw Questionnaire Results'!L126+'Raw Questionnaire Results'!W126)/2)</f>
        <v/>
      </c>
      <c r="G127" s="72" t="str">
        <f>IF('Raw Questionnaire Results'!$G126="","",('Raw Questionnaire Results'!AL126+'Raw Questionnaire Results'!BH126)/2)</f>
        <v/>
      </c>
      <c r="H127" s="64" t="str">
        <f>IF('Raw Questionnaire Results'!$G126="","",('Raw Questionnaire Results'!AK126+'Raw Questionnaire Results'!BG126)/2)</f>
        <v/>
      </c>
      <c r="I127" s="72" t="str">
        <f>IF('Raw Questionnaire Results'!$G126="","",('Raw Questionnaire Results'!M126+'Raw Questionnaire Results'!R126)/2)</f>
        <v/>
      </c>
      <c r="J127" s="72" t="str">
        <f>IF('Raw Questionnaire Results'!$G126="","",('Raw Questionnaire Results'!AN126+'Raw Questionnaire Results'!AX126)/2)</f>
        <v/>
      </c>
      <c r="K127" s="64" t="str">
        <f>IF('Raw Questionnaire Results'!$G126="","",('Raw Questionnaire Results'!AM126+'Raw Questionnaire Results'!AW126)/2)</f>
        <v/>
      </c>
      <c r="L127" s="72" t="str">
        <f>IF('Raw Questionnaire Results'!$G126="","",('Raw Questionnaire Results'!V126+'Raw Questionnaire Results'!N126)/2)</f>
        <v/>
      </c>
      <c r="M127" s="72" t="str">
        <f>IF('Raw Questionnaire Results'!$G126="","",('Raw Questionnaire Results'!BF126+'Raw Questionnaire Results'!AP126)/2)</f>
        <v/>
      </c>
      <c r="N127" s="64" t="str">
        <f>IF('Raw Questionnaire Results'!$G126="","",('Raw Questionnaire Results'!BE126+'Raw Questionnaire Results'!AO126)/2)</f>
        <v/>
      </c>
      <c r="O127" s="72" t="str">
        <f>IF('Raw Questionnaire Results'!$G126="","",('Raw Questionnaire Results'!Q126+'Raw Questionnaire Results'!K126)/2)</f>
        <v/>
      </c>
      <c r="P127" s="72" t="str">
        <f>IF('Raw Questionnaire Results'!$G126="","",('Raw Questionnaire Results'!AV126+'Raw Questionnaire Results'!AJ126)/2)</f>
        <v/>
      </c>
      <c r="Q127" s="64" t="str">
        <f>IF('Raw Questionnaire Results'!$G126="","",('Raw Questionnaire Results'!AU126+'Raw Questionnaire Results'!AI126)/2)</f>
        <v/>
      </c>
      <c r="R127" s="72" t="str">
        <f>IF('Raw Questionnaire Results'!$G126="","",('Raw Questionnaire Results'!O126+'Raw Questionnaire Results'!U126)/2)</f>
        <v/>
      </c>
      <c r="S127" s="72" t="str">
        <f>IF('Raw Questionnaire Results'!$G126="","",('Raw Questionnaire Results'!AR126+'Raw Questionnaire Results'!BD126)/2)</f>
        <v/>
      </c>
      <c r="T127" s="64" t="str">
        <f>IF('Raw Questionnaire Results'!$G126="","",('Raw Questionnaire Results'!AQ126+'Raw Questionnaire Results'!BC126)/2)</f>
        <v/>
      </c>
      <c r="U127" s="72" t="str">
        <f>IF('Raw Questionnaire Results'!$G126="","",('Raw Questionnaire Results'!T126+'Raw Questionnaire Results'!P126)/2)</f>
        <v/>
      </c>
      <c r="V127" s="72" t="str">
        <f>IF('Raw Questionnaire Results'!$G126="","",('Raw Questionnaire Results'!BB126+'Raw Questionnaire Results'!AT126)/2)</f>
        <v/>
      </c>
      <c r="W127" s="64" t="str">
        <f>IF('Raw Questionnaire Results'!$G126="","",('Raw Questionnaire Results'!BA126+'Raw Questionnaire Results'!AS126)/2)</f>
        <v/>
      </c>
    </row>
    <row r="128" spans="1:23">
      <c r="A128" s="70" t="str">
        <f>IF('Raw Questionnaire Results'!G127="","",'Raw Questionnaire Results'!G127)</f>
        <v/>
      </c>
      <c r="B128" s="71" t="str">
        <f>IF('Raw Questionnaire Results'!H127="","",'Raw Questionnaire Results'!H127)</f>
        <v/>
      </c>
      <c r="C128" t="str">
        <f>IF('Raw Questionnaire Results'!$G127="","",('Raw Questionnaire Results'!Q127+'Raw Questionnaire Results'!J127)/2)</f>
        <v/>
      </c>
      <c r="D128" t="str">
        <f>IF('Raw Questionnaire Results'!$G127="","",('Raw Questionnaire Results'!AZ127+'Raw Questionnaire Results'!AH127)/2)</f>
        <v/>
      </c>
      <c r="E128" s="64" t="str">
        <f>IF('Raw Questionnaire Results'!$G127="","",('Raw Questionnaire Results'!AY127+'Raw Questionnaire Results'!AG127)/2)</f>
        <v/>
      </c>
      <c r="F128" s="72" t="str">
        <f>IF('Raw Questionnaire Results'!$G127="","",('Raw Questionnaire Results'!L127+'Raw Questionnaire Results'!W127)/2)</f>
        <v/>
      </c>
      <c r="G128" s="72" t="str">
        <f>IF('Raw Questionnaire Results'!$G127="","",('Raw Questionnaire Results'!AL127+'Raw Questionnaire Results'!BH127)/2)</f>
        <v/>
      </c>
      <c r="H128" s="64" t="str">
        <f>IF('Raw Questionnaire Results'!$G127="","",('Raw Questionnaire Results'!AK127+'Raw Questionnaire Results'!BG127)/2)</f>
        <v/>
      </c>
      <c r="I128" s="72" t="str">
        <f>IF('Raw Questionnaire Results'!$G127="","",('Raw Questionnaire Results'!M127+'Raw Questionnaire Results'!R127)/2)</f>
        <v/>
      </c>
      <c r="J128" s="72" t="str">
        <f>IF('Raw Questionnaire Results'!$G127="","",('Raw Questionnaire Results'!AN127+'Raw Questionnaire Results'!AX127)/2)</f>
        <v/>
      </c>
      <c r="K128" s="64" t="str">
        <f>IF('Raw Questionnaire Results'!$G127="","",('Raw Questionnaire Results'!AM127+'Raw Questionnaire Results'!AW127)/2)</f>
        <v/>
      </c>
      <c r="L128" s="72" t="str">
        <f>IF('Raw Questionnaire Results'!$G127="","",('Raw Questionnaire Results'!V127+'Raw Questionnaire Results'!N127)/2)</f>
        <v/>
      </c>
      <c r="M128" s="72" t="str">
        <f>IF('Raw Questionnaire Results'!$G127="","",('Raw Questionnaire Results'!BF127+'Raw Questionnaire Results'!AP127)/2)</f>
        <v/>
      </c>
      <c r="N128" s="64" t="str">
        <f>IF('Raw Questionnaire Results'!$G127="","",('Raw Questionnaire Results'!BE127+'Raw Questionnaire Results'!AO127)/2)</f>
        <v/>
      </c>
      <c r="O128" s="72" t="str">
        <f>IF('Raw Questionnaire Results'!$G127="","",('Raw Questionnaire Results'!Q127+'Raw Questionnaire Results'!K127)/2)</f>
        <v/>
      </c>
      <c r="P128" s="72" t="str">
        <f>IF('Raw Questionnaire Results'!$G127="","",('Raw Questionnaire Results'!AV127+'Raw Questionnaire Results'!AJ127)/2)</f>
        <v/>
      </c>
      <c r="Q128" s="64" t="str">
        <f>IF('Raw Questionnaire Results'!$G127="","",('Raw Questionnaire Results'!AU127+'Raw Questionnaire Results'!AI127)/2)</f>
        <v/>
      </c>
      <c r="R128" s="72" t="str">
        <f>IF('Raw Questionnaire Results'!$G127="","",('Raw Questionnaire Results'!O127+'Raw Questionnaire Results'!U127)/2)</f>
        <v/>
      </c>
      <c r="S128" s="72" t="str">
        <f>IF('Raw Questionnaire Results'!$G127="","",('Raw Questionnaire Results'!AR127+'Raw Questionnaire Results'!BD127)/2)</f>
        <v/>
      </c>
      <c r="T128" s="64" t="str">
        <f>IF('Raw Questionnaire Results'!$G127="","",('Raw Questionnaire Results'!AQ127+'Raw Questionnaire Results'!BC127)/2)</f>
        <v/>
      </c>
      <c r="U128" s="72" t="str">
        <f>IF('Raw Questionnaire Results'!$G127="","",('Raw Questionnaire Results'!T127+'Raw Questionnaire Results'!P127)/2)</f>
        <v/>
      </c>
      <c r="V128" s="72" t="str">
        <f>IF('Raw Questionnaire Results'!$G127="","",('Raw Questionnaire Results'!BB127+'Raw Questionnaire Results'!AT127)/2)</f>
        <v/>
      </c>
      <c r="W128" s="64" t="str">
        <f>IF('Raw Questionnaire Results'!$G127="","",('Raw Questionnaire Results'!BA127+'Raw Questionnaire Results'!AS127)/2)</f>
        <v/>
      </c>
    </row>
    <row r="129" spans="1:23">
      <c r="A129" s="70" t="str">
        <f>IF('Raw Questionnaire Results'!G128="","",'Raw Questionnaire Results'!G128)</f>
        <v/>
      </c>
      <c r="B129" s="71" t="str">
        <f>IF('Raw Questionnaire Results'!H128="","",'Raw Questionnaire Results'!H128)</f>
        <v/>
      </c>
      <c r="C129" t="str">
        <f>IF('Raw Questionnaire Results'!$G128="","",('Raw Questionnaire Results'!Q128+'Raw Questionnaire Results'!J128)/2)</f>
        <v/>
      </c>
      <c r="D129" t="str">
        <f>IF('Raw Questionnaire Results'!$G128="","",('Raw Questionnaire Results'!AZ128+'Raw Questionnaire Results'!AH128)/2)</f>
        <v/>
      </c>
      <c r="E129" s="64" t="str">
        <f>IF('Raw Questionnaire Results'!$G128="","",('Raw Questionnaire Results'!AY128+'Raw Questionnaire Results'!AG128)/2)</f>
        <v/>
      </c>
      <c r="F129" s="72" t="str">
        <f>IF('Raw Questionnaire Results'!$G128="","",('Raw Questionnaire Results'!L128+'Raw Questionnaire Results'!W128)/2)</f>
        <v/>
      </c>
      <c r="G129" s="72" t="str">
        <f>IF('Raw Questionnaire Results'!$G128="","",('Raw Questionnaire Results'!AL128+'Raw Questionnaire Results'!BH128)/2)</f>
        <v/>
      </c>
      <c r="H129" s="64" t="str">
        <f>IF('Raw Questionnaire Results'!$G128="","",('Raw Questionnaire Results'!AK128+'Raw Questionnaire Results'!BG128)/2)</f>
        <v/>
      </c>
      <c r="I129" s="72" t="str">
        <f>IF('Raw Questionnaire Results'!$G128="","",('Raw Questionnaire Results'!M128+'Raw Questionnaire Results'!R128)/2)</f>
        <v/>
      </c>
      <c r="J129" s="72" t="str">
        <f>IF('Raw Questionnaire Results'!$G128="","",('Raw Questionnaire Results'!AN128+'Raw Questionnaire Results'!AX128)/2)</f>
        <v/>
      </c>
      <c r="K129" s="64" t="str">
        <f>IF('Raw Questionnaire Results'!$G128="","",('Raw Questionnaire Results'!AM128+'Raw Questionnaire Results'!AW128)/2)</f>
        <v/>
      </c>
      <c r="L129" s="72" t="str">
        <f>IF('Raw Questionnaire Results'!$G128="","",('Raw Questionnaire Results'!V128+'Raw Questionnaire Results'!N128)/2)</f>
        <v/>
      </c>
      <c r="M129" s="72" t="str">
        <f>IF('Raw Questionnaire Results'!$G128="","",('Raw Questionnaire Results'!BF128+'Raw Questionnaire Results'!AP128)/2)</f>
        <v/>
      </c>
      <c r="N129" s="64" t="str">
        <f>IF('Raw Questionnaire Results'!$G128="","",('Raw Questionnaire Results'!BE128+'Raw Questionnaire Results'!AO128)/2)</f>
        <v/>
      </c>
      <c r="O129" s="72" t="str">
        <f>IF('Raw Questionnaire Results'!$G128="","",('Raw Questionnaire Results'!Q128+'Raw Questionnaire Results'!K128)/2)</f>
        <v/>
      </c>
      <c r="P129" s="72" t="str">
        <f>IF('Raw Questionnaire Results'!$G128="","",('Raw Questionnaire Results'!AV128+'Raw Questionnaire Results'!AJ128)/2)</f>
        <v/>
      </c>
      <c r="Q129" s="64" t="str">
        <f>IF('Raw Questionnaire Results'!$G128="","",('Raw Questionnaire Results'!AU128+'Raw Questionnaire Results'!AI128)/2)</f>
        <v/>
      </c>
      <c r="R129" s="72" t="str">
        <f>IF('Raw Questionnaire Results'!$G128="","",('Raw Questionnaire Results'!O128+'Raw Questionnaire Results'!U128)/2)</f>
        <v/>
      </c>
      <c r="S129" s="72" t="str">
        <f>IF('Raw Questionnaire Results'!$G128="","",('Raw Questionnaire Results'!AR128+'Raw Questionnaire Results'!BD128)/2)</f>
        <v/>
      </c>
      <c r="T129" s="64" t="str">
        <f>IF('Raw Questionnaire Results'!$G128="","",('Raw Questionnaire Results'!AQ128+'Raw Questionnaire Results'!BC128)/2)</f>
        <v/>
      </c>
      <c r="U129" s="72" t="str">
        <f>IF('Raw Questionnaire Results'!$G128="","",('Raw Questionnaire Results'!T128+'Raw Questionnaire Results'!P128)/2)</f>
        <v/>
      </c>
      <c r="V129" s="72" t="str">
        <f>IF('Raw Questionnaire Results'!$G128="","",('Raw Questionnaire Results'!BB128+'Raw Questionnaire Results'!AT128)/2)</f>
        <v/>
      </c>
      <c r="W129" s="64" t="str">
        <f>IF('Raw Questionnaire Results'!$G128="","",('Raw Questionnaire Results'!BA128+'Raw Questionnaire Results'!AS128)/2)</f>
        <v/>
      </c>
    </row>
    <row r="130" spans="1:23">
      <c r="A130" s="70" t="str">
        <f>IF('Raw Questionnaire Results'!G129="","",'Raw Questionnaire Results'!G129)</f>
        <v/>
      </c>
      <c r="B130" s="71" t="str">
        <f>IF('Raw Questionnaire Results'!H129="","",'Raw Questionnaire Results'!H129)</f>
        <v/>
      </c>
      <c r="C130" t="str">
        <f>IF('Raw Questionnaire Results'!$G129="","",('Raw Questionnaire Results'!Q129+'Raw Questionnaire Results'!J129)/2)</f>
        <v/>
      </c>
      <c r="D130" t="str">
        <f>IF('Raw Questionnaire Results'!$G129="","",('Raw Questionnaire Results'!AZ129+'Raw Questionnaire Results'!AH129)/2)</f>
        <v/>
      </c>
      <c r="E130" s="64" t="str">
        <f>IF('Raw Questionnaire Results'!$G129="","",('Raw Questionnaire Results'!AY129+'Raw Questionnaire Results'!AG129)/2)</f>
        <v/>
      </c>
      <c r="F130" s="72" t="str">
        <f>IF('Raw Questionnaire Results'!$G129="","",('Raw Questionnaire Results'!L129+'Raw Questionnaire Results'!W129)/2)</f>
        <v/>
      </c>
      <c r="G130" s="72" t="str">
        <f>IF('Raw Questionnaire Results'!$G129="","",('Raw Questionnaire Results'!AL129+'Raw Questionnaire Results'!BH129)/2)</f>
        <v/>
      </c>
      <c r="H130" s="64" t="str">
        <f>IF('Raw Questionnaire Results'!$G129="","",('Raw Questionnaire Results'!AK129+'Raw Questionnaire Results'!BG129)/2)</f>
        <v/>
      </c>
      <c r="I130" s="72" t="str">
        <f>IF('Raw Questionnaire Results'!$G129="","",('Raw Questionnaire Results'!M129+'Raw Questionnaire Results'!R129)/2)</f>
        <v/>
      </c>
      <c r="J130" s="72" t="str">
        <f>IF('Raw Questionnaire Results'!$G129="","",('Raw Questionnaire Results'!AN129+'Raw Questionnaire Results'!AX129)/2)</f>
        <v/>
      </c>
      <c r="K130" s="64" t="str">
        <f>IF('Raw Questionnaire Results'!$G129="","",('Raw Questionnaire Results'!AM129+'Raw Questionnaire Results'!AW129)/2)</f>
        <v/>
      </c>
      <c r="L130" s="72" t="str">
        <f>IF('Raw Questionnaire Results'!$G129="","",('Raw Questionnaire Results'!V129+'Raw Questionnaire Results'!N129)/2)</f>
        <v/>
      </c>
      <c r="M130" s="72" t="str">
        <f>IF('Raw Questionnaire Results'!$G129="","",('Raw Questionnaire Results'!BF129+'Raw Questionnaire Results'!AP129)/2)</f>
        <v/>
      </c>
      <c r="N130" s="64" t="str">
        <f>IF('Raw Questionnaire Results'!$G129="","",('Raw Questionnaire Results'!BE129+'Raw Questionnaire Results'!AO129)/2)</f>
        <v/>
      </c>
      <c r="O130" s="72" t="str">
        <f>IF('Raw Questionnaire Results'!$G129="","",('Raw Questionnaire Results'!Q129+'Raw Questionnaire Results'!K129)/2)</f>
        <v/>
      </c>
      <c r="P130" s="72" t="str">
        <f>IF('Raw Questionnaire Results'!$G129="","",('Raw Questionnaire Results'!AV129+'Raw Questionnaire Results'!AJ129)/2)</f>
        <v/>
      </c>
      <c r="Q130" s="64" t="str">
        <f>IF('Raw Questionnaire Results'!$G129="","",('Raw Questionnaire Results'!AU129+'Raw Questionnaire Results'!AI129)/2)</f>
        <v/>
      </c>
      <c r="R130" s="72" t="str">
        <f>IF('Raw Questionnaire Results'!$G129="","",('Raw Questionnaire Results'!O129+'Raw Questionnaire Results'!U129)/2)</f>
        <v/>
      </c>
      <c r="S130" s="72" t="str">
        <f>IF('Raw Questionnaire Results'!$G129="","",('Raw Questionnaire Results'!AR129+'Raw Questionnaire Results'!BD129)/2)</f>
        <v/>
      </c>
      <c r="T130" s="64" t="str">
        <f>IF('Raw Questionnaire Results'!$G129="","",('Raw Questionnaire Results'!AQ129+'Raw Questionnaire Results'!BC129)/2)</f>
        <v/>
      </c>
      <c r="U130" s="72" t="str">
        <f>IF('Raw Questionnaire Results'!$G129="","",('Raw Questionnaire Results'!T129+'Raw Questionnaire Results'!P129)/2)</f>
        <v/>
      </c>
      <c r="V130" s="72" t="str">
        <f>IF('Raw Questionnaire Results'!$G129="","",('Raw Questionnaire Results'!BB129+'Raw Questionnaire Results'!AT129)/2)</f>
        <v/>
      </c>
      <c r="W130" s="64" t="str">
        <f>IF('Raw Questionnaire Results'!$G129="","",('Raw Questionnaire Results'!BA129+'Raw Questionnaire Results'!AS129)/2)</f>
        <v/>
      </c>
    </row>
    <row r="131" spans="1:23">
      <c r="A131" s="70" t="str">
        <f>IF('Raw Questionnaire Results'!G130="","",'Raw Questionnaire Results'!G130)</f>
        <v/>
      </c>
      <c r="B131" s="71" t="str">
        <f>IF('Raw Questionnaire Results'!H130="","",'Raw Questionnaire Results'!H130)</f>
        <v/>
      </c>
      <c r="C131" t="str">
        <f>IF('Raw Questionnaire Results'!$G130="","",('Raw Questionnaire Results'!Q130+'Raw Questionnaire Results'!J130)/2)</f>
        <v/>
      </c>
      <c r="D131" t="str">
        <f>IF('Raw Questionnaire Results'!$G130="","",('Raw Questionnaire Results'!AZ130+'Raw Questionnaire Results'!AH130)/2)</f>
        <v/>
      </c>
      <c r="E131" s="64" t="str">
        <f>IF('Raw Questionnaire Results'!$G130="","",('Raw Questionnaire Results'!AY130+'Raw Questionnaire Results'!AG130)/2)</f>
        <v/>
      </c>
      <c r="F131" s="72" t="str">
        <f>IF('Raw Questionnaire Results'!$G130="","",('Raw Questionnaire Results'!L130+'Raw Questionnaire Results'!W130)/2)</f>
        <v/>
      </c>
      <c r="G131" s="72" t="str">
        <f>IF('Raw Questionnaire Results'!$G130="","",('Raw Questionnaire Results'!AL130+'Raw Questionnaire Results'!BH130)/2)</f>
        <v/>
      </c>
      <c r="H131" s="64" t="str">
        <f>IF('Raw Questionnaire Results'!$G130="","",('Raw Questionnaire Results'!AK130+'Raw Questionnaire Results'!BG130)/2)</f>
        <v/>
      </c>
      <c r="I131" s="72" t="str">
        <f>IF('Raw Questionnaire Results'!$G130="","",('Raw Questionnaire Results'!M130+'Raw Questionnaire Results'!R130)/2)</f>
        <v/>
      </c>
      <c r="J131" s="72" t="str">
        <f>IF('Raw Questionnaire Results'!$G130="","",('Raw Questionnaire Results'!AN130+'Raw Questionnaire Results'!AX130)/2)</f>
        <v/>
      </c>
      <c r="K131" s="64" t="str">
        <f>IF('Raw Questionnaire Results'!$G130="","",('Raw Questionnaire Results'!AM130+'Raw Questionnaire Results'!AW130)/2)</f>
        <v/>
      </c>
      <c r="L131" s="72" t="str">
        <f>IF('Raw Questionnaire Results'!$G130="","",('Raw Questionnaire Results'!V130+'Raw Questionnaire Results'!N130)/2)</f>
        <v/>
      </c>
      <c r="M131" s="72" t="str">
        <f>IF('Raw Questionnaire Results'!$G130="","",('Raw Questionnaire Results'!BF130+'Raw Questionnaire Results'!AP130)/2)</f>
        <v/>
      </c>
      <c r="N131" s="64" t="str">
        <f>IF('Raw Questionnaire Results'!$G130="","",('Raw Questionnaire Results'!BE130+'Raw Questionnaire Results'!AO130)/2)</f>
        <v/>
      </c>
      <c r="O131" s="72" t="str">
        <f>IF('Raw Questionnaire Results'!$G130="","",('Raw Questionnaire Results'!Q130+'Raw Questionnaire Results'!K130)/2)</f>
        <v/>
      </c>
      <c r="P131" s="72" t="str">
        <f>IF('Raw Questionnaire Results'!$G130="","",('Raw Questionnaire Results'!AV130+'Raw Questionnaire Results'!AJ130)/2)</f>
        <v/>
      </c>
      <c r="Q131" s="64" t="str">
        <f>IF('Raw Questionnaire Results'!$G130="","",('Raw Questionnaire Results'!AU130+'Raw Questionnaire Results'!AI130)/2)</f>
        <v/>
      </c>
      <c r="R131" s="72" t="str">
        <f>IF('Raw Questionnaire Results'!$G130="","",('Raw Questionnaire Results'!O130+'Raw Questionnaire Results'!U130)/2)</f>
        <v/>
      </c>
      <c r="S131" s="72" t="str">
        <f>IF('Raw Questionnaire Results'!$G130="","",('Raw Questionnaire Results'!AR130+'Raw Questionnaire Results'!BD130)/2)</f>
        <v/>
      </c>
      <c r="T131" s="64" t="str">
        <f>IF('Raw Questionnaire Results'!$G130="","",('Raw Questionnaire Results'!AQ130+'Raw Questionnaire Results'!BC130)/2)</f>
        <v/>
      </c>
      <c r="U131" s="72" t="str">
        <f>IF('Raw Questionnaire Results'!$G130="","",('Raw Questionnaire Results'!T130+'Raw Questionnaire Results'!P130)/2)</f>
        <v/>
      </c>
      <c r="V131" s="72" t="str">
        <f>IF('Raw Questionnaire Results'!$G130="","",('Raw Questionnaire Results'!BB130+'Raw Questionnaire Results'!AT130)/2)</f>
        <v/>
      </c>
      <c r="W131" s="64" t="str">
        <f>IF('Raw Questionnaire Results'!$G130="","",('Raw Questionnaire Results'!BA130+'Raw Questionnaire Results'!AS130)/2)</f>
        <v/>
      </c>
    </row>
    <row r="132" spans="1:23">
      <c r="A132" s="70" t="str">
        <f>IF('Raw Questionnaire Results'!G131="","",'Raw Questionnaire Results'!G131)</f>
        <v/>
      </c>
      <c r="B132" s="71" t="str">
        <f>IF('Raw Questionnaire Results'!H131="","",'Raw Questionnaire Results'!H131)</f>
        <v/>
      </c>
      <c r="C132" t="str">
        <f>IF('Raw Questionnaire Results'!$G131="","",('Raw Questionnaire Results'!Q131+'Raw Questionnaire Results'!J131)/2)</f>
        <v/>
      </c>
      <c r="D132" t="str">
        <f>IF('Raw Questionnaire Results'!$G131="","",('Raw Questionnaire Results'!AZ131+'Raw Questionnaire Results'!AH131)/2)</f>
        <v/>
      </c>
      <c r="E132" s="64" t="str">
        <f>IF('Raw Questionnaire Results'!$G131="","",('Raw Questionnaire Results'!AY131+'Raw Questionnaire Results'!AG131)/2)</f>
        <v/>
      </c>
      <c r="F132" s="72" t="str">
        <f>IF('Raw Questionnaire Results'!$G131="","",('Raw Questionnaire Results'!L131+'Raw Questionnaire Results'!W131)/2)</f>
        <v/>
      </c>
      <c r="G132" s="72" t="str">
        <f>IF('Raw Questionnaire Results'!$G131="","",('Raw Questionnaire Results'!AL131+'Raw Questionnaire Results'!BH131)/2)</f>
        <v/>
      </c>
      <c r="H132" s="64" t="str">
        <f>IF('Raw Questionnaire Results'!$G131="","",('Raw Questionnaire Results'!AK131+'Raw Questionnaire Results'!BG131)/2)</f>
        <v/>
      </c>
      <c r="I132" s="72" t="str">
        <f>IF('Raw Questionnaire Results'!$G131="","",('Raw Questionnaire Results'!M131+'Raw Questionnaire Results'!R131)/2)</f>
        <v/>
      </c>
      <c r="J132" s="72" t="str">
        <f>IF('Raw Questionnaire Results'!$G131="","",('Raw Questionnaire Results'!AN131+'Raw Questionnaire Results'!AX131)/2)</f>
        <v/>
      </c>
      <c r="K132" s="64" t="str">
        <f>IF('Raw Questionnaire Results'!$G131="","",('Raw Questionnaire Results'!AM131+'Raw Questionnaire Results'!AW131)/2)</f>
        <v/>
      </c>
      <c r="L132" s="72" t="str">
        <f>IF('Raw Questionnaire Results'!$G131="","",('Raw Questionnaire Results'!V131+'Raw Questionnaire Results'!N131)/2)</f>
        <v/>
      </c>
      <c r="M132" s="72" t="str">
        <f>IF('Raw Questionnaire Results'!$G131="","",('Raw Questionnaire Results'!BF131+'Raw Questionnaire Results'!AP131)/2)</f>
        <v/>
      </c>
      <c r="N132" s="64" t="str">
        <f>IF('Raw Questionnaire Results'!$G131="","",('Raw Questionnaire Results'!BE131+'Raw Questionnaire Results'!AO131)/2)</f>
        <v/>
      </c>
      <c r="O132" s="72" t="str">
        <f>IF('Raw Questionnaire Results'!$G131="","",('Raw Questionnaire Results'!Q131+'Raw Questionnaire Results'!K131)/2)</f>
        <v/>
      </c>
      <c r="P132" s="72" t="str">
        <f>IF('Raw Questionnaire Results'!$G131="","",('Raw Questionnaire Results'!AV131+'Raw Questionnaire Results'!AJ131)/2)</f>
        <v/>
      </c>
      <c r="Q132" s="64" t="str">
        <f>IF('Raw Questionnaire Results'!$G131="","",('Raw Questionnaire Results'!AU131+'Raw Questionnaire Results'!AI131)/2)</f>
        <v/>
      </c>
      <c r="R132" s="72" t="str">
        <f>IF('Raw Questionnaire Results'!$G131="","",('Raw Questionnaire Results'!O131+'Raw Questionnaire Results'!U131)/2)</f>
        <v/>
      </c>
      <c r="S132" s="72" t="str">
        <f>IF('Raw Questionnaire Results'!$G131="","",('Raw Questionnaire Results'!AR131+'Raw Questionnaire Results'!BD131)/2)</f>
        <v/>
      </c>
      <c r="T132" s="64" t="str">
        <f>IF('Raw Questionnaire Results'!$G131="","",('Raw Questionnaire Results'!AQ131+'Raw Questionnaire Results'!BC131)/2)</f>
        <v/>
      </c>
      <c r="U132" s="72" t="str">
        <f>IF('Raw Questionnaire Results'!$G131="","",('Raw Questionnaire Results'!T131+'Raw Questionnaire Results'!P131)/2)</f>
        <v/>
      </c>
      <c r="V132" s="72" t="str">
        <f>IF('Raw Questionnaire Results'!$G131="","",('Raw Questionnaire Results'!BB131+'Raw Questionnaire Results'!AT131)/2)</f>
        <v/>
      </c>
      <c r="W132" s="64" t="str">
        <f>IF('Raw Questionnaire Results'!$G131="","",('Raw Questionnaire Results'!BA131+'Raw Questionnaire Results'!AS131)/2)</f>
        <v/>
      </c>
    </row>
    <row r="133" spans="1:23">
      <c r="A133" s="70" t="str">
        <f>IF('Raw Questionnaire Results'!G132="","",'Raw Questionnaire Results'!G132)</f>
        <v/>
      </c>
      <c r="B133" s="71" t="str">
        <f>IF('Raw Questionnaire Results'!H132="","",'Raw Questionnaire Results'!H132)</f>
        <v/>
      </c>
      <c r="C133" t="str">
        <f>IF('Raw Questionnaire Results'!$G132="","",('Raw Questionnaire Results'!Q132+'Raw Questionnaire Results'!J132)/2)</f>
        <v/>
      </c>
      <c r="D133" t="str">
        <f>IF('Raw Questionnaire Results'!$G132="","",('Raw Questionnaire Results'!AZ132+'Raw Questionnaire Results'!AH132)/2)</f>
        <v/>
      </c>
      <c r="E133" s="64" t="str">
        <f>IF('Raw Questionnaire Results'!$G132="","",('Raw Questionnaire Results'!AY132+'Raw Questionnaire Results'!AG132)/2)</f>
        <v/>
      </c>
      <c r="F133" s="72" t="str">
        <f>IF('Raw Questionnaire Results'!$G132="","",('Raw Questionnaire Results'!L132+'Raw Questionnaire Results'!W132)/2)</f>
        <v/>
      </c>
      <c r="G133" s="72" t="str">
        <f>IF('Raw Questionnaire Results'!$G132="","",('Raw Questionnaire Results'!AL132+'Raw Questionnaire Results'!BH132)/2)</f>
        <v/>
      </c>
      <c r="H133" s="64" t="str">
        <f>IF('Raw Questionnaire Results'!$G132="","",('Raw Questionnaire Results'!AK132+'Raw Questionnaire Results'!BG132)/2)</f>
        <v/>
      </c>
      <c r="I133" s="72" t="str">
        <f>IF('Raw Questionnaire Results'!$G132="","",('Raw Questionnaire Results'!M132+'Raw Questionnaire Results'!R132)/2)</f>
        <v/>
      </c>
      <c r="J133" s="72" t="str">
        <f>IF('Raw Questionnaire Results'!$G132="","",('Raw Questionnaire Results'!AN132+'Raw Questionnaire Results'!AX132)/2)</f>
        <v/>
      </c>
      <c r="K133" s="64" t="str">
        <f>IF('Raw Questionnaire Results'!$G132="","",('Raw Questionnaire Results'!AM132+'Raw Questionnaire Results'!AW132)/2)</f>
        <v/>
      </c>
      <c r="L133" s="72" t="str">
        <f>IF('Raw Questionnaire Results'!$G132="","",('Raw Questionnaire Results'!V132+'Raw Questionnaire Results'!N132)/2)</f>
        <v/>
      </c>
      <c r="M133" s="72" t="str">
        <f>IF('Raw Questionnaire Results'!$G132="","",('Raw Questionnaire Results'!BF132+'Raw Questionnaire Results'!AP132)/2)</f>
        <v/>
      </c>
      <c r="N133" s="64" t="str">
        <f>IF('Raw Questionnaire Results'!$G132="","",('Raw Questionnaire Results'!BE132+'Raw Questionnaire Results'!AO132)/2)</f>
        <v/>
      </c>
      <c r="O133" s="72" t="str">
        <f>IF('Raw Questionnaire Results'!$G132="","",('Raw Questionnaire Results'!Q132+'Raw Questionnaire Results'!K132)/2)</f>
        <v/>
      </c>
      <c r="P133" s="72" t="str">
        <f>IF('Raw Questionnaire Results'!$G132="","",('Raw Questionnaire Results'!AV132+'Raw Questionnaire Results'!AJ132)/2)</f>
        <v/>
      </c>
      <c r="Q133" s="64" t="str">
        <f>IF('Raw Questionnaire Results'!$G132="","",('Raw Questionnaire Results'!AU132+'Raw Questionnaire Results'!AI132)/2)</f>
        <v/>
      </c>
      <c r="R133" s="72" t="str">
        <f>IF('Raw Questionnaire Results'!$G132="","",('Raw Questionnaire Results'!O132+'Raw Questionnaire Results'!U132)/2)</f>
        <v/>
      </c>
      <c r="S133" s="72" t="str">
        <f>IF('Raw Questionnaire Results'!$G132="","",('Raw Questionnaire Results'!AR132+'Raw Questionnaire Results'!BD132)/2)</f>
        <v/>
      </c>
      <c r="T133" s="64" t="str">
        <f>IF('Raw Questionnaire Results'!$G132="","",('Raw Questionnaire Results'!AQ132+'Raw Questionnaire Results'!BC132)/2)</f>
        <v/>
      </c>
      <c r="U133" s="72" t="str">
        <f>IF('Raw Questionnaire Results'!$G132="","",('Raw Questionnaire Results'!T132+'Raw Questionnaire Results'!P132)/2)</f>
        <v/>
      </c>
      <c r="V133" s="72" t="str">
        <f>IF('Raw Questionnaire Results'!$G132="","",('Raw Questionnaire Results'!BB132+'Raw Questionnaire Results'!AT132)/2)</f>
        <v/>
      </c>
      <c r="W133" s="64" t="str">
        <f>IF('Raw Questionnaire Results'!$G132="","",('Raw Questionnaire Results'!BA132+'Raw Questionnaire Results'!AS132)/2)</f>
        <v/>
      </c>
    </row>
    <row r="134" spans="1:23">
      <c r="A134" s="70" t="str">
        <f>IF('Raw Questionnaire Results'!G133="","",'Raw Questionnaire Results'!G133)</f>
        <v/>
      </c>
      <c r="B134" s="71" t="str">
        <f>IF('Raw Questionnaire Results'!H133="","",'Raw Questionnaire Results'!H133)</f>
        <v/>
      </c>
      <c r="C134" t="str">
        <f>IF('Raw Questionnaire Results'!$G133="","",('Raw Questionnaire Results'!Q133+'Raw Questionnaire Results'!J133)/2)</f>
        <v/>
      </c>
      <c r="D134" t="str">
        <f>IF('Raw Questionnaire Results'!$G133="","",('Raw Questionnaire Results'!AZ133+'Raw Questionnaire Results'!AH133)/2)</f>
        <v/>
      </c>
      <c r="E134" s="64" t="str">
        <f>IF('Raw Questionnaire Results'!$G133="","",('Raw Questionnaire Results'!AY133+'Raw Questionnaire Results'!AG133)/2)</f>
        <v/>
      </c>
      <c r="F134" s="72" t="str">
        <f>IF('Raw Questionnaire Results'!$G133="","",('Raw Questionnaire Results'!L133+'Raw Questionnaire Results'!W133)/2)</f>
        <v/>
      </c>
      <c r="G134" s="72" t="str">
        <f>IF('Raw Questionnaire Results'!$G133="","",('Raw Questionnaire Results'!AL133+'Raw Questionnaire Results'!BH133)/2)</f>
        <v/>
      </c>
      <c r="H134" s="64" t="str">
        <f>IF('Raw Questionnaire Results'!$G133="","",('Raw Questionnaire Results'!AK133+'Raw Questionnaire Results'!BG133)/2)</f>
        <v/>
      </c>
      <c r="I134" s="72" t="str">
        <f>IF('Raw Questionnaire Results'!$G133="","",('Raw Questionnaire Results'!M133+'Raw Questionnaire Results'!R133)/2)</f>
        <v/>
      </c>
      <c r="J134" s="72" t="str">
        <f>IF('Raw Questionnaire Results'!$G133="","",('Raw Questionnaire Results'!AN133+'Raw Questionnaire Results'!AX133)/2)</f>
        <v/>
      </c>
      <c r="K134" s="64" t="str">
        <f>IF('Raw Questionnaire Results'!$G133="","",('Raw Questionnaire Results'!AM133+'Raw Questionnaire Results'!AW133)/2)</f>
        <v/>
      </c>
      <c r="L134" s="72" t="str">
        <f>IF('Raw Questionnaire Results'!$G133="","",('Raw Questionnaire Results'!V133+'Raw Questionnaire Results'!N133)/2)</f>
        <v/>
      </c>
      <c r="M134" s="72" t="str">
        <f>IF('Raw Questionnaire Results'!$G133="","",('Raw Questionnaire Results'!BF133+'Raw Questionnaire Results'!AP133)/2)</f>
        <v/>
      </c>
      <c r="N134" s="64" t="str">
        <f>IF('Raw Questionnaire Results'!$G133="","",('Raw Questionnaire Results'!BE133+'Raw Questionnaire Results'!AO133)/2)</f>
        <v/>
      </c>
      <c r="O134" s="72" t="str">
        <f>IF('Raw Questionnaire Results'!$G133="","",('Raw Questionnaire Results'!Q133+'Raw Questionnaire Results'!K133)/2)</f>
        <v/>
      </c>
      <c r="P134" s="72" t="str">
        <f>IF('Raw Questionnaire Results'!$G133="","",('Raw Questionnaire Results'!AV133+'Raw Questionnaire Results'!AJ133)/2)</f>
        <v/>
      </c>
      <c r="Q134" s="64" t="str">
        <f>IF('Raw Questionnaire Results'!$G133="","",('Raw Questionnaire Results'!AU133+'Raw Questionnaire Results'!AI133)/2)</f>
        <v/>
      </c>
      <c r="R134" s="72" t="str">
        <f>IF('Raw Questionnaire Results'!$G133="","",('Raw Questionnaire Results'!O133+'Raw Questionnaire Results'!U133)/2)</f>
        <v/>
      </c>
      <c r="S134" s="72" t="str">
        <f>IF('Raw Questionnaire Results'!$G133="","",('Raw Questionnaire Results'!AR133+'Raw Questionnaire Results'!BD133)/2)</f>
        <v/>
      </c>
      <c r="T134" s="64" t="str">
        <f>IF('Raw Questionnaire Results'!$G133="","",('Raw Questionnaire Results'!AQ133+'Raw Questionnaire Results'!BC133)/2)</f>
        <v/>
      </c>
      <c r="U134" s="72" t="str">
        <f>IF('Raw Questionnaire Results'!$G133="","",('Raw Questionnaire Results'!T133+'Raw Questionnaire Results'!P133)/2)</f>
        <v/>
      </c>
      <c r="V134" s="72" t="str">
        <f>IF('Raw Questionnaire Results'!$G133="","",('Raw Questionnaire Results'!BB133+'Raw Questionnaire Results'!AT133)/2)</f>
        <v/>
      </c>
      <c r="W134" s="64" t="str">
        <f>IF('Raw Questionnaire Results'!$G133="","",('Raw Questionnaire Results'!BA133+'Raw Questionnaire Results'!AS133)/2)</f>
        <v/>
      </c>
    </row>
    <row r="135" spans="1:23">
      <c r="A135" s="70" t="str">
        <f>IF('Raw Questionnaire Results'!G134="","",'Raw Questionnaire Results'!G134)</f>
        <v/>
      </c>
      <c r="B135" s="71" t="str">
        <f>IF('Raw Questionnaire Results'!H134="","",'Raw Questionnaire Results'!H134)</f>
        <v/>
      </c>
      <c r="C135" t="str">
        <f>IF('Raw Questionnaire Results'!$G134="","",('Raw Questionnaire Results'!Q134+'Raw Questionnaire Results'!J134)/2)</f>
        <v/>
      </c>
      <c r="D135" t="str">
        <f>IF('Raw Questionnaire Results'!$G134="","",('Raw Questionnaire Results'!AZ134+'Raw Questionnaire Results'!AH134)/2)</f>
        <v/>
      </c>
      <c r="E135" s="64" t="str">
        <f>IF('Raw Questionnaire Results'!$G134="","",('Raw Questionnaire Results'!AY134+'Raw Questionnaire Results'!AG134)/2)</f>
        <v/>
      </c>
      <c r="F135" s="72" t="str">
        <f>IF('Raw Questionnaire Results'!$G134="","",('Raw Questionnaire Results'!L134+'Raw Questionnaire Results'!W134)/2)</f>
        <v/>
      </c>
      <c r="G135" s="72" t="str">
        <f>IF('Raw Questionnaire Results'!$G134="","",('Raw Questionnaire Results'!AL134+'Raw Questionnaire Results'!BH134)/2)</f>
        <v/>
      </c>
      <c r="H135" s="64" t="str">
        <f>IF('Raw Questionnaire Results'!$G134="","",('Raw Questionnaire Results'!AK134+'Raw Questionnaire Results'!BG134)/2)</f>
        <v/>
      </c>
      <c r="I135" s="72" t="str">
        <f>IF('Raw Questionnaire Results'!$G134="","",('Raw Questionnaire Results'!M134+'Raw Questionnaire Results'!R134)/2)</f>
        <v/>
      </c>
      <c r="J135" s="72" t="str">
        <f>IF('Raw Questionnaire Results'!$G134="","",('Raw Questionnaire Results'!AN134+'Raw Questionnaire Results'!AX134)/2)</f>
        <v/>
      </c>
      <c r="K135" s="64" t="str">
        <f>IF('Raw Questionnaire Results'!$G134="","",('Raw Questionnaire Results'!AM134+'Raw Questionnaire Results'!AW134)/2)</f>
        <v/>
      </c>
      <c r="L135" s="72" t="str">
        <f>IF('Raw Questionnaire Results'!$G134="","",('Raw Questionnaire Results'!V134+'Raw Questionnaire Results'!N134)/2)</f>
        <v/>
      </c>
      <c r="M135" s="72" t="str">
        <f>IF('Raw Questionnaire Results'!$G134="","",('Raw Questionnaire Results'!BF134+'Raw Questionnaire Results'!AP134)/2)</f>
        <v/>
      </c>
      <c r="N135" s="64" t="str">
        <f>IF('Raw Questionnaire Results'!$G134="","",('Raw Questionnaire Results'!BE134+'Raw Questionnaire Results'!AO134)/2)</f>
        <v/>
      </c>
      <c r="O135" s="72" t="str">
        <f>IF('Raw Questionnaire Results'!$G134="","",('Raw Questionnaire Results'!Q134+'Raw Questionnaire Results'!K134)/2)</f>
        <v/>
      </c>
      <c r="P135" s="72" t="str">
        <f>IF('Raw Questionnaire Results'!$G134="","",('Raw Questionnaire Results'!AV134+'Raw Questionnaire Results'!AJ134)/2)</f>
        <v/>
      </c>
      <c r="Q135" s="64" t="str">
        <f>IF('Raw Questionnaire Results'!$G134="","",('Raw Questionnaire Results'!AU134+'Raw Questionnaire Results'!AI134)/2)</f>
        <v/>
      </c>
      <c r="R135" s="72" t="str">
        <f>IF('Raw Questionnaire Results'!$G134="","",('Raw Questionnaire Results'!O134+'Raw Questionnaire Results'!U134)/2)</f>
        <v/>
      </c>
      <c r="S135" s="72" t="str">
        <f>IF('Raw Questionnaire Results'!$G134="","",('Raw Questionnaire Results'!AR134+'Raw Questionnaire Results'!BD134)/2)</f>
        <v/>
      </c>
      <c r="T135" s="64" t="str">
        <f>IF('Raw Questionnaire Results'!$G134="","",('Raw Questionnaire Results'!AQ134+'Raw Questionnaire Results'!BC134)/2)</f>
        <v/>
      </c>
      <c r="U135" s="72" t="str">
        <f>IF('Raw Questionnaire Results'!$G134="","",('Raw Questionnaire Results'!T134+'Raw Questionnaire Results'!P134)/2)</f>
        <v/>
      </c>
      <c r="V135" s="72" t="str">
        <f>IF('Raw Questionnaire Results'!$G134="","",('Raw Questionnaire Results'!BB134+'Raw Questionnaire Results'!AT134)/2)</f>
        <v/>
      </c>
      <c r="W135" s="64" t="str">
        <f>IF('Raw Questionnaire Results'!$G134="","",('Raw Questionnaire Results'!BA134+'Raw Questionnaire Results'!AS134)/2)</f>
        <v/>
      </c>
    </row>
    <row r="136" spans="1:23">
      <c r="A136" s="70" t="str">
        <f>IF('Raw Questionnaire Results'!G135="","",'Raw Questionnaire Results'!G135)</f>
        <v/>
      </c>
      <c r="B136" s="71" t="str">
        <f>IF('Raw Questionnaire Results'!H135="","",'Raw Questionnaire Results'!H135)</f>
        <v/>
      </c>
      <c r="C136" t="str">
        <f>IF('Raw Questionnaire Results'!$G135="","",('Raw Questionnaire Results'!Q135+'Raw Questionnaire Results'!J135)/2)</f>
        <v/>
      </c>
      <c r="D136" t="str">
        <f>IF('Raw Questionnaire Results'!$G135="","",('Raw Questionnaire Results'!AZ135+'Raw Questionnaire Results'!AH135)/2)</f>
        <v/>
      </c>
      <c r="E136" s="64" t="str">
        <f>IF('Raw Questionnaire Results'!$G135="","",('Raw Questionnaire Results'!AY135+'Raw Questionnaire Results'!AG135)/2)</f>
        <v/>
      </c>
      <c r="F136" s="72" t="str">
        <f>IF('Raw Questionnaire Results'!$G135="","",('Raw Questionnaire Results'!L135+'Raw Questionnaire Results'!W135)/2)</f>
        <v/>
      </c>
      <c r="G136" s="72" t="str">
        <f>IF('Raw Questionnaire Results'!$G135="","",('Raw Questionnaire Results'!AL135+'Raw Questionnaire Results'!BH135)/2)</f>
        <v/>
      </c>
      <c r="H136" s="64" t="str">
        <f>IF('Raw Questionnaire Results'!$G135="","",('Raw Questionnaire Results'!AK135+'Raw Questionnaire Results'!BG135)/2)</f>
        <v/>
      </c>
      <c r="I136" s="72" t="str">
        <f>IF('Raw Questionnaire Results'!$G135="","",('Raw Questionnaire Results'!M135+'Raw Questionnaire Results'!R135)/2)</f>
        <v/>
      </c>
      <c r="J136" s="72" t="str">
        <f>IF('Raw Questionnaire Results'!$G135="","",('Raw Questionnaire Results'!AN135+'Raw Questionnaire Results'!AX135)/2)</f>
        <v/>
      </c>
      <c r="K136" s="64" t="str">
        <f>IF('Raw Questionnaire Results'!$G135="","",('Raw Questionnaire Results'!AM135+'Raw Questionnaire Results'!AW135)/2)</f>
        <v/>
      </c>
      <c r="L136" s="72" t="str">
        <f>IF('Raw Questionnaire Results'!$G135="","",('Raw Questionnaire Results'!V135+'Raw Questionnaire Results'!N135)/2)</f>
        <v/>
      </c>
      <c r="M136" s="72" t="str">
        <f>IF('Raw Questionnaire Results'!$G135="","",('Raw Questionnaire Results'!BF135+'Raw Questionnaire Results'!AP135)/2)</f>
        <v/>
      </c>
      <c r="N136" s="64" t="str">
        <f>IF('Raw Questionnaire Results'!$G135="","",('Raw Questionnaire Results'!BE135+'Raw Questionnaire Results'!AO135)/2)</f>
        <v/>
      </c>
      <c r="O136" s="72" t="str">
        <f>IF('Raw Questionnaire Results'!$G135="","",('Raw Questionnaire Results'!Q135+'Raw Questionnaire Results'!K135)/2)</f>
        <v/>
      </c>
      <c r="P136" s="72" t="str">
        <f>IF('Raw Questionnaire Results'!$G135="","",('Raw Questionnaire Results'!AV135+'Raw Questionnaire Results'!AJ135)/2)</f>
        <v/>
      </c>
      <c r="Q136" s="64" t="str">
        <f>IF('Raw Questionnaire Results'!$G135="","",('Raw Questionnaire Results'!AU135+'Raw Questionnaire Results'!AI135)/2)</f>
        <v/>
      </c>
      <c r="R136" s="72" t="str">
        <f>IF('Raw Questionnaire Results'!$G135="","",('Raw Questionnaire Results'!O135+'Raw Questionnaire Results'!U135)/2)</f>
        <v/>
      </c>
      <c r="S136" s="72" t="str">
        <f>IF('Raw Questionnaire Results'!$G135="","",('Raw Questionnaire Results'!AR135+'Raw Questionnaire Results'!BD135)/2)</f>
        <v/>
      </c>
      <c r="T136" s="64" t="str">
        <f>IF('Raw Questionnaire Results'!$G135="","",('Raw Questionnaire Results'!AQ135+'Raw Questionnaire Results'!BC135)/2)</f>
        <v/>
      </c>
      <c r="U136" s="72" t="str">
        <f>IF('Raw Questionnaire Results'!$G135="","",('Raw Questionnaire Results'!T135+'Raw Questionnaire Results'!P135)/2)</f>
        <v/>
      </c>
      <c r="V136" s="72" t="str">
        <f>IF('Raw Questionnaire Results'!$G135="","",('Raw Questionnaire Results'!BB135+'Raw Questionnaire Results'!AT135)/2)</f>
        <v/>
      </c>
      <c r="W136" s="64" t="str">
        <f>IF('Raw Questionnaire Results'!$G135="","",('Raw Questionnaire Results'!BA135+'Raw Questionnaire Results'!AS135)/2)</f>
        <v/>
      </c>
    </row>
    <row r="137" spans="1:23">
      <c r="A137" s="70" t="str">
        <f>IF('Raw Questionnaire Results'!G136="","",'Raw Questionnaire Results'!G136)</f>
        <v/>
      </c>
      <c r="B137" s="71" t="str">
        <f>IF('Raw Questionnaire Results'!H136="","",'Raw Questionnaire Results'!H136)</f>
        <v/>
      </c>
      <c r="C137" t="str">
        <f>IF('Raw Questionnaire Results'!$G136="","",('Raw Questionnaire Results'!Q136+'Raw Questionnaire Results'!J136)/2)</f>
        <v/>
      </c>
      <c r="D137" t="str">
        <f>IF('Raw Questionnaire Results'!$G136="","",('Raw Questionnaire Results'!AZ136+'Raw Questionnaire Results'!AH136)/2)</f>
        <v/>
      </c>
      <c r="E137" s="64" t="str">
        <f>IF('Raw Questionnaire Results'!$G136="","",('Raw Questionnaire Results'!AY136+'Raw Questionnaire Results'!AG136)/2)</f>
        <v/>
      </c>
      <c r="F137" s="72" t="str">
        <f>IF('Raw Questionnaire Results'!$G136="","",('Raw Questionnaire Results'!L136+'Raw Questionnaire Results'!W136)/2)</f>
        <v/>
      </c>
      <c r="G137" s="72" t="str">
        <f>IF('Raw Questionnaire Results'!$G136="","",('Raw Questionnaire Results'!AL136+'Raw Questionnaire Results'!BH136)/2)</f>
        <v/>
      </c>
      <c r="H137" s="64" t="str">
        <f>IF('Raw Questionnaire Results'!$G136="","",('Raw Questionnaire Results'!AK136+'Raw Questionnaire Results'!BG136)/2)</f>
        <v/>
      </c>
      <c r="I137" s="72" t="str">
        <f>IF('Raw Questionnaire Results'!$G136="","",('Raw Questionnaire Results'!M136+'Raw Questionnaire Results'!R136)/2)</f>
        <v/>
      </c>
      <c r="J137" s="72" t="str">
        <f>IF('Raw Questionnaire Results'!$G136="","",('Raw Questionnaire Results'!AN136+'Raw Questionnaire Results'!AX136)/2)</f>
        <v/>
      </c>
      <c r="K137" s="64" t="str">
        <f>IF('Raw Questionnaire Results'!$G136="","",('Raw Questionnaire Results'!AM136+'Raw Questionnaire Results'!AW136)/2)</f>
        <v/>
      </c>
      <c r="L137" s="72" t="str">
        <f>IF('Raw Questionnaire Results'!$G136="","",('Raw Questionnaire Results'!V136+'Raw Questionnaire Results'!N136)/2)</f>
        <v/>
      </c>
      <c r="M137" s="72" t="str">
        <f>IF('Raw Questionnaire Results'!$G136="","",('Raw Questionnaire Results'!BF136+'Raw Questionnaire Results'!AP136)/2)</f>
        <v/>
      </c>
      <c r="N137" s="64" t="str">
        <f>IF('Raw Questionnaire Results'!$G136="","",('Raw Questionnaire Results'!BE136+'Raw Questionnaire Results'!AO136)/2)</f>
        <v/>
      </c>
      <c r="O137" s="72" t="str">
        <f>IF('Raw Questionnaire Results'!$G136="","",('Raw Questionnaire Results'!Q136+'Raw Questionnaire Results'!K136)/2)</f>
        <v/>
      </c>
      <c r="P137" s="72" t="str">
        <f>IF('Raw Questionnaire Results'!$G136="","",('Raw Questionnaire Results'!AV136+'Raw Questionnaire Results'!AJ136)/2)</f>
        <v/>
      </c>
      <c r="Q137" s="64" t="str">
        <f>IF('Raw Questionnaire Results'!$G136="","",('Raw Questionnaire Results'!AU136+'Raw Questionnaire Results'!AI136)/2)</f>
        <v/>
      </c>
      <c r="R137" s="72" t="str">
        <f>IF('Raw Questionnaire Results'!$G136="","",('Raw Questionnaire Results'!O136+'Raw Questionnaire Results'!U136)/2)</f>
        <v/>
      </c>
      <c r="S137" s="72" t="str">
        <f>IF('Raw Questionnaire Results'!$G136="","",('Raw Questionnaire Results'!AR136+'Raw Questionnaire Results'!BD136)/2)</f>
        <v/>
      </c>
      <c r="T137" s="64" t="str">
        <f>IF('Raw Questionnaire Results'!$G136="","",('Raw Questionnaire Results'!AQ136+'Raw Questionnaire Results'!BC136)/2)</f>
        <v/>
      </c>
      <c r="U137" s="72" t="str">
        <f>IF('Raw Questionnaire Results'!$G136="","",('Raw Questionnaire Results'!T136+'Raw Questionnaire Results'!P136)/2)</f>
        <v/>
      </c>
      <c r="V137" s="72" t="str">
        <f>IF('Raw Questionnaire Results'!$G136="","",('Raw Questionnaire Results'!BB136+'Raw Questionnaire Results'!AT136)/2)</f>
        <v/>
      </c>
      <c r="W137" s="64" t="str">
        <f>IF('Raw Questionnaire Results'!$G136="","",('Raw Questionnaire Results'!BA136+'Raw Questionnaire Results'!AS136)/2)</f>
        <v/>
      </c>
    </row>
    <row r="138" spans="1:23">
      <c r="A138" s="70" t="str">
        <f>IF('Raw Questionnaire Results'!G137="","",'Raw Questionnaire Results'!G137)</f>
        <v/>
      </c>
      <c r="B138" s="71" t="str">
        <f>IF('Raw Questionnaire Results'!H137="","",'Raw Questionnaire Results'!H137)</f>
        <v/>
      </c>
      <c r="C138" t="str">
        <f>IF('Raw Questionnaire Results'!$G137="","",('Raw Questionnaire Results'!Q137+'Raw Questionnaire Results'!J137)/2)</f>
        <v/>
      </c>
      <c r="D138" t="str">
        <f>IF('Raw Questionnaire Results'!$G137="","",('Raw Questionnaire Results'!AZ137+'Raw Questionnaire Results'!AH137)/2)</f>
        <v/>
      </c>
      <c r="E138" s="64" t="str">
        <f>IF('Raw Questionnaire Results'!$G137="","",('Raw Questionnaire Results'!AY137+'Raw Questionnaire Results'!AG137)/2)</f>
        <v/>
      </c>
      <c r="F138" s="72" t="str">
        <f>IF('Raw Questionnaire Results'!$G137="","",('Raw Questionnaire Results'!L137+'Raw Questionnaire Results'!W137)/2)</f>
        <v/>
      </c>
      <c r="G138" s="72" t="str">
        <f>IF('Raw Questionnaire Results'!$G137="","",('Raw Questionnaire Results'!AL137+'Raw Questionnaire Results'!BH137)/2)</f>
        <v/>
      </c>
      <c r="H138" s="64" t="str">
        <f>IF('Raw Questionnaire Results'!$G137="","",('Raw Questionnaire Results'!AK137+'Raw Questionnaire Results'!BG137)/2)</f>
        <v/>
      </c>
      <c r="I138" s="72" t="str">
        <f>IF('Raw Questionnaire Results'!$G137="","",('Raw Questionnaire Results'!M137+'Raw Questionnaire Results'!R137)/2)</f>
        <v/>
      </c>
      <c r="J138" s="72" t="str">
        <f>IF('Raw Questionnaire Results'!$G137="","",('Raw Questionnaire Results'!AN137+'Raw Questionnaire Results'!AX137)/2)</f>
        <v/>
      </c>
      <c r="K138" s="64" t="str">
        <f>IF('Raw Questionnaire Results'!$G137="","",('Raw Questionnaire Results'!AM137+'Raw Questionnaire Results'!AW137)/2)</f>
        <v/>
      </c>
      <c r="L138" s="72" t="str">
        <f>IF('Raw Questionnaire Results'!$G137="","",('Raw Questionnaire Results'!V137+'Raw Questionnaire Results'!N137)/2)</f>
        <v/>
      </c>
      <c r="M138" s="72" t="str">
        <f>IF('Raw Questionnaire Results'!$G137="","",('Raw Questionnaire Results'!BF137+'Raw Questionnaire Results'!AP137)/2)</f>
        <v/>
      </c>
      <c r="N138" s="64" t="str">
        <f>IF('Raw Questionnaire Results'!$G137="","",('Raw Questionnaire Results'!BE137+'Raw Questionnaire Results'!AO137)/2)</f>
        <v/>
      </c>
      <c r="O138" s="72" t="str">
        <f>IF('Raw Questionnaire Results'!$G137="","",('Raw Questionnaire Results'!Q137+'Raw Questionnaire Results'!K137)/2)</f>
        <v/>
      </c>
      <c r="P138" s="72" t="str">
        <f>IF('Raw Questionnaire Results'!$G137="","",('Raw Questionnaire Results'!AV137+'Raw Questionnaire Results'!AJ137)/2)</f>
        <v/>
      </c>
      <c r="Q138" s="64" t="str">
        <f>IF('Raw Questionnaire Results'!$G137="","",('Raw Questionnaire Results'!AU137+'Raw Questionnaire Results'!AI137)/2)</f>
        <v/>
      </c>
      <c r="R138" s="72" t="str">
        <f>IF('Raw Questionnaire Results'!$G137="","",('Raw Questionnaire Results'!O137+'Raw Questionnaire Results'!U137)/2)</f>
        <v/>
      </c>
      <c r="S138" s="72" t="str">
        <f>IF('Raw Questionnaire Results'!$G137="","",('Raw Questionnaire Results'!AR137+'Raw Questionnaire Results'!BD137)/2)</f>
        <v/>
      </c>
      <c r="T138" s="64" t="str">
        <f>IF('Raw Questionnaire Results'!$G137="","",('Raw Questionnaire Results'!AQ137+'Raw Questionnaire Results'!BC137)/2)</f>
        <v/>
      </c>
      <c r="U138" s="72" t="str">
        <f>IF('Raw Questionnaire Results'!$G137="","",('Raw Questionnaire Results'!T137+'Raw Questionnaire Results'!P137)/2)</f>
        <v/>
      </c>
      <c r="V138" s="72" t="str">
        <f>IF('Raw Questionnaire Results'!$G137="","",('Raw Questionnaire Results'!BB137+'Raw Questionnaire Results'!AT137)/2)</f>
        <v/>
      </c>
      <c r="W138" s="64" t="str">
        <f>IF('Raw Questionnaire Results'!$G137="","",('Raw Questionnaire Results'!BA137+'Raw Questionnaire Results'!AS137)/2)</f>
        <v/>
      </c>
    </row>
    <row r="139" spans="1:23">
      <c r="A139" s="70" t="str">
        <f>IF('Raw Questionnaire Results'!G138="","",'Raw Questionnaire Results'!G138)</f>
        <v/>
      </c>
      <c r="B139" s="71" t="str">
        <f>IF('Raw Questionnaire Results'!H138="","",'Raw Questionnaire Results'!H138)</f>
        <v/>
      </c>
      <c r="C139" t="str">
        <f>IF('Raw Questionnaire Results'!$G138="","",('Raw Questionnaire Results'!Q138+'Raw Questionnaire Results'!J138)/2)</f>
        <v/>
      </c>
      <c r="D139" t="str">
        <f>IF('Raw Questionnaire Results'!$G138="","",('Raw Questionnaire Results'!AZ138+'Raw Questionnaire Results'!AH138)/2)</f>
        <v/>
      </c>
      <c r="E139" s="64" t="str">
        <f>IF('Raw Questionnaire Results'!$G138="","",('Raw Questionnaire Results'!AY138+'Raw Questionnaire Results'!AG138)/2)</f>
        <v/>
      </c>
      <c r="F139" s="72" t="str">
        <f>IF('Raw Questionnaire Results'!$G138="","",('Raw Questionnaire Results'!L138+'Raw Questionnaire Results'!W138)/2)</f>
        <v/>
      </c>
      <c r="G139" s="72" t="str">
        <f>IF('Raw Questionnaire Results'!$G138="","",('Raw Questionnaire Results'!AL138+'Raw Questionnaire Results'!BH138)/2)</f>
        <v/>
      </c>
      <c r="H139" s="64" t="str">
        <f>IF('Raw Questionnaire Results'!$G138="","",('Raw Questionnaire Results'!AK138+'Raw Questionnaire Results'!BG138)/2)</f>
        <v/>
      </c>
      <c r="I139" s="72" t="str">
        <f>IF('Raw Questionnaire Results'!$G138="","",('Raw Questionnaire Results'!M138+'Raw Questionnaire Results'!R138)/2)</f>
        <v/>
      </c>
      <c r="J139" s="72" t="str">
        <f>IF('Raw Questionnaire Results'!$G138="","",('Raw Questionnaire Results'!AN138+'Raw Questionnaire Results'!AX138)/2)</f>
        <v/>
      </c>
      <c r="K139" s="64" t="str">
        <f>IF('Raw Questionnaire Results'!$G138="","",('Raw Questionnaire Results'!AM138+'Raw Questionnaire Results'!AW138)/2)</f>
        <v/>
      </c>
      <c r="L139" s="72" t="str">
        <f>IF('Raw Questionnaire Results'!$G138="","",('Raw Questionnaire Results'!V138+'Raw Questionnaire Results'!N138)/2)</f>
        <v/>
      </c>
      <c r="M139" s="72" t="str">
        <f>IF('Raw Questionnaire Results'!$G138="","",('Raw Questionnaire Results'!BF138+'Raw Questionnaire Results'!AP138)/2)</f>
        <v/>
      </c>
      <c r="N139" s="64" t="str">
        <f>IF('Raw Questionnaire Results'!$G138="","",('Raw Questionnaire Results'!BE138+'Raw Questionnaire Results'!AO138)/2)</f>
        <v/>
      </c>
      <c r="O139" s="72" t="str">
        <f>IF('Raw Questionnaire Results'!$G138="","",('Raw Questionnaire Results'!Q138+'Raw Questionnaire Results'!K138)/2)</f>
        <v/>
      </c>
      <c r="P139" s="72" t="str">
        <f>IF('Raw Questionnaire Results'!$G138="","",('Raw Questionnaire Results'!AV138+'Raw Questionnaire Results'!AJ138)/2)</f>
        <v/>
      </c>
      <c r="Q139" s="64" t="str">
        <f>IF('Raw Questionnaire Results'!$G138="","",('Raw Questionnaire Results'!AU138+'Raw Questionnaire Results'!AI138)/2)</f>
        <v/>
      </c>
      <c r="R139" s="72" t="str">
        <f>IF('Raw Questionnaire Results'!$G138="","",('Raw Questionnaire Results'!O138+'Raw Questionnaire Results'!U138)/2)</f>
        <v/>
      </c>
      <c r="S139" s="72" t="str">
        <f>IF('Raw Questionnaire Results'!$G138="","",('Raw Questionnaire Results'!AR138+'Raw Questionnaire Results'!BD138)/2)</f>
        <v/>
      </c>
      <c r="T139" s="64" t="str">
        <f>IF('Raw Questionnaire Results'!$G138="","",('Raw Questionnaire Results'!AQ138+'Raw Questionnaire Results'!BC138)/2)</f>
        <v/>
      </c>
      <c r="U139" s="72" t="str">
        <f>IF('Raw Questionnaire Results'!$G138="","",('Raw Questionnaire Results'!T138+'Raw Questionnaire Results'!P138)/2)</f>
        <v/>
      </c>
      <c r="V139" s="72" t="str">
        <f>IF('Raw Questionnaire Results'!$G138="","",('Raw Questionnaire Results'!BB138+'Raw Questionnaire Results'!AT138)/2)</f>
        <v/>
      </c>
      <c r="W139" s="64" t="str">
        <f>IF('Raw Questionnaire Results'!$G138="","",('Raw Questionnaire Results'!BA138+'Raw Questionnaire Results'!AS138)/2)</f>
        <v/>
      </c>
    </row>
    <row r="140" spans="1:23">
      <c r="A140" s="70" t="str">
        <f>IF('Raw Questionnaire Results'!G139="","",'Raw Questionnaire Results'!G139)</f>
        <v/>
      </c>
      <c r="B140" s="71" t="str">
        <f>IF('Raw Questionnaire Results'!H139="","",'Raw Questionnaire Results'!H139)</f>
        <v/>
      </c>
      <c r="C140" t="str">
        <f>IF('Raw Questionnaire Results'!$G139="","",('Raw Questionnaire Results'!Q139+'Raw Questionnaire Results'!J139)/2)</f>
        <v/>
      </c>
      <c r="D140" t="str">
        <f>IF('Raw Questionnaire Results'!$G139="","",('Raw Questionnaire Results'!AZ139+'Raw Questionnaire Results'!AH139)/2)</f>
        <v/>
      </c>
      <c r="E140" s="64" t="str">
        <f>IF('Raw Questionnaire Results'!$G139="","",('Raw Questionnaire Results'!AY139+'Raw Questionnaire Results'!AG139)/2)</f>
        <v/>
      </c>
      <c r="F140" s="72" t="str">
        <f>IF('Raw Questionnaire Results'!$G139="","",('Raw Questionnaire Results'!L139+'Raw Questionnaire Results'!W139)/2)</f>
        <v/>
      </c>
      <c r="G140" s="72" t="str">
        <f>IF('Raw Questionnaire Results'!$G139="","",('Raw Questionnaire Results'!AL139+'Raw Questionnaire Results'!BH139)/2)</f>
        <v/>
      </c>
      <c r="H140" s="64" t="str">
        <f>IF('Raw Questionnaire Results'!$G139="","",('Raw Questionnaire Results'!AK139+'Raw Questionnaire Results'!BG139)/2)</f>
        <v/>
      </c>
      <c r="I140" s="72" t="str">
        <f>IF('Raw Questionnaire Results'!$G139="","",('Raw Questionnaire Results'!M139+'Raw Questionnaire Results'!R139)/2)</f>
        <v/>
      </c>
      <c r="J140" s="72" t="str">
        <f>IF('Raw Questionnaire Results'!$G139="","",('Raw Questionnaire Results'!AN139+'Raw Questionnaire Results'!AX139)/2)</f>
        <v/>
      </c>
      <c r="K140" s="64" t="str">
        <f>IF('Raw Questionnaire Results'!$G139="","",('Raw Questionnaire Results'!AM139+'Raw Questionnaire Results'!AW139)/2)</f>
        <v/>
      </c>
      <c r="L140" s="72" t="str">
        <f>IF('Raw Questionnaire Results'!$G139="","",('Raw Questionnaire Results'!V139+'Raw Questionnaire Results'!N139)/2)</f>
        <v/>
      </c>
      <c r="M140" s="72" t="str">
        <f>IF('Raw Questionnaire Results'!$G139="","",('Raw Questionnaire Results'!BF139+'Raw Questionnaire Results'!AP139)/2)</f>
        <v/>
      </c>
      <c r="N140" s="64" t="str">
        <f>IF('Raw Questionnaire Results'!$G139="","",('Raw Questionnaire Results'!BE139+'Raw Questionnaire Results'!AO139)/2)</f>
        <v/>
      </c>
      <c r="O140" s="72" t="str">
        <f>IF('Raw Questionnaire Results'!$G139="","",('Raw Questionnaire Results'!Q139+'Raw Questionnaire Results'!K139)/2)</f>
        <v/>
      </c>
      <c r="P140" s="72" t="str">
        <f>IF('Raw Questionnaire Results'!$G139="","",('Raw Questionnaire Results'!AV139+'Raw Questionnaire Results'!AJ139)/2)</f>
        <v/>
      </c>
      <c r="Q140" s="64" t="str">
        <f>IF('Raw Questionnaire Results'!$G139="","",('Raw Questionnaire Results'!AU139+'Raw Questionnaire Results'!AI139)/2)</f>
        <v/>
      </c>
      <c r="R140" s="72" t="str">
        <f>IF('Raw Questionnaire Results'!$G139="","",('Raw Questionnaire Results'!O139+'Raw Questionnaire Results'!U139)/2)</f>
        <v/>
      </c>
      <c r="S140" s="72" t="str">
        <f>IF('Raw Questionnaire Results'!$G139="","",('Raw Questionnaire Results'!AR139+'Raw Questionnaire Results'!BD139)/2)</f>
        <v/>
      </c>
      <c r="T140" s="64" t="str">
        <f>IF('Raw Questionnaire Results'!$G139="","",('Raw Questionnaire Results'!AQ139+'Raw Questionnaire Results'!BC139)/2)</f>
        <v/>
      </c>
      <c r="U140" s="72" t="str">
        <f>IF('Raw Questionnaire Results'!$G139="","",('Raw Questionnaire Results'!T139+'Raw Questionnaire Results'!P139)/2)</f>
        <v/>
      </c>
      <c r="V140" s="72" t="str">
        <f>IF('Raw Questionnaire Results'!$G139="","",('Raw Questionnaire Results'!BB139+'Raw Questionnaire Results'!AT139)/2)</f>
        <v/>
      </c>
      <c r="W140" s="64" t="str">
        <f>IF('Raw Questionnaire Results'!$G139="","",('Raw Questionnaire Results'!BA139+'Raw Questionnaire Results'!AS139)/2)</f>
        <v/>
      </c>
    </row>
    <row r="141" spans="1:23">
      <c r="A141" s="70" t="str">
        <f>IF('Raw Questionnaire Results'!G140="","",'Raw Questionnaire Results'!G140)</f>
        <v/>
      </c>
      <c r="B141" s="71" t="str">
        <f>IF('Raw Questionnaire Results'!H140="","",'Raw Questionnaire Results'!H140)</f>
        <v/>
      </c>
      <c r="C141" t="str">
        <f>IF('Raw Questionnaire Results'!$G140="","",('Raw Questionnaire Results'!Q140+'Raw Questionnaire Results'!J140)/2)</f>
        <v/>
      </c>
      <c r="D141" t="str">
        <f>IF('Raw Questionnaire Results'!$G140="","",('Raw Questionnaire Results'!AZ140+'Raw Questionnaire Results'!AH140)/2)</f>
        <v/>
      </c>
      <c r="E141" s="64" t="str">
        <f>IF('Raw Questionnaire Results'!$G140="","",('Raw Questionnaire Results'!AY140+'Raw Questionnaire Results'!AG140)/2)</f>
        <v/>
      </c>
      <c r="F141" s="72" t="str">
        <f>IF('Raw Questionnaire Results'!$G140="","",('Raw Questionnaire Results'!L140+'Raw Questionnaire Results'!W140)/2)</f>
        <v/>
      </c>
      <c r="G141" s="72" t="str">
        <f>IF('Raw Questionnaire Results'!$G140="","",('Raw Questionnaire Results'!AL140+'Raw Questionnaire Results'!BH140)/2)</f>
        <v/>
      </c>
      <c r="H141" s="64" t="str">
        <f>IF('Raw Questionnaire Results'!$G140="","",('Raw Questionnaire Results'!AK140+'Raw Questionnaire Results'!BG140)/2)</f>
        <v/>
      </c>
      <c r="I141" s="72" t="str">
        <f>IF('Raw Questionnaire Results'!$G140="","",('Raw Questionnaire Results'!M140+'Raw Questionnaire Results'!R140)/2)</f>
        <v/>
      </c>
      <c r="J141" s="72" t="str">
        <f>IF('Raw Questionnaire Results'!$G140="","",('Raw Questionnaire Results'!AN140+'Raw Questionnaire Results'!AX140)/2)</f>
        <v/>
      </c>
      <c r="K141" s="64" t="str">
        <f>IF('Raw Questionnaire Results'!$G140="","",('Raw Questionnaire Results'!AM140+'Raw Questionnaire Results'!AW140)/2)</f>
        <v/>
      </c>
      <c r="L141" s="72" t="str">
        <f>IF('Raw Questionnaire Results'!$G140="","",('Raw Questionnaire Results'!V140+'Raw Questionnaire Results'!N140)/2)</f>
        <v/>
      </c>
      <c r="M141" s="72" t="str">
        <f>IF('Raw Questionnaire Results'!$G140="","",('Raw Questionnaire Results'!BF140+'Raw Questionnaire Results'!AP140)/2)</f>
        <v/>
      </c>
      <c r="N141" s="64" t="str">
        <f>IF('Raw Questionnaire Results'!$G140="","",('Raw Questionnaire Results'!BE140+'Raw Questionnaire Results'!AO140)/2)</f>
        <v/>
      </c>
      <c r="O141" s="72" t="str">
        <f>IF('Raw Questionnaire Results'!$G140="","",('Raw Questionnaire Results'!Q140+'Raw Questionnaire Results'!K140)/2)</f>
        <v/>
      </c>
      <c r="P141" s="72" t="str">
        <f>IF('Raw Questionnaire Results'!$G140="","",('Raw Questionnaire Results'!AV140+'Raw Questionnaire Results'!AJ140)/2)</f>
        <v/>
      </c>
      <c r="Q141" s="64" t="str">
        <f>IF('Raw Questionnaire Results'!$G140="","",('Raw Questionnaire Results'!AU140+'Raw Questionnaire Results'!AI140)/2)</f>
        <v/>
      </c>
      <c r="R141" s="72" t="str">
        <f>IF('Raw Questionnaire Results'!$G140="","",('Raw Questionnaire Results'!O140+'Raw Questionnaire Results'!U140)/2)</f>
        <v/>
      </c>
      <c r="S141" s="72" t="str">
        <f>IF('Raw Questionnaire Results'!$G140="","",('Raw Questionnaire Results'!AR140+'Raw Questionnaire Results'!BD140)/2)</f>
        <v/>
      </c>
      <c r="T141" s="64" t="str">
        <f>IF('Raw Questionnaire Results'!$G140="","",('Raw Questionnaire Results'!AQ140+'Raw Questionnaire Results'!BC140)/2)</f>
        <v/>
      </c>
      <c r="U141" s="72" t="str">
        <f>IF('Raw Questionnaire Results'!$G140="","",('Raw Questionnaire Results'!T140+'Raw Questionnaire Results'!P140)/2)</f>
        <v/>
      </c>
      <c r="V141" s="72" t="str">
        <f>IF('Raw Questionnaire Results'!$G140="","",('Raw Questionnaire Results'!BB140+'Raw Questionnaire Results'!AT140)/2)</f>
        <v/>
      </c>
      <c r="W141" s="64" t="str">
        <f>IF('Raw Questionnaire Results'!$G140="","",('Raw Questionnaire Results'!BA140+'Raw Questionnaire Results'!AS140)/2)</f>
        <v/>
      </c>
    </row>
    <row r="142" spans="1:23">
      <c r="A142" s="70" t="str">
        <f>IF('Raw Questionnaire Results'!G141="","",'Raw Questionnaire Results'!G141)</f>
        <v/>
      </c>
      <c r="B142" s="71" t="str">
        <f>IF('Raw Questionnaire Results'!H141="","",'Raw Questionnaire Results'!H141)</f>
        <v/>
      </c>
      <c r="C142" t="str">
        <f>IF('Raw Questionnaire Results'!$G141="","",('Raw Questionnaire Results'!Q141+'Raw Questionnaire Results'!J141)/2)</f>
        <v/>
      </c>
      <c r="D142" t="str">
        <f>IF('Raw Questionnaire Results'!$G141="","",('Raw Questionnaire Results'!AZ141+'Raw Questionnaire Results'!AH141)/2)</f>
        <v/>
      </c>
      <c r="E142" s="64" t="str">
        <f>IF('Raw Questionnaire Results'!$G141="","",('Raw Questionnaire Results'!AY141+'Raw Questionnaire Results'!AG141)/2)</f>
        <v/>
      </c>
      <c r="F142" s="72" t="str">
        <f>IF('Raw Questionnaire Results'!$G141="","",('Raw Questionnaire Results'!L141+'Raw Questionnaire Results'!W141)/2)</f>
        <v/>
      </c>
      <c r="G142" s="72" t="str">
        <f>IF('Raw Questionnaire Results'!$G141="","",('Raw Questionnaire Results'!AL141+'Raw Questionnaire Results'!BH141)/2)</f>
        <v/>
      </c>
      <c r="H142" s="64" t="str">
        <f>IF('Raw Questionnaire Results'!$G141="","",('Raw Questionnaire Results'!AK141+'Raw Questionnaire Results'!BG141)/2)</f>
        <v/>
      </c>
      <c r="I142" s="72" t="str">
        <f>IF('Raw Questionnaire Results'!$G141="","",('Raw Questionnaire Results'!M141+'Raw Questionnaire Results'!R141)/2)</f>
        <v/>
      </c>
      <c r="J142" s="72" t="str">
        <f>IF('Raw Questionnaire Results'!$G141="","",('Raw Questionnaire Results'!AN141+'Raw Questionnaire Results'!AX141)/2)</f>
        <v/>
      </c>
      <c r="K142" s="64" t="str">
        <f>IF('Raw Questionnaire Results'!$G141="","",('Raw Questionnaire Results'!AM141+'Raw Questionnaire Results'!AW141)/2)</f>
        <v/>
      </c>
      <c r="L142" s="72" t="str">
        <f>IF('Raw Questionnaire Results'!$G141="","",('Raw Questionnaire Results'!V141+'Raw Questionnaire Results'!N141)/2)</f>
        <v/>
      </c>
      <c r="M142" s="72" t="str">
        <f>IF('Raw Questionnaire Results'!$G141="","",('Raw Questionnaire Results'!BF141+'Raw Questionnaire Results'!AP141)/2)</f>
        <v/>
      </c>
      <c r="N142" s="64" t="str">
        <f>IF('Raw Questionnaire Results'!$G141="","",('Raw Questionnaire Results'!BE141+'Raw Questionnaire Results'!AO141)/2)</f>
        <v/>
      </c>
      <c r="O142" s="72" t="str">
        <f>IF('Raw Questionnaire Results'!$G141="","",('Raw Questionnaire Results'!Q141+'Raw Questionnaire Results'!K141)/2)</f>
        <v/>
      </c>
      <c r="P142" s="72" t="str">
        <f>IF('Raw Questionnaire Results'!$G141="","",('Raw Questionnaire Results'!AV141+'Raw Questionnaire Results'!AJ141)/2)</f>
        <v/>
      </c>
      <c r="Q142" s="64" t="str">
        <f>IF('Raw Questionnaire Results'!$G141="","",('Raw Questionnaire Results'!AU141+'Raw Questionnaire Results'!AI141)/2)</f>
        <v/>
      </c>
      <c r="R142" s="72" t="str">
        <f>IF('Raw Questionnaire Results'!$G141="","",('Raw Questionnaire Results'!O141+'Raw Questionnaire Results'!U141)/2)</f>
        <v/>
      </c>
      <c r="S142" s="72" t="str">
        <f>IF('Raw Questionnaire Results'!$G141="","",('Raw Questionnaire Results'!AR141+'Raw Questionnaire Results'!BD141)/2)</f>
        <v/>
      </c>
      <c r="T142" s="64" t="str">
        <f>IF('Raw Questionnaire Results'!$G141="","",('Raw Questionnaire Results'!AQ141+'Raw Questionnaire Results'!BC141)/2)</f>
        <v/>
      </c>
      <c r="U142" s="72" t="str">
        <f>IF('Raw Questionnaire Results'!$G141="","",('Raw Questionnaire Results'!T141+'Raw Questionnaire Results'!P141)/2)</f>
        <v/>
      </c>
      <c r="V142" s="72" t="str">
        <f>IF('Raw Questionnaire Results'!$G141="","",('Raw Questionnaire Results'!BB141+'Raw Questionnaire Results'!AT141)/2)</f>
        <v/>
      </c>
      <c r="W142" s="64" t="str">
        <f>IF('Raw Questionnaire Results'!$G141="","",('Raw Questionnaire Results'!BA141+'Raw Questionnaire Results'!AS141)/2)</f>
        <v/>
      </c>
    </row>
    <row r="143" spans="1:23">
      <c r="A143" s="70" t="str">
        <f>IF('Raw Questionnaire Results'!G142="","",'Raw Questionnaire Results'!G142)</f>
        <v/>
      </c>
      <c r="B143" s="71" t="str">
        <f>IF('Raw Questionnaire Results'!H142="","",'Raw Questionnaire Results'!H142)</f>
        <v/>
      </c>
      <c r="C143" t="str">
        <f>IF('Raw Questionnaire Results'!$G142="","",('Raw Questionnaire Results'!Q142+'Raw Questionnaire Results'!J142)/2)</f>
        <v/>
      </c>
      <c r="D143" t="str">
        <f>IF('Raw Questionnaire Results'!$G142="","",('Raw Questionnaire Results'!AZ142+'Raw Questionnaire Results'!AH142)/2)</f>
        <v/>
      </c>
      <c r="E143" s="64" t="str">
        <f>IF('Raw Questionnaire Results'!$G142="","",('Raw Questionnaire Results'!AY142+'Raw Questionnaire Results'!AG142)/2)</f>
        <v/>
      </c>
      <c r="F143" s="72" t="str">
        <f>IF('Raw Questionnaire Results'!$G142="","",('Raw Questionnaire Results'!L142+'Raw Questionnaire Results'!W142)/2)</f>
        <v/>
      </c>
      <c r="G143" s="72" t="str">
        <f>IF('Raw Questionnaire Results'!$G142="","",('Raw Questionnaire Results'!AL142+'Raw Questionnaire Results'!BH142)/2)</f>
        <v/>
      </c>
      <c r="H143" s="64" t="str">
        <f>IF('Raw Questionnaire Results'!$G142="","",('Raw Questionnaire Results'!AK142+'Raw Questionnaire Results'!BG142)/2)</f>
        <v/>
      </c>
      <c r="I143" s="72" t="str">
        <f>IF('Raw Questionnaire Results'!$G142="","",('Raw Questionnaire Results'!M142+'Raw Questionnaire Results'!R142)/2)</f>
        <v/>
      </c>
      <c r="J143" s="72" t="str">
        <f>IF('Raw Questionnaire Results'!$G142="","",('Raw Questionnaire Results'!AN142+'Raw Questionnaire Results'!AX142)/2)</f>
        <v/>
      </c>
      <c r="K143" s="64" t="str">
        <f>IF('Raw Questionnaire Results'!$G142="","",('Raw Questionnaire Results'!AM142+'Raw Questionnaire Results'!AW142)/2)</f>
        <v/>
      </c>
      <c r="L143" s="72" t="str">
        <f>IF('Raw Questionnaire Results'!$G142="","",('Raw Questionnaire Results'!V142+'Raw Questionnaire Results'!N142)/2)</f>
        <v/>
      </c>
      <c r="M143" s="72" t="str">
        <f>IF('Raw Questionnaire Results'!$G142="","",('Raw Questionnaire Results'!BF142+'Raw Questionnaire Results'!AP142)/2)</f>
        <v/>
      </c>
      <c r="N143" s="64" t="str">
        <f>IF('Raw Questionnaire Results'!$G142="","",('Raw Questionnaire Results'!BE142+'Raw Questionnaire Results'!AO142)/2)</f>
        <v/>
      </c>
      <c r="O143" s="72" t="str">
        <f>IF('Raw Questionnaire Results'!$G142="","",('Raw Questionnaire Results'!Q142+'Raw Questionnaire Results'!K142)/2)</f>
        <v/>
      </c>
      <c r="P143" s="72" t="str">
        <f>IF('Raw Questionnaire Results'!$G142="","",('Raw Questionnaire Results'!AV142+'Raw Questionnaire Results'!AJ142)/2)</f>
        <v/>
      </c>
      <c r="Q143" s="64" t="str">
        <f>IF('Raw Questionnaire Results'!$G142="","",('Raw Questionnaire Results'!AU142+'Raw Questionnaire Results'!AI142)/2)</f>
        <v/>
      </c>
      <c r="R143" s="72" t="str">
        <f>IF('Raw Questionnaire Results'!$G142="","",('Raw Questionnaire Results'!O142+'Raw Questionnaire Results'!U142)/2)</f>
        <v/>
      </c>
      <c r="S143" s="72" t="str">
        <f>IF('Raw Questionnaire Results'!$G142="","",('Raw Questionnaire Results'!AR142+'Raw Questionnaire Results'!BD142)/2)</f>
        <v/>
      </c>
      <c r="T143" s="64" t="str">
        <f>IF('Raw Questionnaire Results'!$G142="","",('Raw Questionnaire Results'!AQ142+'Raw Questionnaire Results'!BC142)/2)</f>
        <v/>
      </c>
      <c r="U143" s="72" t="str">
        <f>IF('Raw Questionnaire Results'!$G142="","",('Raw Questionnaire Results'!T142+'Raw Questionnaire Results'!P142)/2)</f>
        <v/>
      </c>
      <c r="V143" s="72" t="str">
        <f>IF('Raw Questionnaire Results'!$G142="","",('Raw Questionnaire Results'!BB142+'Raw Questionnaire Results'!AT142)/2)</f>
        <v/>
      </c>
      <c r="W143" s="64" t="str">
        <f>IF('Raw Questionnaire Results'!$G142="","",('Raw Questionnaire Results'!BA142+'Raw Questionnaire Results'!AS142)/2)</f>
        <v/>
      </c>
    </row>
    <row r="144" spans="1:23">
      <c r="A144" s="70" t="str">
        <f>IF('Raw Questionnaire Results'!G143="","",'Raw Questionnaire Results'!G143)</f>
        <v/>
      </c>
      <c r="B144" s="71" t="str">
        <f>IF('Raw Questionnaire Results'!H143="","",'Raw Questionnaire Results'!H143)</f>
        <v/>
      </c>
      <c r="C144" t="str">
        <f>IF('Raw Questionnaire Results'!$G143="","",('Raw Questionnaire Results'!Q143+'Raw Questionnaire Results'!J143)/2)</f>
        <v/>
      </c>
      <c r="D144" t="str">
        <f>IF('Raw Questionnaire Results'!$G143="","",('Raw Questionnaire Results'!AZ143+'Raw Questionnaire Results'!AH143)/2)</f>
        <v/>
      </c>
      <c r="E144" s="64" t="str">
        <f>IF('Raw Questionnaire Results'!$G143="","",('Raw Questionnaire Results'!AY143+'Raw Questionnaire Results'!AG143)/2)</f>
        <v/>
      </c>
      <c r="F144" s="72" t="str">
        <f>IF('Raw Questionnaire Results'!$G143="","",('Raw Questionnaire Results'!L143+'Raw Questionnaire Results'!W143)/2)</f>
        <v/>
      </c>
      <c r="G144" s="72" t="str">
        <f>IF('Raw Questionnaire Results'!$G143="","",('Raw Questionnaire Results'!AL143+'Raw Questionnaire Results'!BH143)/2)</f>
        <v/>
      </c>
      <c r="H144" s="64" t="str">
        <f>IF('Raw Questionnaire Results'!$G143="","",('Raw Questionnaire Results'!AK143+'Raw Questionnaire Results'!BG143)/2)</f>
        <v/>
      </c>
      <c r="I144" s="72" t="str">
        <f>IF('Raw Questionnaire Results'!$G143="","",('Raw Questionnaire Results'!M143+'Raw Questionnaire Results'!R143)/2)</f>
        <v/>
      </c>
      <c r="J144" s="72" t="str">
        <f>IF('Raw Questionnaire Results'!$G143="","",('Raw Questionnaire Results'!AN143+'Raw Questionnaire Results'!AX143)/2)</f>
        <v/>
      </c>
      <c r="K144" s="64" t="str">
        <f>IF('Raw Questionnaire Results'!$G143="","",('Raw Questionnaire Results'!AM143+'Raw Questionnaire Results'!AW143)/2)</f>
        <v/>
      </c>
      <c r="L144" s="72" t="str">
        <f>IF('Raw Questionnaire Results'!$G143="","",('Raw Questionnaire Results'!V143+'Raw Questionnaire Results'!N143)/2)</f>
        <v/>
      </c>
      <c r="M144" s="72" t="str">
        <f>IF('Raw Questionnaire Results'!$G143="","",('Raw Questionnaire Results'!BF143+'Raw Questionnaire Results'!AP143)/2)</f>
        <v/>
      </c>
      <c r="N144" s="64" t="str">
        <f>IF('Raw Questionnaire Results'!$G143="","",('Raw Questionnaire Results'!BE143+'Raw Questionnaire Results'!AO143)/2)</f>
        <v/>
      </c>
      <c r="O144" s="72" t="str">
        <f>IF('Raw Questionnaire Results'!$G143="","",('Raw Questionnaire Results'!Q143+'Raw Questionnaire Results'!K143)/2)</f>
        <v/>
      </c>
      <c r="P144" s="72" t="str">
        <f>IF('Raw Questionnaire Results'!$G143="","",('Raw Questionnaire Results'!AV143+'Raw Questionnaire Results'!AJ143)/2)</f>
        <v/>
      </c>
      <c r="Q144" s="64" t="str">
        <f>IF('Raw Questionnaire Results'!$G143="","",('Raw Questionnaire Results'!AU143+'Raw Questionnaire Results'!AI143)/2)</f>
        <v/>
      </c>
      <c r="R144" s="72" t="str">
        <f>IF('Raw Questionnaire Results'!$G143="","",('Raw Questionnaire Results'!O143+'Raw Questionnaire Results'!U143)/2)</f>
        <v/>
      </c>
      <c r="S144" s="72" t="str">
        <f>IF('Raw Questionnaire Results'!$G143="","",('Raw Questionnaire Results'!AR143+'Raw Questionnaire Results'!BD143)/2)</f>
        <v/>
      </c>
      <c r="T144" s="64" t="str">
        <f>IF('Raw Questionnaire Results'!$G143="","",('Raw Questionnaire Results'!AQ143+'Raw Questionnaire Results'!BC143)/2)</f>
        <v/>
      </c>
      <c r="U144" s="72" t="str">
        <f>IF('Raw Questionnaire Results'!$G143="","",('Raw Questionnaire Results'!T143+'Raw Questionnaire Results'!P143)/2)</f>
        <v/>
      </c>
      <c r="V144" s="72" t="str">
        <f>IF('Raw Questionnaire Results'!$G143="","",('Raw Questionnaire Results'!BB143+'Raw Questionnaire Results'!AT143)/2)</f>
        <v/>
      </c>
      <c r="W144" s="64" t="str">
        <f>IF('Raw Questionnaire Results'!$G143="","",('Raw Questionnaire Results'!BA143+'Raw Questionnaire Results'!AS143)/2)</f>
        <v/>
      </c>
    </row>
    <row r="145" spans="1:23">
      <c r="A145" s="70" t="str">
        <f>IF('Raw Questionnaire Results'!G144="","",'Raw Questionnaire Results'!G144)</f>
        <v/>
      </c>
      <c r="B145" s="71" t="str">
        <f>IF('Raw Questionnaire Results'!H144="","",'Raw Questionnaire Results'!H144)</f>
        <v/>
      </c>
      <c r="C145" t="str">
        <f>IF('Raw Questionnaire Results'!$G144="","",('Raw Questionnaire Results'!Q144+'Raw Questionnaire Results'!J144)/2)</f>
        <v/>
      </c>
      <c r="D145" t="str">
        <f>IF('Raw Questionnaire Results'!$G144="","",('Raw Questionnaire Results'!AZ144+'Raw Questionnaire Results'!AH144)/2)</f>
        <v/>
      </c>
      <c r="E145" s="64" t="str">
        <f>IF('Raw Questionnaire Results'!$G144="","",('Raw Questionnaire Results'!AY144+'Raw Questionnaire Results'!AG144)/2)</f>
        <v/>
      </c>
      <c r="F145" s="72" t="str">
        <f>IF('Raw Questionnaire Results'!$G144="","",('Raw Questionnaire Results'!L144+'Raw Questionnaire Results'!W144)/2)</f>
        <v/>
      </c>
      <c r="G145" s="72" t="str">
        <f>IF('Raw Questionnaire Results'!$G144="","",('Raw Questionnaire Results'!AL144+'Raw Questionnaire Results'!BH144)/2)</f>
        <v/>
      </c>
      <c r="H145" s="64" t="str">
        <f>IF('Raw Questionnaire Results'!$G144="","",('Raw Questionnaire Results'!AK144+'Raw Questionnaire Results'!BG144)/2)</f>
        <v/>
      </c>
      <c r="I145" s="72" t="str">
        <f>IF('Raw Questionnaire Results'!$G144="","",('Raw Questionnaire Results'!M144+'Raw Questionnaire Results'!R144)/2)</f>
        <v/>
      </c>
      <c r="J145" s="72" t="str">
        <f>IF('Raw Questionnaire Results'!$G144="","",('Raw Questionnaire Results'!AN144+'Raw Questionnaire Results'!AX144)/2)</f>
        <v/>
      </c>
      <c r="K145" s="64" t="str">
        <f>IF('Raw Questionnaire Results'!$G144="","",('Raw Questionnaire Results'!AM144+'Raw Questionnaire Results'!AW144)/2)</f>
        <v/>
      </c>
      <c r="L145" s="72" t="str">
        <f>IF('Raw Questionnaire Results'!$G144="","",('Raw Questionnaire Results'!V144+'Raw Questionnaire Results'!N144)/2)</f>
        <v/>
      </c>
      <c r="M145" s="72" t="str">
        <f>IF('Raw Questionnaire Results'!$G144="","",('Raw Questionnaire Results'!BF144+'Raw Questionnaire Results'!AP144)/2)</f>
        <v/>
      </c>
      <c r="N145" s="64" t="str">
        <f>IF('Raw Questionnaire Results'!$G144="","",('Raw Questionnaire Results'!BE144+'Raw Questionnaire Results'!AO144)/2)</f>
        <v/>
      </c>
      <c r="O145" s="72" t="str">
        <f>IF('Raw Questionnaire Results'!$G144="","",('Raw Questionnaire Results'!Q144+'Raw Questionnaire Results'!K144)/2)</f>
        <v/>
      </c>
      <c r="P145" s="72" t="str">
        <f>IF('Raw Questionnaire Results'!$G144="","",('Raw Questionnaire Results'!AV144+'Raw Questionnaire Results'!AJ144)/2)</f>
        <v/>
      </c>
      <c r="Q145" s="64" t="str">
        <f>IF('Raw Questionnaire Results'!$G144="","",('Raw Questionnaire Results'!AU144+'Raw Questionnaire Results'!AI144)/2)</f>
        <v/>
      </c>
      <c r="R145" s="72" t="str">
        <f>IF('Raw Questionnaire Results'!$G144="","",('Raw Questionnaire Results'!O144+'Raw Questionnaire Results'!U144)/2)</f>
        <v/>
      </c>
      <c r="S145" s="72" t="str">
        <f>IF('Raw Questionnaire Results'!$G144="","",('Raw Questionnaire Results'!AR144+'Raw Questionnaire Results'!BD144)/2)</f>
        <v/>
      </c>
      <c r="T145" s="64" t="str">
        <f>IF('Raw Questionnaire Results'!$G144="","",('Raw Questionnaire Results'!AQ144+'Raw Questionnaire Results'!BC144)/2)</f>
        <v/>
      </c>
      <c r="U145" s="72" t="str">
        <f>IF('Raw Questionnaire Results'!$G144="","",('Raw Questionnaire Results'!T144+'Raw Questionnaire Results'!P144)/2)</f>
        <v/>
      </c>
      <c r="V145" s="72" t="str">
        <f>IF('Raw Questionnaire Results'!$G144="","",('Raw Questionnaire Results'!BB144+'Raw Questionnaire Results'!AT144)/2)</f>
        <v/>
      </c>
      <c r="W145" s="64" t="str">
        <f>IF('Raw Questionnaire Results'!$G144="","",('Raw Questionnaire Results'!BA144+'Raw Questionnaire Results'!AS144)/2)</f>
        <v/>
      </c>
    </row>
    <row r="146" spans="1:23">
      <c r="A146" s="70" t="str">
        <f>IF('Raw Questionnaire Results'!G145="","",'Raw Questionnaire Results'!G145)</f>
        <v/>
      </c>
      <c r="B146" s="71" t="str">
        <f>IF('Raw Questionnaire Results'!H145="","",'Raw Questionnaire Results'!H145)</f>
        <v/>
      </c>
      <c r="C146" t="str">
        <f>IF('Raw Questionnaire Results'!$G145="","",('Raw Questionnaire Results'!Q145+'Raw Questionnaire Results'!J145)/2)</f>
        <v/>
      </c>
      <c r="D146" t="str">
        <f>IF('Raw Questionnaire Results'!$G145="","",('Raw Questionnaire Results'!AZ145+'Raw Questionnaire Results'!AH145)/2)</f>
        <v/>
      </c>
      <c r="E146" s="64" t="str">
        <f>IF('Raw Questionnaire Results'!$G145="","",('Raw Questionnaire Results'!AY145+'Raw Questionnaire Results'!AG145)/2)</f>
        <v/>
      </c>
      <c r="F146" s="72" t="str">
        <f>IF('Raw Questionnaire Results'!$G145="","",('Raw Questionnaire Results'!L145+'Raw Questionnaire Results'!W145)/2)</f>
        <v/>
      </c>
      <c r="G146" s="72" t="str">
        <f>IF('Raw Questionnaire Results'!$G145="","",('Raw Questionnaire Results'!AL145+'Raw Questionnaire Results'!BH145)/2)</f>
        <v/>
      </c>
      <c r="H146" s="64" t="str">
        <f>IF('Raw Questionnaire Results'!$G145="","",('Raw Questionnaire Results'!AK145+'Raw Questionnaire Results'!BG145)/2)</f>
        <v/>
      </c>
      <c r="I146" s="72" t="str">
        <f>IF('Raw Questionnaire Results'!$G145="","",('Raw Questionnaire Results'!M145+'Raw Questionnaire Results'!R145)/2)</f>
        <v/>
      </c>
      <c r="J146" s="72" t="str">
        <f>IF('Raw Questionnaire Results'!$G145="","",('Raw Questionnaire Results'!AN145+'Raw Questionnaire Results'!AX145)/2)</f>
        <v/>
      </c>
      <c r="K146" s="64" t="str">
        <f>IF('Raw Questionnaire Results'!$G145="","",('Raw Questionnaire Results'!AM145+'Raw Questionnaire Results'!AW145)/2)</f>
        <v/>
      </c>
      <c r="L146" s="72" t="str">
        <f>IF('Raw Questionnaire Results'!$G145="","",('Raw Questionnaire Results'!V145+'Raw Questionnaire Results'!N145)/2)</f>
        <v/>
      </c>
      <c r="M146" s="72" t="str">
        <f>IF('Raw Questionnaire Results'!$G145="","",('Raw Questionnaire Results'!BF145+'Raw Questionnaire Results'!AP145)/2)</f>
        <v/>
      </c>
      <c r="N146" s="64" t="str">
        <f>IF('Raw Questionnaire Results'!$G145="","",('Raw Questionnaire Results'!BE145+'Raw Questionnaire Results'!AO145)/2)</f>
        <v/>
      </c>
      <c r="O146" s="72" t="str">
        <f>IF('Raw Questionnaire Results'!$G145="","",('Raw Questionnaire Results'!Q145+'Raw Questionnaire Results'!K145)/2)</f>
        <v/>
      </c>
      <c r="P146" s="72" t="str">
        <f>IF('Raw Questionnaire Results'!$G145="","",('Raw Questionnaire Results'!AV145+'Raw Questionnaire Results'!AJ145)/2)</f>
        <v/>
      </c>
      <c r="Q146" s="64" t="str">
        <f>IF('Raw Questionnaire Results'!$G145="","",('Raw Questionnaire Results'!AU145+'Raw Questionnaire Results'!AI145)/2)</f>
        <v/>
      </c>
      <c r="R146" s="72" t="str">
        <f>IF('Raw Questionnaire Results'!$G145="","",('Raw Questionnaire Results'!O145+'Raw Questionnaire Results'!U145)/2)</f>
        <v/>
      </c>
      <c r="S146" s="72" t="str">
        <f>IF('Raw Questionnaire Results'!$G145="","",('Raw Questionnaire Results'!AR145+'Raw Questionnaire Results'!BD145)/2)</f>
        <v/>
      </c>
      <c r="T146" s="64" t="str">
        <f>IF('Raw Questionnaire Results'!$G145="","",('Raw Questionnaire Results'!AQ145+'Raw Questionnaire Results'!BC145)/2)</f>
        <v/>
      </c>
      <c r="U146" s="72" t="str">
        <f>IF('Raw Questionnaire Results'!$G145="","",('Raw Questionnaire Results'!T145+'Raw Questionnaire Results'!P145)/2)</f>
        <v/>
      </c>
      <c r="V146" s="72" t="str">
        <f>IF('Raw Questionnaire Results'!$G145="","",('Raw Questionnaire Results'!BB145+'Raw Questionnaire Results'!AT145)/2)</f>
        <v/>
      </c>
      <c r="W146" s="64" t="str">
        <f>IF('Raw Questionnaire Results'!$G145="","",('Raw Questionnaire Results'!BA145+'Raw Questionnaire Results'!AS145)/2)</f>
        <v/>
      </c>
    </row>
    <row r="147" spans="1:23">
      <c r="A147" s="70" t="str">
        <f>IF('Raw Questionnaire Results'!G146="","",'Raw Questionnaire Results'!G146)</f>
        <v/>
      </c>
      <c r="B147" s="71" t="str">
        <f>IF('Raw Questionnaire Results'!H146="","",'Raw Questionnaire Results'!H146)</f>
        <v/>
      </c>
      <c r="C147" t="str">
        <f>IF('Raw Questionnaire Results'!$G146="","",('Raw Questionnaire Results'!Q146+'Raw Questionnaire Results'!J146)/2)</f>
        <v/>
      </c>
      <c r="D147" t="str">
        <f>IF('Raw Questionnaire Results'!$G146="","",('Raw Questionnaire Results'!AZ146+'Raw Questionnaire Results'!AH146)/2)</f>
        <v/>
      </c>
      <c r="E147" s="64" t="str">
        <f>IF('Raw Questionnaire Results'!$G146="","",('Raw Questionnaire Results'!AY146+'Raw Questionnaire Results'!AG146)/2)</f>
        <v/>
      </c>
      <c r="F147" s="72" t="str">
        <f>IF('Raw Questionnaire Results'!$G146="","",('Raw Questionnaire Results'!L146+'Raw Questionnaire Results'!W146)/2)</f>
        <v/>
      </c>
      <c r="G147" s="72" t="str">
        <f>IF('Raw Questionnaire Results'!$G146="","",('Raw Questionnaire Results'!AL146+'Raw Questionnaire Results'!BH146)/2)</f>
        <v/>
      </c>
      <c r="H147" s="64" t="str">
        <f>IF('Raw Questionnaire Results'!$G146="","",('Raw Questionnaire Results'!AK146+'Raw Questionnaire Results'!BG146)/2)</f>
        <v/>
      </c>
      <c r="I147" s="72" t="str">
        <f>IF('Raw Questionnaire Results'!$G146="","",('Raw Questionnaire Results'!M146+'Raw Questionnaire Results'!R146)/2)</f>
        <v/>
      </c>
      <c r="J147" s="72" t="str">
        <f>IF('Raw Questionnaire Results'!$G146="","",('Raw Questionnaire Results'!AN146+'Raw Questionnaire Results'!AX146)/2)</f>
        <v/>
      </c>
      <c r="K147" s="64" t="str">
        <f>IF('Raw Questionnaire Results'!$G146="","",('Raw Questionnaire Results'!AM146+'Raw Questionnaire Results'!AW146)/2)</f>
        <v/>
      </c>
      <c r="L147" s="72" t="str">
        <f>IF('Raw Questionnaire Results'!$G146="","",('Raw Questionnaire Results'!V146+'Raw Questionnaire Results'!N146)/2)</f>
        <v/>
      </c>
      <c r="M147" s="72" t="str">
        <f>IF('Raw Questionnaire Results'!$G146="","",('Raw Questionnaire Results'!BF146+'Raw Questionnaire Results'!AP146)/2)</f>
        <v/>
      </c>
      <c r="N147" s="64" t="str">
        <f>IF('Raw Questionnaire Results'!$G146="","",('Raw Questionnaire Results'!BE146+'Raw Questionnaire Results'!AO146)/2)</f>
        <v/>
      </c>
      <c r="O147" s="72" t="str">
        <f>IF('Raw Questionnaire Results'!$G146="","",('Raw Questionnaire Results'!Q146+'Raw Questionnaire Results'!K146)/2)</f>
        <v/>
      </c>
      <c r="P147" s="72" t="str">
        <f>IF('Raw Questionnaire Results'!$G146="","",('Raw Questionnaire Results'!AV146+'Raw Questionnaire Results'!AJ146)/2)</f>
        <v/>
      </c>
      <c r="Q147" s="64" t="str">
        <f>IF('Raw Questionnaire Results'!$G146="","",('Raw Questionnaire Results'!AU146+'Raw Questionnaire Results'!AI146)/2)</f>
        <v/>
      </c>
      <c r="R147" s="72" t="str">
        <f>IF('Raw Questionnaire Results'!$G146="","",('Raw Questionnaire Results'!O146+'Raw Questionnaire Results'!U146)/2)</f>
        <v/>
      </c>
      <c r="S147" s="72" t="str">
        <f>IF('Raw Questionnaire Results'!$G146="","",('Raw Questionnaire Results'!AR146+'Raw Questionnaire Results'!BD146)/2)</f>
        <v/>
      </c>
      <c r="T147" s="64" t="str">
        <f>IF('Raw Questionnaire Results'!$G146="","",('Raw Questionnaire Results'!AQ146+'Raw Questionnaire Results'!BC146)/2)</f>
        <v/>
      </c>
      <c r="U147" s="72" t="str">
        <f>IF('Raw Questionnaire Results'!$G146="","",('Raw Questionnaire Results'!T146+'Raw Questionnaire Results'!P146)/2)</f>
        <v/>
      </c>
      <c r="V147" s="72" t="str">
        <f>IF('Raw Questionnaire Results'!$G146="","",('Raw Questionnaire Results'!BB146+'Raw Questionnaire Results'!AT146)/2)</f>
        <v/>
      </c>
      <c r="W147" s="64" t="str">
        <f>IF('Raw Questionnaire Results'!$G146="","",('Raw Questionnaire Results'!BA146+'Raw Questionnaire Results'!AS146)/2)</f>
        <v/>
      </c>
    </row>
    <row r="148" spans="1:23">
      <c r="A148" s="70" t="str">
        <f>IF('Raw Questionnaire Results'!G147="","",'Raw Questionnaire Results'!G147)</f>
        <v/>
      </c>
      <c r="B148" s="71" t="str">
        <f>IF('Raw Questionnaire Results'!H147="","",'Raw Questionnaire Results'!H147)</f>
        <v/>
      </c>
      <c r="C148" t="str">
        <f>IF('Raw Questionnaire Results'!$G147="","",('Raw Questionnaire Results'!Q147+'Raw Questionnaire Results'!J147)/2)</f>
        <v/>
      </c>
      <c r="D148" t="str">
        <f>IF('Raw Questionnaire Results'!$G147="","",('Raw Questionnaire Results'!AZ147+'Raw Questionnaire Results'!AH147)/2)</f>
        <v/>
      </c>
      <c r="E148" s="64" t="str">
        <f>IF('Raw Questionnaire Results'!$G147="","",('Raw Questionnaire Results'!AY147+'Raw Questionnaire Results'!AG147)/2)</f>
        <v/>
      </c>
      <c r="F148" s="72" t="str">
        <f>IF('Raw Questionnaire Results'!$G147="","",('Raw Questionnaire Results'!L147+'Raw Questionnaire Results'!W147)/2)</f>
        <v/>
      </c>
      <c r="G148" s="72" t="str">
        <f>IF('Raw Questionnaire Results'!$G147="","",('Raw Questionnaire Results'!AL147+'Raw Questionnaire Results'!BH147)/2)</f>
        <v/>
      </c>
      <c r="H148" s="64" t="str">
        <f>IF('Raw Questionnaire Results'!$G147="","",('Raw Questionnaire Results'!AK147+'Raw Questionnaire Results'!BG147)/2)</f>
        <v/>
      </c>
      <c r="I148" s="72" t="str">
        <f>IF('Raw Questionnaire Results'!$G147="","",('Raw Questionnaire Results'!M147+'Raw Questionnaire Results'!R147)/2)</f>
        <v/>
      </c>
      <c r="J148" s="72" t="str">
        <f>IF('Raw Questionnaire Results'!$G147="","",('Raw Questionnaire Results'!AN147+'Raw Questionnaire Results'!AX147)/2)</f>
        <v/>
      </c>
      <c r="K148" s="64" t="str">
        <f>IF('Raw Questionnaire Results'!$G147="","",('Raw Questionnaire Results'!AM147+'Raw Questionnaire Results'!AW147)/2)</f>
        <v/>
      </c>
      <c r="L148" s="72" t="str">
        <f>IF('Raw Questionnaire Results'!$G147="","",('Raw Questionnaire Results'!V147+'Raw Questionnaire Results'!N147)/2)</f>
        <v/>
      </c>
      <c r="M148" s="72" t="str">
        <f>IF('Raw Questionnaire Results'!$G147="","",('Raw Questionnaire Results'!BF147+'Raw Questionnaire Results'!AP147)/2)</f>
        <v/>
      </c>
      <c r="N148" s="64" t="str">
        <f>IF('Raw Questionnaire Results'!$G147="","",('Raw Questionnaire Results'!BE147+'Raw Questionnaire Results'!AO147)/2)</f>
        <v/>
      </c>
      <c r="O148" s="72" t="str">
        <f>IF('Raw Questionnaire Results'!$G147="","",('Raw Questionnaire Results'!Q147+'Raw Questionnaire Results'!K147)/2)</f>
        <v/>
      </c>
      <c r="P148" s="72" t="str">
        <f>IF('Raw Questionnaire Results'!$G147="","",('Raw Questionnaire Results'!AV147+'Raw Questionnaire Results'!AJ147)/2)</f>
        <v/>
      </c>
      <c r="Q148" s="64" t="str">
        <f>IF('Raw Questionnaire Results'!$G147="","",('Raw Questionnaire Results'!AU147+'Raw Questionnaire Results'!AI147)/2)</f>
        <v/>
      </c>
      <c r="R148" s="72" t="str">
        <f>IF('Raw Questionnaire Results'!$G147="","",('Raw Questionnaire Results'!O147+'Raw Questionnaire Results'!U147)/2)</f>
        <v/>
      </c>
      <c r="S148" s="72" t="str">
        <f>IF('Raw Questionnaire Results'!$G147="","",('Raw Questionnaire Results'!AR147+'Raw Questionnaire Results'!BD147)/2)</f>
        <v/>
      </c>
      <c r="T148" s="64" t="str">
        <f>IF('Raw Questionnaire Results'!$G147="","",('Raw Questionnaire Results'!AQ147+'Raw Questionnaire Results'!BC147)/2)</f>
        <v/>
      </c>
      <c r="U148" s="72" t="str">
        <f>IF('Raw Questionnaire Results'!$G147="","",('Raw Questionnaire Results'!T147+'Raw Questionnaire Results'!P147)/2)</f>
        <v/>
      </c>
      <c r="V148" s="72" t="str">
        <f>IF('Raw Questionnaire Results'!$G147="","",('Raw Questionnaire Results'!BB147+'Raw Questionnaire Results'!AT147)/2)</f>
        <v/>
      </c>
      <c r="W148" s="64" t="str">
        <f>IF('Raw Questionnaire Results'!$G147="","",('Raw Questionnaire Results'!BA147+'Raw Questionnaire Results'!AS147)/2)</f>
        <v/>
      </c>
    </row>
    <row r="149" spans="1:23">
      <c r="A149" s="70" t="str">
        <f>IF('Raw Questionnaire Results'!G148="","",'Raw Questionnaire Results'!G148)</f>
        <v/>
      </c>
      <c r="B149" s="71" t="str">
        <f>IF('Raw Questionnaire Results'!H148="","",'Raw Questionnaire Results'!H148)</f>
        <v/>
      </c>
      <c r="C149" t="str">
        <f>IF('Raw Questionnaire Results'!$G148="","",('Raw Questionnaire Results'!Q148+'Raw Questionnaire Results'!J148)/2)</f>
        <v/>
      </c>
      <c r="D149" t="str">
        <f>IF('Raw Questionnaire Results'!$G148="","",('Raw Questionnaire Results'!AZ148+'Raw Questionnaire Results'!AH148)/2)</f>
        <v/>
      </c>
      <c r="E149" s="64" t="str">
        <f>IF('Raw Questionnaire Results'!$G148="","",('Raw Questionnaire Results'!AY148+'Raw Questionnaire Results'!AG148)/2)</f>
        <v/>
      </c>
      <c r="F149" s="72" t="str">
        <f>IF('Raw Questionnaire Results'!$G148="","",('Raw Questionnaire Results'!L148+'Raw Questionnaire Results'!W148)/2)</f>
        <v/>
      </c>
      <c r="G149" s="72" t="str">
        <f>IF('Raw Questionnaire Results'!$G148="","",('Raw Questionnaire Results'!AL148+'Raw Questionnaire Results'!BH148)/2)</f>
        <v/>
      </c>
      <c r="H149" s="64" t="str">
        <f>IF('Raw Questionnaire Results'!$G148="","",('Raw Questionnaire Results'!AK148+'Raw Questionnaire Results'!BG148)/2)</f>
        <v/>
      </c>
      <c r="I149" s="72" t="str">
        <f>IF('Raw Questionnaire Results'!$G148="","",('Raw Questionnaire Results'!M148+'Raw Questionnaire Results'!R148)/2)</f>
        <v/>
      </c>
      <c r="J149" s="72" t="str">
        <f>IF('Raw Questionnaire Results'!$G148="","",('Raw Questionnaire Results'!AN148+'Raw Questionnaire Results'!AX148)/2)</f>
        <v/>
      </c>
      <c r="K149" s="64" t="str">
        <f>IF('Raw Questionnaire Results'!$G148="","",('Raw Questionnaire Results'!AM148+'Raw Questionnaire Results'!AW148)/2)</f>
        <v/>
      </c>
      <c r="L149" s="72" t="str">
        <f>IF('Raw Questionnaire Results'!$G148="","",('Raw Questionnaire Results'!V148+'Raw Questionnaire Results'!N148)/2)</f>
        <v/>
      </c>
      <c r="M149" s="72" t="str">
        <f>IF('Raw Questionnaire Results'!$G148="","",('Raw Questionnaire Results'!BF148+'Raw Questionnaire Results'!AP148)/2)</f>
        <v/>
      </c>
      <c r="N149" s="64" t="str">
        <f>IF('Raw Questionnaire Results'!$G148="","",('Raw Questionnaire Results'!BE148+'Raw Questionnaire Results'!AO148)/2)</f>
        <v/>
      </c>
      <c r="O149" s="72" t="str">
        <f>IF('Raw Questionnaire Results'!$G148="","",('Raw Questionnaire Results'!Q148+'Raw Questionnaire Results'!K148)/2)</f>
        <v/>
      </c>
      <c r="P149" s="72" t="str">
        <f>IF('Raw Questionnaire Results'!$G148="","",('Raw Questionnaire Results'!AV148+'Raw Questionnaire Results'!AJ148)/2)</f>
        <v/>
      </c>
      <c r="Q149" s="64" t="str">
        <f>IF('Raw Questionnaire Results'!$G148="","",('Raw Questionnaire Results'!AU148+'Raw Questionnaire Results'!AI148)/2)</f>
        <v/>
      </c>
      <c r="R149" s="72" t="str">
        <f>IF('Raw Questionnaire Results'!$G148="","",('Raw Questionnaire Results'!O148+'Raw Questionnaire Results'!U148)/2)</f>
        <v/>
      </c>
      <c r="S149" s="72" t="str">
        <f>IF('Raw Questionnaire Results'!$G148="","",('Raw Questionnaire Results'!AR148+'Raw Questionnaire Results'!BD148)/2)</f>
        <v/>
      </c>
      <c r="T149" s="64" t="str">
        <f>IF('Raw Questionnaire Results'!$G148="","",('Raw Questionnaire Results'!AQ148+'Raw Questionnaire Results'!BC148)/2)</f>
        <v/>
      </c>
      <c r="U149" s="72" t="str">
        <f>IF('Raw Questionnaire Results'!$G148="","",('Raw Questionnaire Results'!T148+'Raw Questionnaire Results'!P148)/2)</f>
        <v/>
      </c>
      <c r="V149" s="72" t="str">
        <f>IF('Raw Questionnaire Results'!$G148="","",('Raw Questionnaire Results'!BB148+'Raw Questionnaire Results'!AT148)/2)</f>
        <v/>
      </c>
      <c r="W149" s="64" t="str">
        <f>IF('Raw Questionnaire Results'!$G148="","",('Raw Questionnaire Results'!BA148+'Raw Questionnaire Results'!AS148)/2)</f>
        <v/>
      </c>
    </row>
    <row r="150" spans="1:23">
      <c r="A150" s="70" t="str">
        <f>IF('Raw Questionnaire Results'!G149="","",'Raw Questionnaire Results'!G149)</f>
        <v/>
      </c>
      <c r="B150" s="71" t="str">
        <f>IF('Raw Questionnaire Results'!H149="","",'Raw Questionnaire Results'!H149)</f>
        <v/>
      </c>
      <c r="C150" t="str">
        <f>IF('Raw Questionnaire Results'!$G149="","",('Raw Questionnaire Results'!Q149+'Raw Questionnaire Results'!J149)/2)</f>
        <v/>
      </c>
      <c r="D150" t="str">
        <f>IF('Raw Questionnaire Results'!$G149="","",('Raw Questionnaire Results'!AZ149+'Raw Questionnaire Results'!AH149)/2)</f>
        <v/>
      </c>
      <c r="E150" s="64" t="str">
        <f>IF('Raw Questionnaire Results'!$G149="","",('Raw Questionnaire Results'!AY149+'Raw Questionnaire Results'!AG149)/2)</f>
        <v/>
      </c>
      <c r="F150" s="72" t="str">
        <f>IF('Raw Questionnaire Results'!$G149="","",('Raw Questionnaire Results'!L149+'Raw Questionnaire Results'!W149)/2)</f>
        <v/>
      </c>
      <c r="G150" s="72" t="str">
        <f>IF('Raw Questionnaire Results'!$G149="","",('Raw Questionnaire Results'!AL149+'Raw Questionnaire Results'!BH149)/2)</f>
        <v/>
      </c>
      <c r="H150" s="64" t="str">
        <f>IF('Raw Questionnaire Results'!$G149="","",('Raw Questionnaire Results'!AK149+'Raw Questionnaire Results'!BG149)/2)</f>
        <v/>
      </c>
      <c r="I150" s="72" t="str">
        <f>IF('Raw Questionnaire Results'!$G149="","",('Raw Questionnaire Results'!M149+'Raw Questionnaire Results'!R149)/2)</f>
        <v/>
      </c>
      <c r="J150" s="72" t="str">
        <f>IF('Raw Questionnaire Results'!$G149="","",('Raw Questionnaire Results'!AN149+'Raw Questionnaire Results'!AX149)/2)</f>
        <v/>
      </c>
      <c r="K150" s="64" t="str">
        <f>IF('Raw Questionnaire Results'!$G149="","",('Raw Questionnaire Results'!AM149+'Raw Questionnaire Results'!AW149)/2)</f>
        <v/>
      </c>
      <c r="L150" s="72" t="str">
        <f>IF('Raw Questionnaire Results'!$G149="","",('Raw Questionnaire Results'!V149+'Raw Questionnaire Results'!N149)/2)</f>
        <v/>
      </c>
      <c r="M150" s="72" t="str">
        <f>IF('Raw Questionnaire Results'!$G149="","",('Raw Questionnaire Results'!BF149+'Raw Questionnaire Results'!AP149)/2)</f>
        <v/>
      </c>
      <c r="N150" s="64" t="str">
        <f>IF('Raw Questionnaire Results'!$G149="","",('Raw Questionnaire Results'!BE149+'Raw Questionnaire Results'!AO149)/2)</f>
        <v/>
      </c>
      <c r="O150" s="72" t="str">
        <f>IF('Raw Questionnaire Results'!$G149="","",('Raw Questionnaire Results'!Q149+'Raw Questionnaire Results'!K149)/2)</f>
        <v/>
      </c>
      <c r="P150" s="72" t="str">
        <f>IF('Raw Questionnaire Results'!$G149="","",('Raw Questionnaire Results'!AV149+'Raw Questionnaire Results'!AJ149)/2)</f>
        <v/>
      </c>
      <c r="Q150" s="64" t="str">
        <f>IF('Raw Questionnaire Results'!$G149="","",('Raw Questionnaire Results'!AU149+'Raw Questionnaire Results'!AI149)/2)</f>
        <v/>
      </c>
      <c r="R150" s="72" t="str">
        <f>IF('Raw Questionnaire Results'!$G149="","",('Raw Questionnaire Results'!O149+'Raw Questionnaire Results'!U149)/2)</f>
        <v/>
      </c>
      <c r="S150" s="72" t="str">
        <f>IF('Raw Questionnaire Results'!$G149="","",('Raw Questionnaire Results'!AR149+'Raw Questionnaire Results'!BD149)/2)</f>
        <v/>
      </c>
      <c r="T150" s="64" t="str">
        <f>IF('Raw Questionnaire Results'!$G149="","",('Raw Questionnaire Results'!AQ149+'Raw Questionnaire Results'!BC149)/2)</f>
        <v/>
      </c>
      <c r="U150" s="72" t="str">
        <f>IF('Raw Questionnaire Results'!$G149="","",('Raw Questionnaire Results'!T149+'Raw Questionnaire Results'!P149)/2)</f>
        <v/>
      </c>
      <c r="V150" s="72" t="str">
        <f>IF('Raw Questionnaire Results'!$G149="","",('Raw Questionnaire Results'!BB149+'Raw Questionnaire Results'!AT149)/2)</f>
        <v/>
      </c>
      <c r="W150" s="64" t="str">
        <f>IF('Raw Questionnaire Results'!$G149="","",('Raw Questionnaire Results'!BA149+'Raw Questionnaire Results'!AS149)/2)</f>
        <v/>
      </c>
    </row>
    <row r="151" spans="1:23">
      <c r="A151" s="70" t="str">
        <f>IF('Raw Questionnaire Results'!G150="","",'Raw Questionnaire Results'!G150)</f>
        <v/>
      </c>
      <c r="B151" s="71" t="str">
        <f>IF('Raw Questionnaire Results'!H150="","",'Raw Questionnaire Results'!H150)</f>
        <v/>
      </c>
      <c r="C151" t="str">
        <f>IF('Raw Questionnaire Results'!$G150="","",('Raw Questionnaire Results'!Q150+'Raw Questionnaire Results'!J150)/2)</f>
        <v/>
      </c>
      <c r="D151" t="str">
        <f>IF('Raw Questionnaire Results'!$G150="","",('Raw Questionnaire Results'!AZ150+'Raw Questionnaire Results'!AH150)/2)</f>
        <v/>
      </c>
      <c r="E151" s="64" t="str">
        <f>IF('Raw Questionnaire Results'!$G150="","",('Raw Questionnaire Results'!AY150+'Raw Questionnaire Results'!AG150)/2)</f>
        <v/>
      </c>
      <c r="F151" s="72" t="str">
        <f>IF('Raw Questionnaire Results'!$G150="","",('Raw Questionnaire Results'!L150+'Raw Questionnaire Results'!W150)/2)</f>
        <v/>
      </c>
      <c r="G151" s="72" t="str">
        <f>IF('Raw Questionnaire Results'!$G150="","",('Raw Questionnaire Results'!AL150+'Raw Questionnaire Results'!BH150)/2)</f>
        <v/>
      </c>
      <c r="H151" s="64" t="str">
        <f>IF('Raw Questionnaire Results'!$G150="","",('Raw Questionnaire Results'!AK150+'Raw Questionnaire Results'!BG150)/2)</f>
        <v/>
      </c>
      <c r="I151" s="72" t="str">
        <f>IF('Raw Questionnaire Results'!$G150="","",('Raw Questionnaire Results'!M150+'Raw Questionnaire Results'!R150)/2)</f>
        <v/>
      </c>
      <c r="J151" s="72" t="str">
        <f>IF('Raw Questionnaire Results'!$G150="","",('Raw Questionnaire Results'!AN150+'Raw Questionnaire Results'!AX150)/2)</f>
        <v/>
      </c>
      <c r="K151" s="64" t="str">
        <f>IF('Raw Questionnaire Results'!$G150="","",('Raw Questionnaire Results'!AM150+'Raw Questionnaire Results'!AW150)/2)</f>
        <v/>
      </c>
      <c r="L151" s="72" t="str">
        <f>IF('Raw Questionnaire Results'!$G150="","",('Raw Questionnaire Results'!V150+'Raw Questionnaire Results'!N150)/2)</f>
        <v/>
      </c>
      <c r="M151" s="72" t="str">
        <f>IF('Raw Questionnaire Results'!$G150="","",('Raw Questionnaire Results'!BF150+'Raw Questionnaire Results'!AP150)/2)</f>
        <v/>
      </c>
      <c r="N151" s="64" t="str">
        <f>IF('Raw Questionnaire Results'!$G150="","",('Raw Questionnaire Results'!BE150+'Raw Questionnaire Results'!AO150)/2)</f>
        <v/>
      </c>
      <c r="O151" s="72" t="str">
        <f>IF('Raw Questionnaire Results'!$G150="","",('Raw Questionnaire Results'!Q150+'Raw Questionnaire Results'!K150)/2)</f>
        <v/>
      </c>
      <c r="P151" s="72" t="str">
        <f>IF('Raw Questionnaire Results'!$G150="","",('Raw Questionnaire Results'!AV150+'Raw Questionnaire Results'!AJ150)/2)</f>
        <v/>
      </c>
      <c r="Q151" s="64" t="str">
        <f>IF('Raw Questionnaire Results'!$G150="","",('Raw Questionnaire Results'!AU150+'Raw Questionnaire Results'!AI150)/2)</f>
        <v/>
      </c>
      <c r="R151" s="72" t="str">
        <f>IF('Raw Questionnaire Results'!$G150="","",('Raw Questionnaire Results'!O150+'Raw Questionnaire Results'!U150)/2)</f>
        <v/>
      </c>
      <c r="S151" s="72" t="str">
        <f>IF('Raw Questionnaire Results'!$G150="","",('Raw Questionnaire Results'!AR150+'Raw Questionnaire Results'!BD150)/2)</f>
        <v/>
      </c>
      <c r="T151" s="64" t="str">
        <f>IF('Raw Questionnaire Results'!$G150="","",('Raw Questionnaire Results'!AQ150+'Raw Questionnaire Results'!BC150)/2)</f>
        <v/>
      </c>
      <c r="U151" s="72" t="str">
        <f>IF('Raw Questionnaire Results'!$G150="","",('Raw Questionnaire Results'!T150+'Raw Questionnaire Results'!P150)/2)</f>
        <v/>
      </c>
      <c r="V151" s="72" t="str">
        <f>IF('Raw Questionnaire Results'!$G150="","",('Raw Questionnaire Results'!BB150+'Raw Questionnaire Results'!AT150)/2)</f>
        <v/>
      </c>
      <c r="W151" s="64" t="str">
        <f>IF('Raw Questionnaire Results'!$G150="","",('Raw Questionnaire Results'!BA150+'Raw Questionnaire Results'!AS150)/2)</f>
        <v/>
      </c>
    </row>
    <row r="152" spans="1:23">
      <c r="A152" s="70" t="str">
        <f>IF('Raw Questionnaire Results'!G151="","",'Raw Questionnaire Results'!G151)</f>
        <v/>
      </c>
      <c r="B152" s="71" t="str">
        <f>IF('Raw Questionnaire Results'!H151="","",'Raw Questionnaire Results'!H151)</f>
        <v/>
      </c>
      <c r="C152" t="str">
        <f>IF('Raw Questionnaire Results'!$G151="","",('Raw Questionnaire Results'!Q151+'Raw Questionnaire Results'!J151)/2)</f>
        <v/>
      </c>
      <c r="D152" t="str">
        <f>IF('Raw Questionnaire Results'!$G151="","",('Raw Questionnaire Results'!AZ151+'Raw Questionnaire Results'!AH151)/2)</f>
        <v/>
      </c>
      <c r="E152" s="64" t="str">
        <f>IF('Raw Questionnaire Results'!$G151="","",('Raw Questionnaire Results'!AY151+'Raw Questionnaire Results'!AG151)/2)</f>
        <v/>
      </c>
      <c r="F152" s="72" t="str">
        <f>IF('Raw Questionnaire Results'!$G151="","",('Raw Questionnaire Results'!L151+'Raw Questionnaire Results'!W151)/2)</f>
        <v/>
      </c>
      <c r="G152" s="72" t="str">
        <f>IF('Raw Questionnaire Results'!$G151="","",('Raw Questionnaire Results'!AL151+'Raw Questionnaire Results'!BH151)/2)</f>
        <v/>
      </c>
      <c r="H152" s="64" t="str">
        <f>IF('Raw Questionnaire Results'!$G151="","",('Raw Questionnaire Results'!AK151+'Raw Questionnaire Results'!BG151)/2)</f>
        <v/>
      </c>
      <c r="I152" s="72" t="str">
        <f>IF('Raw Questionnaire Results'!$G151="","",('Raw Questionnaire Results'!M151+'Raw Questionnaire Results'!R151)/2)</f>
        <v/>
      </c>
      <c r="J152" s="72" t="str">
        <f>IF('Raw Questionnaire Results'!$G151="","",('Raw Questionnaire Results'!AN151+'Raw Questionnaire Results'!AX151)/2)</f>
        <v/>
      </c>
      <c r="K152" s="64" t="str">
        <f>IF('Raw Questionnaire Results'!$G151="","",('Raw Questionnaire Results'!AM151+'Raw Questionnaire Results'!AW151)/2)</f>
        <v/>
      </c>
      <c r="L152" s="72" t="str">
        <f>IF('Raw Questionnaire Results'!$G151="","",('Raw Questionnaire Results'!V151+'Raw Questionnaire Results'!N151)/2)</f>
        <v/>
      </c>
      <c r="M152" s="72" t="str">
        <f>IF('Raw Questionnaire Results'!$G151="","",('Raw Questionnaire Results'!BF151+'Raw Questionnaire Results'!AP151)/2)</f>
        <v/>
      </c>
      <c r="N152" s="64" t="str">
        <f>IF('Raw Questionnaire Results'!$G151="","",('Raw Questionnaire Results'!BE151+'Raw Questionnaire Results'!AO151)/2)</f>
        <v/>
      </c>
      <c r="O152" s="72" t="str">
        <f>IF('Raw Questionnaire Results'!$G151="","",('Raw Questionnaire Results'!Q151+'Raw Questionnaire Results'!K151)/2)</f>
        <v/>
      </c>
      <c r="P152" s="72" t="str">
        <f>IF('Raw Questionnaire Results'!$G151="","",('Raw Questionnaire Results'!AV151+'Raw Questionnaire Results'!AJ151)/2)</f>
        <v/>
      </c>
      <c r="Q152" s="64" t="str">
        <f>IF('Raw Questionnaire Results'!$G151="","",('Raw Questionnaire Results'!AU151+'Raw Questionnaire Results'!AI151)/2)</f>
        <v/>
      </c>
      <c r="R152" s="72" t="str">
        <f>IF('Raw Questionnaire Results'!$G151="","",('Raw Questionnaire Results'!O151+'Raw Questionnaire Results'!U151)/2)</f>
        <v/>
      </c>
      <c r="S152" s="72" t="str">
        <f>IF('Raw Questionnaire Results'!$G151="","",('Raw Questionnaire Results'!AR151+'Raw Questionnaire Results'!BD151)/2)</f>
        <v/>
      </c>
      <c r="T152" s="64" t="str">
        <f>IF('Raw Questionnaire Results'!$G151="","",('Raw Questionnaire Results'!AQ151+'Raw Questionnaire Results'!BC151)/2)</f>
        <v/>
      </c>
      <c r="U152" s="72" t="str">
        <f>IF('Raw Questionnaire Results'!$G151="","",('Raw Questionnaire Results'!T151+'Raw Questionnaire Results'!P151)/2)</f>
        <v/>
      </c>
      <c r="V152" s="72" t="str">
        <f>IF('Raw Questionnaire Results'!$G151="","",('Raw Questionnaire Results'!BB151+'Raw Questionnaire Results'!AT151)/2)</f>
        <v/>
      </c>
      <c r="W152" s="64" t="str">
        <f>IF('Raw Questionnaire Results'!$G151="","",('Raw Questionnaire Results'!BA151+'Raw Questionnaire Results'!AS151)/2)</f>
        <v/>
      </c>
    </row>
    <row r="153" spans="1:23">
      <c r="A153" s="70" t="str">
        <f>IF('Raw Questionnaire Results'!G152="","",'Raw Questionnaire Results'!G152)</f>
        <v/>
      </c>
      <c r="B153" s="71" t="str">
        <f>IF('Raw Questionnaire Results'!H152="","",'Raw Questionnaire Results'!H152)</f>
        <v/>
      </c>
      <c r="C153" t="str">
        <f>IF('Raw Questionnaire Results'!$G152="","",('Raw Questionnaire Results'!Q152+'Raw Questionnaire Results'!J152)/2)</f>
        <v/>
      </c>
      <c r="D153" t="str">
        <f>IF('Raw Questionnaire Results'!$G152="","",('Raw Questionnaire Results'!AZ152+'Raw Questionnaire Results'!AH152)/2)</f>
        <v/>
      </c>
      <c r="E153" s="64" t="str">
        <f>IF('Raw Questionnaire Results'!$G152="","",('Raw Questionnaire Results'!AY152+'Raw Questionnaire Results'!AG152)/2)</f>
        <v/>
      </c>
      <c r="F153" s="72" t="str">
        <f>IF('Raw Questionnaire Results'!$G152="","",('Raw Questionnaire Results'!L152+'Raw Questionnaire Results'!W152)/2)</f>
        <v/>
      </c>
      <c r="G153" s="72" t="str">
        <f>IF('Raw Questionnaire Results'!$G152="","",('Raw Questionnaire Results'!AL152+'Raw Questionnaire Results'!BH152)/2)</f>
        <v/>
      </c>
      <c r="H153" s="64" t="str">
        <f>IF('Raw Questionnaire Results'!$G152="","",('Raw Questionnaire Results'!AK152+'Raw Questionnaire Results'!BG152)/2)</f>
        <v/>
      </c>
      <c r="I153" s="72" t="str">
        <f>IF('Raw Questionnaire Results'!$G152="","",('Raw Questionnaire Results'!M152+'Raw Questionnaire Results'!R152)/2)</f>
        <v/>
      </c>
      <c r="J153" s="72" t="str">
        <f>IF('Raw Questionnaire Results'!$G152="","",('Raw Questionnaire Results'!AN152+'Raw Questionnaire Results'!AX152)/2)</f>
        <v/>
      </c>
      <c r="K153" s="64" t="str">
        <f>IF('Raw Questionnaire Results'!$G152="","",('Raw Questionnaire Results'!AM152+'Raw Questionnaire Results'!AW152)/2)</f>
        <v/>
      </c>
      <c r="L153" s="72" t="str">
        <f>IF('Raw Questionnaire Results'!$G152="","",('Raw Questionnaire Results'!V152+'Raw Questionnaire Results'!N152)/2)</f>
        <v/>
      </c>
      <c r="M153" s="72" t="str">
        <f>IF('Raw Questionnaire Results'!$G152="","",('Raw Questionnaire Results'!BF152+'Raw Questionnaire Results'!AP152)/2)</f>
        <v/>
      </c>
      <c r="N153" s="64" t="str">
        <f>IF('Raw Questionnaire Results'!$G152="","",('Raw Questionnaire Results'!BE152+'Raw Questionnaire Results'!AO152)/2)</f>
        <v/>
      </c>
      <c r="O153" s="72" t="str">
        <f>IF('Raw Questionnaire Results'!$G152="","",('Raw Questionnaire Results'!Q152+'Raw Questionnaire Results'!K152)/2)</f>
        <v/>
      </c>
      <c r="P153" s="72" t="str">
        <f>IF('Raw Questionnaire Results'!$G152="","",('Raw Questionnaire Results'!AV152+'Raw Questionnaire Results'!AJ152)/2)</f>
        <v/>
      </c>
      <c r="Q153" s="64" t="str">
        <f>IF('Raw Questionnaire Results'!$G152="","",('Raw Questionnaire Results'!AU152+'Raw Questionnaire Results'!AI152)/2)</f>
        <v/>
      </c>
      <c r="R153" s="72" t="str">
        <f>IF('Raw Questionnaire Results'!$G152="","",('Raw Questionnaire Results'!O152+'Raw Questionnaire Results'!U152)/2)</f>
        <v/>
      </c>
      <c r="S153" s="72" t="str">
        <f>IF('Raw Questionnaire Results'!$G152="","",('Raw Questionnaire Results'!AR152+'Raw Questionnaire Results'!BD152)/2)</f>
        <v/>
      </c>
      <c r="T153" s="64" t="str">
        <f>IF('Raw Questionnaire Results'!$G152="","",('Raw Questionnaire Results'!AQ152+'Raw Questionnaire Results'!BC152)/2)</f>
        <v/>
      </c>
      <c r="U153" s="72" t="str">
        <f>IF('Raw Questionnaire Results'!$G152="","",('Raw Questionnaire Results'!T152+'Raw Questionnaire Results'!P152)/2)</f>
        <v/>
      </c>
      <c r="V153" s="72" t="str">
        <f>IF('Raw Questionnaire Results'!$G152="","",('Raw Questionnaire Results'!BB152+'Raw Questionnaire Results'!AT152)/2)</f>
        <v/>
      </c>
      <c r="W153" s="64" t="str">
        <f>IF('Raw Questionnaire Results'!$G152="","",('Raw Questionnaire Results'!BA152+'Raw Questionnaire Results'!AS152)/2)</f>
        <v/>
      </c>
    </row>
    <row r="154" spans="1:23">
      <c r="A154" s="70" t="str">
        <f>IF('Raw Questionnaire Results'!G153="","",'Raw Questionnaire Results'!G153)</f>
        <v/>
      </c>
      <c r="B154" s="71" t="str">
        <f>IF('Raw Questionnaire Results'!H153="","",'Raw Questionnaire Results'!H153)</f>
        <v/>
      </c>
      <c r="C154" t="str">
        <f>IF('Raw Questionnaire Results'!$G153="","",('Raw Questionnaire Results'!Q153+'Raw Questionnaire Results'!J153)/2)</f>
        <v/>
      </c>
      <c r="D154" t="str">
        <f>IF('Raw Questionnaire Results'!$G153="","",('Raw Questionnaire Results'!AZ153+'Raw Questionnaire Results'!AH153)/2)</f>
        <v/>
      </c>
      <c r="E154" s="64" t="str">
        <f>IF('Raw Questionnaire Results'!$G153="","",('Raw Questionnaire Results'!AY153+'Raw Questionnaire Results'!AG153)/2)</f>
        <v/>
      </c>
      <c r="F154" s="72" t="str">
        <f>IF('Raw Questionnaire Results'!$G153="","",('Raw Questionnaire Results'!L153+'Raw Questionnaire Results'!W153)/2)</f>
        <v/>
      </c>
      <c r="G154" s="72" t="str">
        <f>IF('Raw Questionnaire Results'!$G153="","",('Raw Questionnaire Results'!AL153+'Raw Questionnaire Results'!BH153)/2)</f>
        <v/>
      </c>
      <c r="H154" s="64" t="str">
        <f>IF('Raw Questionnaire Results'!$G153="","",('Raw Questionnaire Results'!AK153+'Raw Questionnaire Results'!BG153)/2)</f>
        <v/>
      </c>
      <c r="I154" s="72" t="str">
        <f>IF('Raw Questionnaire Results'!$G153="","",('Raw Questionnaire Results'!M153+'Raw Questionnaire Results'!R153)/2)</f>
        <v/>
      </c>
      <c r="J154" s="72" t="str">
        <f>IF('Raw Questionnaire Results'!$G153="","",('Raw Questionnaire Results'!AN153+'Raw Questionnaire Results'!AX153)/2)</f>
        <v/>
      </c>
      <c r="K154" s="64" t="str">
        <f>IF('Raw Questionnaire Results'!$G153="","",('Raw Questionnaire Results'!AM153+'Raw Questionnaire Results'!AW153)/2)</f>
        <v/>
      </c>
      <c r="L154" s="72" t="str">
        <f>IF('Raw Questionnaire Results'!$G153="","",('Raw Questionnaire Results'!V153+'Raw Questionnaire Results'!N153)/2)</f>
        <v/>
      </c>
      <c r="M154" s="72" t="str">
        <f>IF('Raw Questionnaire Results'!$G153="","",('Raw Questionnaire Results'!BF153+'Raw Questionnaire Results'!AP153)/2)</f>
        <v/>
      </c>
      <c r="N154" s="64" t="str">
        <f>IF('Raw Questionnaire Results'!$G153="","",('Raw Questionnaire Results'!BE153+'Raw Questionnaire Results'!AO153)/2)</f>
        <v/>
      </c>
      <c r="O154" s="72" t="str">
        <f>IF('Raw Questionnaire Results'!$G153="","",('Raw Questionnaire Results'!Q153+'Raw Questionnaire Results'!K153)/2)</f>
        <v/>
      </c>
      <c r="P154" s="72" t="str">
        <f>IF('Raw Questionnaire Results'!$G153="","",('Raw Questionnaire Results'!AV153+'Raw Questionnaire Results'!AJ153)/2)</f>
        <v/>
      </c>
      <c r="Q154" s="64" t="str">
        <f>IF('Raw Questionnaire Results'!$G153="","",('Raw Questionnaire Results'!AU153+'Raw Questionnaire Results'!AI153)/2)</f>
        <v/>
      </c>
      <c r="R154" s="72" t="str">
        <f>IF('Raw Questionnaire Results'!$G153="","",('Raw Questionnaire Results'!O153+'Raw Questionnaire Results'!U153)/2)</f>
        <v/>
      </c>
      <c r="S154" s="72" t="str">
        <f>IF('Raw Questionnaire Results'!$G153="","",('Raw Questionnaire Results'!AR153+'Raw Questionnaire Results'!BD153)/2)</f>
        <v/>
      </c>
      <c r="T154" s="64" t="str">
        <f>IF('Raw Questionnaire Results'!$G153="","",('Raw Questionnaire Results'!AQ153+'Raw Questionnaire Results'!BC153)/2)</f>
        <v/>
      </c>
      <c r="U154" s="72" t="str">
        <f>IF('Raw Questionnaire Results'!$G153="","",('Raw Questionnaire Results'!T153+'Raw Questionnaire Results'!P153)/2)</f>
        <v/>
      </c>
      <c r="V154" s="72" t="str">
        <f>IF('Raw Questionnaire Results'!$G153="","",('Raw Questionnaire Results'!BB153+'Raw Questionnaire Results'!AT153)/2)</f>
        <v/>
      </c>
      <c r="W154" s="64" t="str">
        <f>IF('Raw Questionnaire Results'!$G153="","",('Raw Questionnaire Results'!BA153+'Raw Questionnaire Results'!AS153)/2)</f>
        <v/>
      </c>
    </row>
    <row r="155" spans="1:23">
      <c r="A155" s="70" t="str">
        <f>IF('Raw Questionnaire Results'!G154="","",'Raw Questionnaire Results'!G154)</f>
        <v/>
      </c>
      <c r="B155" s="71" t="str">
        <f>IF('Raw Questionnaire Results'!H154="","",'Raw Questionnaire Results'!H154)</f>
        <v/>
      </c>
      <c r="C155" t="str">
        <f>IF('Raw Questionnaire Results'!$G154="","",('Raw Questionnaire Results'!Q154+'Raw Questionnaire Results'!J154)/2)</f>
        <v/>
      </c>
      <c r="D155" t="str">
        <f>IF('Raw Questionnaire Results'!$G154="","",('Raw Questionnaire Results'!AZ154+'Raw Questionnaire Results'!AH154)/2)</f>
        <v/>
      </c>
      <c r="E155" s="64" t="str">
        <f>IF('Raw Questionnaire Results'!$G154="","",('Raw Questionnaire Results'!AY154+'Raw Questionnaire Results'!AG154)/2)</f>
        <v/>
      </c>
      <c r="F155" s="72" t="str">
        <f>IF('Raw Questionnaire Results'!$G154="","",('Raw Questionnaire Results'!L154+'Raw Questionnaire Results'!W154)/2)</f>
        <v/>
      </c>
      <c r="G155" s="72" t="str">
        <f>IF('Raw Questionnaire Results'!$G154="","",('Raw Questionnaire Results'!AL154+'Raw Questionnaire Results'!BH154)/2)</f>
        <v/>
      </c>
      <c r="H155" s="64" t="str">
        <f>IF('Raw Questionnaire Results'!$G154="","",('Raw Questionnaire Results'!AK154+'Raw Questionnaire Results'!BG154)/2)</f>
        <v/>
      </c>
      <c r="I155" s="72" t="str">
        <f>IF('Raw Questionnaire Results'!$G154="","",('Raw Questionnaire Results'!M154+'Raw Questionnaire Results'!R154)/2)</f>
        <v/>
      </c>
      <c r="J155" s="72" t="str">
        <f>IF('Raw Questionnaire Results'!$G154="","",('Raw Questionnaire Results'!AN154+'Raw Questionnaire Results'!AX154)/2)</f>
        <v/>
      </c>
      <c r="K155" s="64" t="str">
        <f>IF('Raw Questionnaire Results'!$G154="","",('Raw Questionnaire Results'!AM154+'Raw Questionnaire Results'!AW154)/2)</f>
        <v/>
      </c>
      <c r="L155" s="72" t="str">
        <f>IF('Raw Questionnaire Results'!$G154="","",('Raw Questionnaire Results'!V154+'Raw Questionnaire Results'!N154)/2)</f>
        <v/>
      </c>
      <c r="M155" s="72" t="str">
        <f>IF('Raw Questionnaire Results'!$G154="","",('Raw Questionnaire Results'!BF154+'Raw Questionnaire Results'!AP154)/2)</f>
        <v/>
      </c>
      <c r="N155" s="64" t="str">
        <f>IF('Raw Questionnaire Results'!$G154="","",('Raw Questionnaire Results'!BE154+'Raw Questionnaire Results'!AO154)/2)</f>
        <v/>
      </c>
      <c r="O155" s="72" t="str">
        <f>IF('Raw Questionnaire Results'!$G154="","",('Raw Questionnaire Results'!Q154+'Raw Questionnaire Results'!K154)/2)</f>
        <v/>
      </c>
      <c r="P155" s="72" t="str">
        <f>IF('Raw Questionnaire Results'!$G154="","",('Raw Questionnaire Results'!AV154+'Raw Questionnaire Results'!AJ154)/2)</f>
        <v/>
      </c>
      <c r="Q155" s="64" t="str">
        <f>IF('Raw Questionnaire Results'!$G154="","",('Raw Questionnaire Results'!AU154+'Raw Questionnaire Results'!AI154)/2)</f>
        <v/>
      </c>
      <c r="R155" s="72" t="str">
        <f>IF('Raw Questionnaire Results'!$G154="","",('Raw Questionnaire Results'!O154+'Raw Questionnaire Results'!U154)/2)</f>
        <v/>
      </c>
      <c r="S155" s="72" t="str">
        <f>IF('Raw Questionnaire Results'!$G154="","",('Raw Questionnaire Results'!AR154+'Raw Questionnaire Results'!BD154)/2)</f>
        <v/>
      </c>
      <c r="T155" s="64" t="str">
        <f>IF('Raw Questionnaire Results'!$G154="","",('Raw Questionnaire Results'!AQ154+'Raw Questionnaire Results'!BC154)/2)</f>
        <v/>
      </c>
      <c r="U155" s="72" t="str">
        <f>IF('Raw Questionnaire Results'!$G154="","",('Raw Questionnaire Results'!T154+'Raw Questionnaire Results'!P154)/2)</f>
        <v/>
      </c>
      <c r="V155" s="72" t="str">
        <f>IF('Raw Questionnaire Results'!$G154="","",('Raw Questionnaire Results'!BB154+'Raw Questionnaire Results'!AT154)/2)</f>
        <v/>
      </c>
      <c r="W155" s="64" t="str">
        <f>IF('Raw Questionnaire Results'!$G154="","",('Raw Questionnaire Results'!BA154+'Raw Questionnaire Results'!AS154)/2)</f>
        <v/>
      </c>
    </row>
    <row r="156" spans="1:23">
      <c r="A156" s="70" t="str">
        <f>IF('Raw Questionnaire Results'!G155="","",'Raw Questionnaire Results'!G155)</f>
        <v/>
      </c>
      <c r="B156" s="71" t="str">
        <f>IF('Raw Questionnaire Results'!H155="","",'Raw Questionnaire Results'!H155)</f>
        <v/>
      </c>
      <c r="C156" t="str">
        <f>IF('Raw Questionnaire Results'!$G155="","",('Raw Questionnaire Results'!Q155+'Raw Questionnaire Results'!J155)/2)</f>
        <v/>
      </c>
      <c r="D156" t="str">
        <f>IF('Raw Questionnaire Results'!$G155="","",('Raw Questionnaire Results'!AZ155+'Raw Questionnaire Results'!AH155)/2)</f>
        <v/>
      </c>
      <c r="E156" s="64" t="str">
        <f>IF('Raw Questionnaire Results'!$G155="","",('Raw Questionnaire Results'!AY155+'Raw Questionnaire Results'!AG155)/2)</f>
        <v/>
      </c>
      <c r="F156" s="72" t="str">
        <f>IF('Raw Questionnaire Results'!$G155="","",('Raw Questionnaire Results'!L155+'Raw Questionnaire Results'!W155)/2)</f>
        <v/>
      </c>
      <c r="G156" s="72" t="str">
        <f>IF('Raw Questionnaire Results'!$G155="","",('Raw Questionnaire Results'!AL155+'Raw Questionnaire Results'!BH155)/2)</f>
        <v/>
      </c>
      <c r="H156" s="64" t="str">
        <f>IF('Raw Questionnaire Results'!$G155="","",('Raw Questionnaire Results'!AK155+'Raw Questionnaire Results'!BG155)/2)</f>
        <v/>
      </c>
      <c r="I156" s="72" t="str">
        <f>IF('Raw Questionnaire Results'!$G155="","",('Raw Questionnaire Results'!M155+'Raw Questionnaire Results'!R155)/2)</f>
        <v/>
      </c>
      <c r="J156" s="72" t="str">
        <f>IF('Raw Questionnaire Results'!$G155="","",('Raw Questionnaire Results'!AN155+'Raw Questionnaire Results'!AX155)/2)</f>
        <v/>
      </c>
      <c r="K156" s="64" t="str">
        <f>IF('Raw Questionnaire Results'!$G155="","",('Raw Questionnaire Results'!AM155+'Raw Questionnaire Results'!AW155)/2)</f>
        <v/>
      </c>
      <c r="L156" s="72" t="str">
        <f>IF('Raw Questionnaire Results'!$G155="","",('Raw Questionnaire Results'!V155+'Raw Questionnaire Results'!N155)/2)</f>
        <v/>
      </c>
      <c r="M156" s="72" t="str">
        <f>IF('Raw Questionnaire Results'!$G155="","",('Raw Questionnaire Results'!BF155+'Raw Questionnaire Results'!AP155)/2)</f>
        <v/>
      </c>
      <c r="N156" s="64" t="str">
        <f>IF('Raw Questionnaire Results'!$G155="","",('Raw Questionnaire Results'!BE155+'Raw Questionnaire Results'!AO155)/2)</f>
        <v/>
      </c>
      <c r="O156" s="72" t="str">
        <f>IF('Raw Questionnaire Results'!$G155="","",('Raw Questionnaire Results'!Q155+'Raw Questionnaire Results'!K155)/2)</f>
        <v/>
      </c>
      <c r="P156" s="72" t="str">
        <f>IF('Raw Questionnaire Results'!$G155="","",('Raw Questionnaire Results'!AV155+'Raw Questionnaire Results'!AJ155)/2)</f>
        <v/>
      </c>
      <c r="Q156" s="64" t="str">
        <f>IF('Raw Questionnaire Results'!$G155="","",('Raw Questionnaire Results'!AU155+'Raw Questionnaire Results'!AI155)/2)</f>
        <v/>
      </c>
      <c r="R156" s="72" t="str">
        <f>IF('Raw Questionnaire Results'!$G155="","",('Raw Questionnaire Results'!O155+'Raw Questionnaire Results'!U155)/2)</f>
        <v/>
      </c>
      <c r="S156" s="72" t="str">
        <f>IF('Raw Questionnaire Results'!$G155="","",('Raw Questionnaire Results'!AR155+'Raw Questionnaire Results'!BD155)/2)</f>
        <v/>
      </c>
      <c r="T156" s="64" t="str">
        <f>IF('Raw Questionnaire Results'!$G155="","",('Raw Questionnaire Results'!AQ155+'Raw Questionnaire Results'!BC155)/2)</f>
        <v/>
      </c>
      <c r="U156" s="72" t="str">
        <f>IF('Raw Questionnaire Results'!$G155="","",('Raw Questionnaire Results'!T155+'Raw Questionnaire Results'!P155)/2)</f>
        <v/>
      </c>
      <c r="V156" s="72" t="str">
        <f>IF('Raw Questionnaire Results'!$G155="","",('Raw Questionnaire Results'!BB155+'Raw Questionnaire Results'!AT155)/2)</f>
        <v/>
      </c>
      <c r="W156" s="64" t="str">
        <f>IF('Raw Questionnaire Results'!$G155="","",('Raw Questionnaire Results'!BA155+'Raw Questionnaire Results'!AS155)/2)</f>
        <v/>
      </c>
    </row>
    <row r="157" spans="1:23">
      <c r="A157" s="70" t="str">
        <f>IF('Raw Questionnaire Results'!G156="","",'Raw Questionnaire Results'!G156)</f>
        <v/>
      </c>
      <c r="B157" s="71" t="str">
        <f>IF('Raw Questionnaire Results'!H156="","",'Raw Questionnaire Results'!H156)</f>
        <v/>
      </c>
      <c r="C157" t="str">
        <f>IF('Raw Questionnaire Results'!$G156="","",('Raw Questionnaire Results'!Q156+'Raw Questionnaire Results'!J156)/2)</f>
        <v/>
      </c>
      <c r="D157" t="str">
        <f>IF('Raw Questionnaire Results'!$G156="","",('Raw Questionnaire Results'!AZ156+'Raw Questionnaire Results'!AH156)/2)</f>
        <v/>
      </c>
      <c r="E157" s="64" t="str">
        <f>IF('Raw Questionnaire Results'!$G156="","",('Raw Questionnaire Results'!AY156+'Raw Questionnaire Results'!AG156)/2)</f>
        <v/>
      </c>
      <c r="F157" s="72" t="str">
        <f>IF('Raw Questionnaire Results'!$G156="","",('Raw Questionnaire Results'!L156+'Raw Questionnaire Results'!W156)/2)</f>
        <v/>
      </c>
      <c r="G157" s="72" t="str">
        <f>IF('Raw Questionnaire Results'!$G156="","",('Raw Questionnaire Results'!AL156+'Raw Questionnaire Results'!BH156)/2)</f>
        <v/>
      </c>
      <c r="H157" s="64" t="str">
        <f>IF('Raw Questionnaire Results'!$G156="","",('Raw Questionnaire Results'!AK156+'Raw Questionnaire Results'!BG156)/2)</f>
        <v/>
      </c>
      <c r="I157" s="72" t="str">
        <f>IF('Raw Questionnaire Results'!$G156="","",('Raw Questionnaire Results'!M156+'Raw Questionnaire Results'!R156)/2)</f>
        <v/>
      </c>
      <c r="J157" s="72" t="str">
        <f>IF('Raw Questionnaire Results'!$G156="","",('Raw Questionnaire Results'!AN156+'Raw Questionnaire Results'!AX156)/2)</f>
        <v/>
      </c>
      <c r="K157" s="64" t="str">
        <f>IF('Raw Questionnaire Results'!$G156="","",('Raw Questionnaire Results'!AM156+'Raw Questionnaire Results'!AW156)/2)</f>
        <v/>
      </c>
      <c r="L157" s="72" t="str">
        <f>IF('Raw Questionnaire Results'!$G156="","",('Raw Questionnaire Results'!V156+'Raw Questionnaire Results'!N156)/2)</f>
        <v/>
      </c>
      <c r="M157" s="72" t="str">
        <f>IF('Raw Questionnaire Results'!$G156="","",('Raw Questionnaire Results'!BF156+'Raw Questionnaire Results'!AP156)/2)</f>
        <v/>
      </c>
      <c r="N157" s="64" t="str">
        <f>IF('Raw Questionnaire Results'!$G156="","",('Raw Questionnaire Results'!BE156+'Raw Questionnaire Results'!AO156)/2)</f>
        <v/>
      </c>
      <c r="O157" s="72" t="str">
        <f>IF('Raw Questionnaire Results'!$G156="","",('Raw Questionnaire Results'!Q156+'Raw Questionnaire Results'!K156)/2)</f>
        <v/>
      </c>
      <c r="P157" s="72" t="str">
        <f>IF('Raw Questionnaire Results'!$G156="","",('Raw Questionnaire Results'!AV156+'Raw Questionnaire Results'!AJ156)/2)</f>
        <v/>
      </c>
      <c r="Q157" s="64" t="str">
        <f>IF('Raw Questionnaire Results'!$G156="","",('Raw Questionnaire Results'!AU156+'Raw Questionnaire Results'!AI156)/2)</f>
        <v/>
      </c>
      <c r="R157" s="72" t="str">
        <f>IF('Raw Questionnaire Results'!$G156="","",('Raw Questionnaire Results'!O156+'Raw Questionnaire Results'!U156)/2)</f>
        <v/>
      </c>
      <c r="S157" s="72" t="str">
        <f>IF('Raw Questionnaire Results'!$G156="","",('Raw Questionnaire Results'!AR156+'Raw Questionnaire Results'!BD156)/2)</f>
        <v/>
      </c>
      <c r="T157" s="64" t="str">
        <f>IF('Raw Questionnaire Results'!$G156="","",('Raw Questionnaire Results'!AQ156+'Raw Questionnaire Results'!BC156)/2)</f>
        <v/>
      </c>
      <c r="U157" s="72" t="str">
        <f>IF('Raw Questionnaire Results'!$G156="","",('Raw Questionnaire Results'!T156+'Raw Questionnaire Results'!P156)/2)</f>
        <v/>
      </c>
      <c r="V157" s="72" t="str">
        <f>IF('Raw Questionnaire Results'!$G156="","",('Raw Questionnaire Results'!BB156+'Raw Questionnaire Results'!AT156)/2)</f>
        <v/>
      </c>
      <c r="W157" s="64" t="str">
        <f>IF('Raw Questionnaire Results'!$G156="","",('Raw Questionnaire Results'!BA156+'Raw Questionnaire Results'!AS156)/2)</f>
        <v/>
      </c>
    </row>
    <row r="158" spans="1:23">
      <c r="A158" s="70" t="str">
        <f>IF('Raw Questionnaire Results'!G157="","",'Raw Questionnaire Results'!G157)</f>
        <v/>
      </c>
      <c r="B158" s="71" t="str">
        <f>IF('Raw Questionnaire Results'!H157="","",'Raw Questionnaire Results'!H157)</f>
        <v/>
      </c>
      <c r="C158" t="str">
        <f>IF('Raw Questionnaire Results'!$G157="","",('Raw Questionnaire Results'!Q157+'Raw Questionnaire Results'!J157)/2)</f>
        <v/>
      </c>
      <c r="D158" t="str">
        <f>IF('Raw Questionnaire Results'!$G157="","",('Raw Questionnaire Results'!AZ157+'Raw Questionnaire Results'!AH157)/2)</f>
        <v/>
      </c>
      <c r="E158" s="64" t="str">
        <f>IF('Raw Questionnaire Results'!$G157="","",('Raw Questionnaire Results'!AY157+'Raw Questionnaire Results'!AG157)/2)</f>
        <v/>
      </c>
      <c r="F158" s="72" t="str">
        <f>IF('Raw Questionnaire Results'!$G157="","",('Raw Questionnaire Results'!L157+'Raw Questionnaire Results'!W157)/2)</f>
        <v/>
      </c>
      <c r="G158" s="72" t="str">
        <f>IF('Raw Questionnaire Results'!$G157="","",('Raw Questionnaire Results'!AL157+'Raw Questionnaire Results'!BH157)/2)</f>
        <v/>
      </c>
      <c r="H158" s="64" t="str">
        <f>IF('Raw Questionnaire Results'!$G157="","",('Raw Questionnaire Results'!AK157+'Raw Questionnaire Results'!BG157)/2)</f>
        <v/>
      </c>
      <c r="I158" s="72" t="str">
        <f>IF('Raw Questionnaire Results'!$G157="","",('Raw Questionnaire Results'!M157+'Raw Questionnaire Results'!R157)/2)</f>
        <v/>
      </c>
      <c r="J158" s="72" t="str">
        <f>IF('Raw Questionnaire Results'!$G157="","",('Raw Questionnaire Results'!AN157+'Raw Questionnaire Results'!AX157)/2)</f>
        <v/>
      </c>
      <c r="K158" s="64" t="str">
        <f>IF('Raw Questionnaire Results'!$G157="","",('Raw Questionnaire Results'!AM157+'Raw Questionnaire Results'!AW157)/2)</f>
        <v/>
      </c>
      <c r="L158" s="72" t="str">
        <f>IF('Raw Questionnaire Results'!$G157="","",('Raw Questionnaire Results'!V157+'Raw Questionnaire Results'!N157)/2)</f>
        <v/>
      </c>
      <c r="M158" s="72" t="str">
        <f>IF('Raw Questionnaire Results'!$G157="","",('Raw Questionnaire Results'!BF157+'Raw Questionnaire Results'!AP157)/2)</f>
        <v/>
      </c>
      <c r="N158" s="64" t="str">
        <f>IF('Raw Questionnaire Results'!$G157="","",('Raw Questionnaire Results'!BE157+'Raw Questionnaire Results'!AO157)/2)</f>
        <v/>
      </c>
      <c r="O158" s="72" t="str">
        <f>IF('Raw Questionnaire Results'!$G157="","",('Raw Questionnaire Results'!Q157+'Raw Questionnaire Results'!K157)/2)</f>
        <v/>
      </c>
      <c r="P158" s="72" t="str">
        <f>IF('Raw Questionnaire Results'!$G157="","",('Raw Questionnaire Results'!AV157+'Raw Questionnaire Results'!AJ157)/2)</f>
        <v/>
      </c>
      <c r="Q158" s="64" t="str">
        <f>IF('Raw Questionnaire Results'!$G157="","",('Raw Questionnaire Results'!AU157+'Raw Questionnaire Results'!AI157)/2)</f>
        <v/>
      </c>
      <c r="R158" s="72" t="str">
        <f>IF('Raw Questionnaire Results'!$G157="","",('Raw Questionnaire Results'!O157+'Raw Questionnaire Results'!U157)/2)</f>
        <v/>
      </c>
      <c r="S158" s="72" t="str">
        <f>IF('Raw Questionnaire Results'!$G157="","",('Raw Questionnaire Results'!AR157+'Raw Questionnaire Results'!BD157)/2)</f>
        <v/>
      </c>
      <c r="T158" s="64" t="str">
        <f>IF('Raw Questionnaire Results'!$G157="","",('Raw Questionnaire Results'!AQ157+'Raw Questionnaire Results'!BC157)/2)</f>
        <v/>
      </c>
      <c r="U158" s="72" t="str">
        <f>IF('Raw Questionnaire Results'!$G157="","",('Raw Questionnaire Results'!T157+'Raw Questionnaire Results'!P157)/2)</f>
        <v/>
      </c>
      <c r="V158" s="72" t="str">
        <f>IF('Raw Questionnaire Results'!$G157="","",('Raw Questionnaire Results'!BB157+'Raw Questionnaire Results'!AT157)/2)</f>
        <v/>
      </c>
      <c r="W158" s="64" t="str">
        <f>IF('Raw Questionnaire Results'!$G157="","",('Raw Questionnaire Results'!BA157+'Raw Questionnaire Results'!AS157)/2)</f>
        <v/>
      </c>
    </row>
    <row r="159" spans="1:23">
      <c r="A159" s="70" t="str">
        <f>IF('Raw Questionnaire Results'!G158="","",'Raw Questionnaire Results'!G158)</f>
        <v/>
      </c>
      <c r="B159" s="71" t="str">
        <f>IF('Raw Questionnaire Results'!H158="","",'Raw Questionnaire Results'!H158)</f>
        <v/>
      </c>
      <c r="C159" t="str">
        <f>IF('Raw Questionnaire Results'!$G158="","",('Raw Questionnaire Results'!Q158+'Raw Questionnaire Results'!J158)/2)</f>
        <v/>
      </c>
      <c r="D159" t="str">
        <f>IF('Raw Questionnaire Results'!$G158="","",('Raw Questionnaire Results'!AZ158+'Raw Questionnaire Results'!AH158)/2)</f>
        <v/>
      </c>
      <c r="E159" s="64" t="str">
        <f>IF('Raw Questionnaire Results'!$G158="","",('Raw Questionnaire Results'!AY158+'Raw Questionnaire Results'!AG158)/2)</f>
        <v/>
      </c>
      <c r="F159" s="72" t="str">
        <f>IF('Raw Questionnaire Results'!$G158="","",('Raw Questionnaire Results'!L158+'Raw Questionnaire Results'!W158)/2)</f>
        <v/>
      </c>
      <c r="G159" s="72" t="str">
        <f>IF('Raw Questionnaire Results'!$G158="","",('Raw Questionnaire Results'!AL158+'Raw Questionnaire Results'!BH158)/2)</f>
        <v/>
      </c>
      <c r="H159" s="64" t="str">
        <f>IF('Raw Questionnaire Results'!$G158="","",('Raw Questionnaire Results'!AK158+'Raw Questionnaire Results'!BG158)/2)</f>
        <v/>
      </c>
      <c r="I159" s="72" t="str">
        <f>IF('Raw Questionnaire Results'!$G158="","",('Raw Questionnaire Results'!M158+'Raw Questionnaire Results'!R158)/2)</f>
        <v/>
      </c>
      <c r="J159" s="72" t="str">
        <f>IF('Raw Questionnaire Results'!$G158="","",('Raw Questionnaire Results'!AN158+'Raw Questionnaire Results'!AX158)/2)</f>
        <v/>
      </c>
      <c r="K159" s="64" t="str">
        <f>IF('Raw Questionnaire Results'!$G158="","",('Raw Questionnaire Results'!AM158+'Raw Questionnaire Results'!AW158)/2)</f>
        <v/>
      </c>
      <c r="L159" s="72" t="str">
        <f>IF('Raw Questionnaire Results'!$G158="","",('Raw Questionnaire Results'!V158+'Raw Questionnaire Results'!N158)/2)</f>
        <v/>
      </c>
      <c r="M159" s="72" t="str">
        <f>IF('Raw Questionnaire Results'!$G158="","",('Raw Questionnaire Results'!BF158+'Raw Questionnaire Results'!AP158)/2)</f>
        <v/>
      </c>
      <c r="N159" s="64" t="str">
        <f>IF('Raw Questionnaire Results'!$G158="","",('Raw Questionnaire Results'!BE158+'Raw Questionnaire Results'!AO158)/2)</f>
        <v/>
      </c>
      <c r="O159" s="72" t="str">
        <f>IF('Raw Questionnaire Results'!$G158="","",('Raw Questionnaire Results'!Q158+'Raw Questionnaire Results'!K158)/2)</f>
        <v/>
      </c>
      <c r="P159" s="72" t="str">
        <f>IF('Raw Questionnaire Results'!$G158="","",('Raw Questionnaire Results'!AV158+'Raw Questionnaire Results'!AJ158)/2)</f>
        <v/>
      </c>
      <c r="Q159" s="64" t="str">
        <f>IF('Raw Questionnaire Results'!$G158="","",('Raw Questionnaire Results'!AU158+'Raw Questionnaire Results'!AI158)/2)</f>
        <v/>
      </c>
      <c r="R159" s="72" t="str">
        <f>IF('Raw Questionnaire Results'!$G158="","",('Raw Questionnaire Results'!O158+'Raw Questionnaire Results'!U158)/2)</f>
        <v/>
      </c>
      <c r="S159" s="72" t="str">
        <f>IF('Raw Questionnaire Results'!$G158="","",('Raw Questionnaire Results'!AR158+'Raw Questionnaire Results'!BD158)/2)</f>
        <v/>
      </c>
      <c r="T159" s="64" t="str">
        <f>IF('Raw Questionnaire Results'!$G158="","",('Raw Questionnaire Results'!AQ158+'Raw Questionnaire Results'!BC158)/2)</f>
        <v/>
      </c>
      <c r="U159" s="72" t="str">
        <f>IF('Raw Questionnaire Results'!$G158="","",('Raw Questionnaire Results'!T158+'Raw Questionnaire Results'!P158)/2)</f>
        <v/>
      </c>
      <c r="V159" s="72" t="str">
        <f>IF('Raw Questionnaire Results'!$G158="","",('Raw Questionnaire Results'!BB158+'Raw Questionnaire Results'!AT158)/2)</f>
        <v/>
      </c>
      <c r="W159" s="64" t="str">
        <f>IF('Raw Questionnaire Results'!$G158="","",('Raw Questionnaire Results'!BA158+'Raw Questionnaire Results'!AS158)/2)</f>
        <v/>
      </c>
    </row>
    <row r="160" spans="1:23">
      <c r="A160" s="70" t="str">
        <f>IF('Raw Questionnaire Results'!G159="","",'Raw Questionnaire Results'!G159)</f>
        <v/>
      </c>
      <c r="B160" s="71" t="str">
        <f>IF('Raw Questionnaire Results'!H159="","",'Raw Questionnaire Results'!H159)</f>
        <v/>
      </c>
      <c r="C160" t="str">
        <f>IF('Raw Questionnaire Results'!$G159="","",('Raw Questionnaire Results'!Q159+'Raw Questionnaire Results'!J159)/2)</f>
        <v/>
      </c>
      <c r="D160" t="str">
        <f>IF('Raw Questionnaire Results'!$G159="","",('Raw Questionnaire Results'!AZ159+'Raw Questionnaire Results'!AH159)/2)</f>
        <v/>
      </c>
      <c r="E160" s="64" t="str">
        <f>IF('Raw Questionnaire Results'!$G159="","",('Raw Questionnaire Results'!AY159+'Raw Questionnaire Results'!AG159)/2)</f>
        <v/>
      </c>
      <c r="F160" s="72" t="str">
        <f>IF('Raw Questionnaire Results'!$G159="","",('Raw Questionnaire Results'!L159+'Raw Questionnaire Results'!W159)/2)</f>
        <v/>
      </c>
      <c r="G160" s="72" t="str">
        <f>IF('Raw Questionnaire Results'!$G159="","",('Raw Questionnaire Results'!AL159+'Raw Questionnaire Results'!BH159)/2)</f>
        <v/>
      </c>
      <c r="H160" s="64" t="str">
        <f>IF('Raw Questionnaire Results'!$G159="","",('Raw Questionnaire Results'!AK159+'Raw Questionnaire Results'!BG159)/2)</f>
        <v/>
      </c>
      <c r="I160" s="72" t="str">
        <f>IF('Raw Questionnaire Results'!$G159="","",('Raw Questionnaire Results'!M159+'Raw Questionnaire Results'!R159)/2)</f>
        <v/>
      </c>
      <c r="J160" s="72" t="str">
        <f>IF('Raw Questionnaire Results'!$G159="","",('Raw Questionnaire Results'!AN159+'Raw Questionnaire Results'!AX159)/2)</f>
        <v/>
      </c>
      <c r="K160" s="64" t="str">
        <f>IF('Raw Questionnaire Results'!$G159="","",('Raw Questionnaire Results'!AM159+'Raw Questionnaire Results'!AW159)/2)</f>
        <v/>
      </c>
      <c r="L160" s="72" t="str">
        <f>IF('Raw Questionnaire Results'!$G159="","",('Raw Questionnaire Results'!V159+'Raw Questionnaire Results'!N159)/2)</f>
        <v/>
      </c>
      <c r="M160" s="72" t="str">
        <f>IF('Raw Questionnaire Results'!$G159="","",('Raw Questionnaire Results'!BF159+'Raw Questionnaire Results'!AP159)/2)</f>
        <v/>
      </c>
      <c r="N160" s="64" t="str">
        <f>IF('Raw Questionnaire Results'!$G159="","",('Raw Questionnaire Results'!BE159+'Raw Questionnaire Results'!AO159)/2)</f>
        <v/>
      </c>
      <c r="O160" s="72" t="str">
        <f>IF('Raw Questionnaire Results'!$G159="","",('Raw Questionnaire Results'!Q159+'Raw Questionnaire Results'!K159)/2)</f>
        <v/>
      </c>
      <c r="P160" s="72" t="str">
        <f>IF('Raw Questionnaire Results'!$G159="","",('Raw Questionnaire Results'!AV159+'Raw Questionnaire Results'!AJ159)/2)</f>
        <v/>
      </c>
      <c r="Q160" s="64" t="str">
        <f>IF('Raw Questionnaire Results'!$G159="","",('Raw Questionnaire Results'!AU159+'Raw Questionnaire Results'!AI159)/2)</f>
        <v/>
      </c>
      <c r="R160" s="72" t="str">
        <f>IF('Raw Questionnaire Results'!$G159="","",('Raw Questionnaire Results'!O159+'Raw Questionnaire Results'!U159)/2)</f>
        <v/>
      </c>
      <c r="S160" s="72" t="str">
        <f>IF('Raw Questionnaire Results'!$G159="","",('Raw Questionnaire Results'!AR159+'Raw Questionnaire Results'!BD159)/2)</f>
        <v/>
      </c>
      <c r="T160" s="64" t="str">
        <f>IF('Raw Questionnaire Results'!$G159="","",('Raw Questionnaire Results'!AQ159+'Raw Questionnaire Results'!BC159)/2)</f>
        <v/>
      </c>
      <c r="U160" s="72" t="str">
        <f>IF('Raw Questionnaire Results'!$G159="","",('Raw Questionnaire Results'!T159+'Raw Questionnaire Results'!P159)/2)</f>
        <v/>
      </c>
      <c r="V160" s="72" t="str">
        <f>IF('Raw Questionnaire Results'!$G159="","",('Raw Questionnaire Results'!BB159+'Raw Questionnaire Results'!AT159)/2)</f>
        <v/>
      </c>
      <c r="W160" s="64" t="str">
        <f>IF('Raw Questionnaire Results'!$G159="","",('Raw Questionnaire Results'!BA159+'Raw Questionnaire Results'!AS159)/2)</f>
        <v/>
      </c>
    </row>
    <row r="161" spans="1:23">
      <c r="A161" s="70" t="str">
        <f>IF('Raw Questionnaire Results'!G160="","",'Raw Questionnaire Results'!G160)</f>
        <v/>
      </c>
      <c r="B161" s="71" t="str">
        <f>IF('Raw Questionnaire Results'!H160="","",'Raw Questionnaire Results'!H160)</f>
        <v/>
      </c>
      <c r="C161" t="str">
        <f>IF('Raw Questionnaire Results'!$G160="","",('Raw Questionnaire Results'!Q160+'Raw Questionnaire Results'!J160)/2)</f>
        <v/>
      </c>
      <c r="D161" t="str">
        <f>IF('Raw Questionnaire Results'!$G160="","",('Raw Questionnaire Results'!AZ160+'Raw Questionnaire Results'!AH160)/2)</f>
        <v/>
      </c>
      <c r="E161" s="64" t="str">
        <f>IF('Raw Questionnaire Results'!$G160="","",('Raw Questionnaire Results'!AY160+'Raw Questionnaire Results'!AG160)/2)</f>
        <v/>
      </c>
      <c r="F161" s="72" t="str">
        <f>IF('Raw Questionnaire Results'!$G160="","",('Raw Questionnaire Results'!L160+'Raw Questionnaire Results'!W160)/2)</f>
        <v/>
      </c>
      <c r="G161" s="72" t="str">
        <f>IF('Raw Questionnaire Results'!$G160="","",('Raw Questionnaire Results'!AL160+'Raw Questionnaire Results'!BH160)/2)</f>
        <v/>
      </c>
      <c r="H161" s="64" t="str">
        <f>IF('Raw Questionnaire Results'!$G160="","",('Raw Questionnaire Results'!AK160+'Raw Questionnaire Results'!BG160)/2)</f>
        <v/>
      </c>
      <c r="I161" s="72" t="str">
        <f>IF('Raw Questionnaire Results'!$G160="","",('Raw Questionnaire Results'!M160+'Raw Questionnaire Results'!R160)/2)</f>
        <v/>
      </c>
      <c r="J161" s="72" t="str">
        <f>IF('Raw Questionnaire Results'!$G160="","",('Raw Questionnaire Results'!AN160+'Raw Questionnaire Results'!AX160)/2)</f>
        <v/>
      </c>
      <c r="K161" s="64" t="str">
        <f>IF('Raw Questionnaire Results'!$G160="","",('Raw Questionnaire Results'!AM160+'Raw Questionnaire Results'!AW160)/2)</f>
        <v/>
      </c>
      <c r="L161" s="72" t="str">
        <f>IF('Raw Questionnaire Results'!$G160="","",('Raw Questionnaire Results'!V160+'Raw Questionnaire Results'!N160)/2)</f>
        <v/>
      </c>
      <c r="M161" s="72" t="str">
        <f>IF('Raw Questionnaire Results'!$G160="","",('Raw Questionnaire Results'!BF160+'Raw Questionnaire Results'!AP160)/2)</f>
        <v/>
      </c>
      <c r="N161" s="64" t="str">
        <f>IF('Raw Questionnaire Results'!$G160="","",('Raw Questionnaire Results'!BE160+'Raw Questionnaire Results'!AO160)/2)</f>
        <v/>
      </c>
      <c r="O161" s="72" t="str">
        <f>IF('Raw Questionnaire Results'!$G160="","",('Raw Questionnaire Results'!Q160+'Raw Questionnaire Results'!K160)/2)</f>
        <v/>
      </c>
      <c r="P161" s="72" t="str">
        <f>IF('Raw Questionnaire Results'!$G160="","",('Raw Questionnaire Results'!AV160+'Raw Questionnaire Results'!AJ160)/2)</f>
        <v/>
      </c>
      <c r="Q161" s="64" t="str">
        <f>IF('Raw Questionnaire Results'!$G160="","",('Raw Questionnaire Results'!AU160+'Raw Questionnaire Results'!AI160)/2)</f>
        <v/>
      </c>
      <c r="R161" s="72" t="str">
        <f>IF('Raw Questionnaire Results'!$G160="","",('Raw Questionnaire Results'!O160+'Raw Questionnaire Results'!U160)/2)</f>
        <v/>
      </c>
      <c r="S161" s="72" t="str">
        <f>IF('Raw Questionnaire Results'!$G160="","",('Raw Questionnaire Results'!AR160+'Raw Questionnaire Results'!BD160)/2)</f>
        <v/>
      </c>
      <c r="T161" s="64" t="str">
        <f>IF('Raw Questionnaire Results'!$G160="","",('Raw Questionnaire Results'!AQ160+'Raw Questionnaire Results'!BC160)/2)</f>
        <v/>
      </c>
      <c r="U161" s="72" t="str">
        <f>IF('Raw Questionnaire Results'!$G160="","",('Raw Questionnaire Results'!T160+'Raw Questionnaire Results'!P160)/2)</f>
        <v/>
      </c>
      <c r="V161" s="72" t="str">
        <f>IF('Raw Questionnaire Results'!$G160="","",('Raw Questionnaire Results'!BB160+'Raw Questionnaire Results'!AT160)/2)</f>
        <v/>
      </c>
      <c r="W161" s="64" t="str">
        <f>IF('Raw Questionnaire Results'!$G160="","",('Raw Questionnaire Results'!BA160+'Raw Questionnaire Results'!AS160)/2)</f>
        <v/>
      </c>
    </row>
    <row r="162" spans="1:23">
      <c r="A162" s="70" t="str">
        <f>IF('Raw Questionnaire Results'!G161="","",'Raw Questionnaire Results'!G161)</f>
        <v/>
      </c>
      <c r="B162" s="71" t="str">
        <f>IF('Raw Questionnaire Results'!H161="","",'Raw Questionnaire Results'!H161)</f>
        <v/>
      </c>
      <c r="C162" t="str">
        <f>IF('Raw Questionnaire Results'!$G161="","",('Raw Questionnaire Results'!Q161+'Raw Questionnaire Results'!J161)/2)</f>
        <v/>
      </c>
      <c r="D162" t="str">
        <f>IF('Raw Questionnaire Results'!$G161="","",('Raw Questionnaire Results'!AZ161+'Raw Questionnaire Results'!AH161)/2)</f>
        <v/>
      </c>
      <c r="E162" s="64" t="str">
        <f>IF('Raw Questionnaire Results'!$G161="","",('Raw Questionnaire Results'!AY161+'Raw Questionnaire Results'!AG161)/2)</f>
        <v/>
      </c>
      <c r="F162" s="72" t="str">
        <f>IF('Raw Questionnaire Results'!$G161="","",('Raw Questionnaire Results'!L161+'Raw Questionnaire Results'!W161)/2)</f>
        <v/>
      </c>
      <c r="G162" s="72" t="str">
        <f>IF('Raw Questionnaire Results'!$G161="","",('Raw Questionnaire Results'!AL161+'Raw Questionnaire Results'!BH161)/2)</f>
        <v/>
      </c>
      <c r="H162" s="64" t="str">
        <f>IF('Raw Questionnaire Results'!$G161="","",('Raw Questionnaire Results'!AK161+'Raw Questionnaire Results'!BG161)/2)</f>
        <v/>
      </c>
      <c r="I162" s="72" t="str">
        <f>IF('Raw Questionnaire Results'!$G161="","",('Raw Questionnaire Results'!M161+'Raw Questionnaire Results'!R161)/2)</f>
        <v/>
      </c>
      <c r="J162" s="72" t="str">
        <f>IF('Raw Questionnaire Results'!$G161="","",('Raw Questionnaire Results'!AN161+'Raw Questionnaire Results'!AX161)/2)</f>
        <v/>
      </c>
      <c r="K162" s="64" t="str">
        <f>IF('Raw Questionnaire Results'!$G161="","",('Raw Questionnaire Results'!AM161+'Raw Questionnaire Results'!AW161)/2)</f>
        <v/>
      </c>
      <c r="L162" s="72" t="str">
        <f>IF('Raw Questionnaire Results'!$G161="","",('Raw Questionnaire Results'!V161+'Raw Questionnaire Results'!N161)/2)</f>
        <v/>
      </c>
      <c r="M162" s="72" t="str">
        <f>IF('Raw Questionnaire Results'!$G161="","",('Raw Questionnaire Results'!BF161+'Raw Questionnaire Results'!AP161)/2)</f>
        <v/>
      </c>
      <c r="N162" s="64" t="str">
        <f>IF('Raw Questionnaire Results'!$G161="","",('Raw Questionnaire Results'!BE161+'Raw Questionnaire Results'!AO161)/2)</f>
        <v/>
      </c>
      <c r="O162" s="72" t="str">
        <f>IF('Raw Questionnaire Results'!$G161="","",('Raw Questionnaire Results'!Q161+'Raw Questionnaire Results'!K161)/2)</f>
        <v/>
      </c>
      <c r="P162" s="72" t="str">
        <f>IF('Raw Questionnaire Results'!$G161="","",('Raw Questionnaire Results'!AV161+'Raw Questionnaire Results'!AJ161)/2)</f>
        <v/>
      </c>
      <c r="Q162" s="64" t="str">
        <f>IF('Raw Questionnaire Results'!$G161="","",('Raw Questionnaire Results'!AU161+'Raw Questionnaire Results'!AI161)/2)</f>
        <v/>
      </c>
      <c r="R162" s="72" t="str">
        <f>IF('Raw Questionnaire Results'!$G161="","",('Raw Questionnaire Results'!O161+'Raw Questionnaire Results'!U161)/2)</f>
        <v/>
      </c>
      <c r="S162" s="72" t="str">
        <f>IF('Raw Questionnaire Results'!$G161="","",('Raw Questionnaire Results'!AR161+'Raw Questionnaire Results'!BD161)/2)</f>
        <v/>
      </c>
      <c r="T162" s="64" t="str">
        <f>IF('Raw Questionnaire Results'!$G161="","",('Raw Questionnaire Results'!AQ161+'Raw Questionnaire Results'!BC161)/2)</f>
        <v/>
      </c>
      <c r="U162" s="72" t="str">
        <f>IF('Raw Questionnaire Results'!$G161="","",('Raw Questionnaire Results'!T161+'Raw Questionnaire Results'!P161)/2)</f>
        <v/>
      </c>
      <c r="V162" s="72" t="str">
        <f>IF('Raw Questionnaire Results'!$G161="","",('Raw Questionnaire Results'!BB161+'Raw Questionnaire Results'!AT161)/2)</f>
        <v/>
      </c>
      <c r="W162" s="64" t="str">
        <f>IF('Raw Questionnaire Results'!$G161="","",('Raw Questionnaire Results'!BA161+'Raw Questionnaire Results'!AS161)/2)</f>
        <v/>
      </c>
    </row>
    <row r="163" spans="1:23">
      <c r="A163" s="70" t="str">
        <f>IF('Raw Questionnaire Results'!G162="","",'Raw Questionnaire Results'!G162)</f>
        <v/>
      </c>
      <c r="B163" s="71" t="str">
        <f>IF('Raw Questionnaire Results'!H162="","",'Raw Questionnaire Results'!H162)</f>
        <v/>
      </c>
      <c r="C163" t="str">
        <f>IF('Raw Questionnaire Results'!$G162="","",('Raw Questionnaire Results'!Q162+'Raw Questionnaire Results'!J162)/2)</f>
        <v/>
      </c>
      <c r="D163" t="str">
        <f>IF('Raw Questionnaire Results'!$G162="","",('Raw Questionnaire Results'!AZ162+'Raw Questionnaire Results'!AH162)/2)</f>
        <v/>
      </c>
      <c r="E163" s="64" t="str">
        <f>IF('Raw Questionnaire Results'!$G162="","",('Raw Questionnaire Results'!AY162+'Raw Questionnaire Results'!AG162)/2)</f>
        <v/>
      </c>
      <c r="F163" s="72" t="str">
        <f>IF('Raw Questionnaire Results'!$G162="","",('Raw Questionnaire Results'!L162+'Raw Questionnaire Results'!W162)/2)</f>
        <v/>
      </c>
      <c r="G163" s="72" t="str">
        <f>IF('Raw Questionnaire Results'!$G162="","",('Raw Questionnaire Results'!AL162+'Raw Questionnaire Results'!BH162)/2)</f>
        <v/>
      </c>
      <c r="H163" s="64" t="str">
        <f>IF('Raw Questionnaire Results'!$G162="","",('Raw Questionnaire Results'!AK162+'Raw Questionnaire Results'!BG162)/2)</f>
        <v/>
      </c>
      <c r="I163" s="72" t="str">
        <f>IF('Raw Questionnaire Results'!$G162="","",('Raw Questionnaire Results'!M162+'Raw Questionnaire Results'!R162)/2)</f>
        <v/>
      </c>
      <c r="J163" s="72" t="str">
        <f>IF('Raw Questionnaire Results'!$G162="","",('Raw Questionnaire Results'!AN162+'Raw Questionnaire Results'!AX162)/2)</f>
        <v/>
      </c>
      <c r="K163" s="64" t="str">
        <f>IF('Raw Questionnaire Results'!$G162="","",('Raw Questionnaire Results'!AM162+'Raw Questionnaire Results'!AW162)/2)</f>
        <v/>
      </c>
      <c r="L163" s="72" t="str">
        <f>IF('Raw Questionnaire Results'!$G162="","",('Raw Questionnaire Results'!V162+'Raw Questionnaire Results'!N162)/2)</f>
        <v/>
      </c>
      <c r="M163" s="72" t="str">
        <f>IF('Raw Questionnaire Results'!$G162="","",('Raw Questionnaire Results'!BF162+'Raw Questionnaire Results'!AP162)/2)</f>
        <v/>
      </c>
      <c r="N163" s="64" t="str">
        <f>IF('Raw Questionnaire Results'!$G162="","",('Raw Questionnaire Results'!BE162+'Raw Questionnaire Results'!AO162)/2)</f>
        <v/>
      </c>
      <c r="O163" s="72" t="str">
        <f>IF('Raw Questionnaire Results'!$G162="","",('Raw Questionnaire Results'!Q162+'Raw Questionnaire Results'!K162)/2)</f>
        <v/>
      </c>
      <c r="P163" s="72" t="str">
        <f>IF('Raw Questionnaire Results'!$G162="","",('Raw Questionnaire Results'!AV162+'Raw Questionnaire Results'!AJ162)/2)</f>
        <v/>
      </c>
      <c r="Q163" s="64" t="str">
        <f>IF('Raw Questionnaire Results'!$G162="","",('Raw Questionnaire Results'!AU162+'Raw Questionnaire Results'!AI162)/2)</f>
        <v/>
      </c>
      <c r="R163" s="72" t="str">
        <f>IF('Raw Questionnaire Results'!$G162="","",('Raw Questionnaire Results'!O162+'Raw Questionnaire Results'!U162)/2)</f>
        <v/>
      </c>
      <c r="S163" s="72" t="str">
        <f>IF('Raw Questionnaire Results'!$G162="","",('Raw Questionnaire Results'!AR162+'Raw Questionnaire Results'!BD162)/2)</f>
        <v/>
      </c>
      <c r="T163" s="64" t="str">
        <f>IF('Raw Questionnaire Results'!$G162="","",('Raw Questionnaire Results'!AQ162+'Raw Questionnaire Results'!BC162)/2)</f>
        <v/>
      </c>
      <c r="U163" s="72" t="str">
        <f>IF('Raw Questionnaire Results'!$G162="","",('Raw Questionnaire Results'!T162+'Raw Questionnaire Results'!P162)/2)</f>
        <v/>
      </c>
      <c r="V163" s="72" t="str">
        <f>IF('Raw Questionnaire Results'!$G162="","",('Raw Questionnaire Results'!BB162+'Raw Questionnaire Results'!AT162)/2)</f>
        <v/>
      </c>
      <c r="W163" s="64" t="str">
        <f>IF('Raw Questionnaire Results'!$G162="","",('Raw Questionnaire Results'!BA162+'Raw Questionnaire Results'!AS162)/2)</f>
        <v/>
      </c>
    </row>
    <row r="164" spans="1:23">
      <c r="A164" s="70" t="str">
        <f>IF('Raw Questionnaire Results'!G163="","",'Raw Questionnaire Results'!G163)</f>
        <v/>
      </c>
      <c r="B164" s="71" t="str">
        <f>IF('Raw Questionnaire Results'!H163="","",'Raw Questionnaire Results'!H163)</f>
        <v/>
      </c>
      <c r="C164" t="str">
        <f>IF('Raw Questionnaire Results'!$G163="","",('Raw Questionnaire Results'!Q163+'Raw Questionnaire Results'!J163)/2)</f>
        <v/>
      </c>
      <c r="D164" t="str">
        <f>IF('Raw Questionnaire Results'!$G163="","",('Raw Questionnaire Results'!AZ163+'Raw Questionnaire Results'!AH163)/2)</f>
        <v/>
      </c>
      <c r="E164" s="64" t="str">
        <f>IF('Raw Questionnaire Results'!$G163="","",('Raw Questionnaire Results'!AY163+'Raw Questionnaire Results'!AG163)/2)</f>
        <v/>
      </c>
      <c r="F164" s="72" t="str">
        <f>IF('Raw Questionnaire Results'!$G163="","",('Raw Questionnaire Results'!L163+'Raw Questionnaire Results'!W163)/2)</f>
        <v/>
      </c>
      <c r="G164" s="72" t="str">
        <f>IF('Raw Questionnaire Results'!$G163="","",('Raw Questionnaire Results'!AL163+'Raw Questionnaire Results'!BH163)/2)</f>
        <v/>
      </c>
      <c r="H164" s="64" t="str">
        <f>IF('Raw Questionnaire Results'!$G163="","",('Raw Questionnaire Results'!AK163+'Raw Questionnaire Results'!BG163)/2)</f>
        <v/>
      </c>
      <c r="I164" s="72" t="str">
        <f>IF('Raw Questionnaire Results'!$G163="","",('Raw Questionnaire Results'!M163+'Raw Questionnaire Results'!R163)/2)</f>
        <v/>
      </c>
      <c r="J164" s="72" t="str">
        <f>IF('Raw Questionnaire Results'!$G163="","",('Raw Questionnaire Results'!AN163+'Raw Questionnaire Results'!AX163)/2)</f>
        <v/>
      </c>
      <c r="K164" s="64" t="str">
        <f>IF('Raw Questionnaire Results'!$G163="","",('Raw Questionnaire Results'!AM163+'Raw Questionnaire Results'!AW163)/2)</f>
        <v/>
      </c>
      <c r="L164" s="72" t="str">
        <f>IF('Raw Questionnaire Results'!$G163="","",('Raw Questionnaire Results'!V163+'Raw Questionnaire Results'!N163)/2)</f>
        <v/>
      </c>
      <c r="M164" s="72" t="str">
        <f>IF('Raw Questionnaire Results'!$G163="","",('Raw Questionnaire Results'!BF163+'Raw Questionnaire Results'!AP163)/2)</f>
        <v/>
      </c>
      <c r="N164" s="64" t="str">
        <f>IF('Raw Questionnaire Results'!$G163="","",('Raw Questionnaire Results'!BE163+'Raw Questionnaire Results'!AO163)/2)</f>
        <v/>
      </c>
      <c r="O164" s="72" t="str">
        <f>IF('Raw Questionnaire Results'!$G163="","",('Raw Questionnaire Results'!Q163+'Raw Questionnaire Results'!K163)/2)</f>
        <v/>
      </c>
      <c r="P164" s="72" t="str">
        <f>IF('Raw Questionnaire Results'!$G163="","",('Raw Questionnaire Results'!AV163+'Raw Questionnaire Results'!AJ163)/2)</f>
        <v/>
      </c>
      <c r="Q164" s="64" t="str">
        <f>IF('Raw Questionnaire Results'!$G163="","",('Raw Questionnaire Results'!AU163+'Raw Questionnaire Results'!AI163)/2)</f>
        <v/>
      </c>
      <c r="R164" s="72" t="str">
        <f>IF('Raw Questionnaire Results'!$G163="","",('Raw Questionnaire Results'!O163+'Raw Questionnaire Results'!U163)/2)</f>
        <v/>
      </c>
      <c r="S164" s="72" t="str">
        <f>IF('Raw Questionnaire Results'!$G163="","",('Raw Questionnaire Results'!AR163+'Raw Questionnaire Results'!BD163)/2)</f>
        <v/>
      </c>
      <c r="T164" s="64" t="str">
        <f>IF('Raw Questionnaire Results'!$G163="","",('Raw Questionnaire Results'!AQ163+'Raw Questionnaire Results'!BC163)/2)</f>
        <v/>
      </c>
      <c r="U164" s="72" t="str">
        <f>IF('Raw Questionnaire Results'!$G163="","",('Raw Questionnaire Results'!T163+'Raw Questionnaire Results'!P163)/2)</f>
        <v/>
      </c>
      <c r="V164" s="72" t="str">
        <f>IF('Raw Questionnaire Results'!$G163="","",('Raw Questionnaire Results'!BB163+'Raw Questionnaire Results'!AT163)/2)</f>
        <v/>
      </c>
      <c r="W164" s="64" t="str">
        <f>IF('Raw Questionnaire Results'!$G163="","",('Raw Questionnaire Results'!BA163+'Raw Questionnaire Results'!AS163)/2)</f>
        <v/>
      </c>
    </row>
    <row r="165" spans="1:23">
      <c r="A165" s="70" t="str">
        <f>IF('Raw Questionnaire Results'!G164="","",'Raw Questionnaire Results'!G164)</f>
        <v/>
      </c>
      <c r="B165" s="71" t="str">
        <f>IF('Raw Questionnaire Results'!H164="","",'Raw Questionnaire Results'!H164)</f>
        <v/>
      </c>
      <c r="C165" t="str">
        <f>IF('Raw Questionnaire Results'!$G164="","",('Raw Questionnaire Results'!Q164+'Raw Questionnaire Results'!J164)/2)</f>
        <v/>
      </c>
      <c r="D165" t="str">
        <f>IF('Raw Questionnaire Results'!$G164="","",('Raw Questionnaire Results'!AZ164+'Raw Questionnaire Results'!AH164)/2)</f>
        <v/>
      </c>
      <c r="E165" s="64" t="str">
        <f>IF('Raw Questionnaire Results'!$G164="","",('Raw Questionnaire Results'!AY164+'Raw Questionnaire Results'!AG164)/2)</f>
        <v/>
      </c>
      <c r="F165" s="72" t="str">
        <f>IF('Raw Questionnaire Results'!$G164="","",('Raw Questionnaire Results'!L164+'Raw Questionnaire Results'!W164)/2)</f>
        <v/>
      </c>
      <c r="G165" s="72" t="str">
        <f>IF('Raw Questionnaire Results'!$G164="","",('Raw Questionnaire Results'!AL164+'Raw Questionnaire Results'!BH164)/2)</f>
        <v/>
      </c>
      <c r="H165" s="64" t="str">
        <f>IF('Raw Questionnaire Results'!$G164="","",('Raw Questionnaire Results'!AK164+'Raw Questionnaire Results'!BG164)/2)</f>
        <v/>
      </c>
      <c r="I165" s="72" t="str">
        <f>IF('Raw Questionnaire Results'!$G164="","",('Raw Questionnaire Results'!M164+'Raw Questionnaire Results'!R164)/2)</f>
        <v/>
      </c>
      <c r="J165" s="72" t="str">
        <f>IF('Raw Questionnaire Results'!$G164="","",('Raw Questionnaire Results'!AN164+'Raw Questionnaire Results'!AX164)/2)</f>
        <v/>
      </c>
      <c r="K165" s="64" t="str">
        <f>IF('Raw Questionnaire Results'!$G164="","",('Raw Questionnaire Results'!AM164+'Raw Questionnaire Results'!AW164)/2)</f>
        <v/>
      </c>
      <c r="L165" s="72" t="str">
        <f>IF('Raw Questionnaire Results'!$G164="","",('Raw Questionnaire Results'!V164+'Raw Questionnaire Results'!N164)/2)</f>
        <v/>
      </c>
      <c r="M165" s="72" t="str">
        <f>IF('Raw Questionnaire Results'!$G164="","",('Raw Questionnaire Results'!BF164+'Raw Questionnaire Results'!AP164)/2)</f>
        <v/>
      </c>
      <c r="N165" s="64" t="str">
        <f>IF('Raw Questionnaire Results'!$G164="","",('Raw Questionnaire Results'!BE164+'Raw Questionnaire Results'!AO164)/2)</f>
        <v/>
      </c>
      <c r="O165" s="72" t="str">
        <f>IF('Raw Questionnaire Results'!$G164="","",('Raw Questionnaire Results'!Q164+'Raw Questionnaire Results'!K164)/2)</f>
        <v/>
      </c>
      <c r="P165" s="72" t="str">
        <f>IF('Raw Questionnaire Results'!$G164="","",('Raw Questionnaire Results'!AV164+'Raw Questionnaire Results'!AJ164)/2)</f>
        <v/>
      </c>
      <c r="Q165" s="64" t="str">
        <f>IF('Raw Questionnaire Results'!$G164="","",('Raw Questionnaire Results'!AU164+'Raw Questionnaire Results'!AI164)/2)</f>
        <v/>
      </c>
      <c r="R165" s="72" t="str">
        <f>IF('Raw Questionnaire Results'!$G164="","",('Raw Questionnaire Results'!O164+'Raw Questionnaire Results'!U164)/2)</f>
        <v/>
      </c>
      <c r="S165" s="72" t="str">
        <f>IF('Raw Questionnaire Results'!$G164="","",('Raw Questionnaire Results'!AR164+'Raw Questionnaire Results'!BD164)/2)</f>
        <v/>
      </c>
      <c r="T165" s="64" t="str">
        <f>IF('Raw Questionnaire Results'!$G164="","",('Raw Questionnaire Results'!AQ164+'Raw Questionnaire Results'!BC164)/2)</f>
        <v/>
      </c>
      <c r="U165" s="72" t="str">
        <f>IF('Raw Questionnaire Results'!$G164="","",('Raw Questionnaire Results'!T164+'Raw Questionnaire Results'!P164)/2)</f>
        <v/>
      </c>
      <c r="V165" s="72" t="str">
        <f>IF('Raw Questionnaire Results'!$G164="","",('Raw Questionnaire Results'!BB164+'Raw Questionnaire Results'!AT164)/2)</f>
        <v/>
      </c>
      <c r="W165" s="64" t="str">
        <f>IF('Raw Questionnaire Results'!$G164="","",('Raw Questionnaire Results'!BA164+'Raw Questionnaire Results'!AS164)/2)</f>
        <v/>
      </c>
    </row>
    <row r="166" spans="1:23">
      <c r="A166" s="70" t="str">
        <f>IF('Raw Questionnaire Results'!G165="","",'Raw Questionnaire Results'!G165)</f>
        <v/>
      </c>
      <c r="B166" s="71" t="str">
        <f>IF('Raw Questionnaire Results'!H165="","",'Raw Questionnaire Results'!H165)</f>
        <v/>
      </c>
      <c r="C166" t="str">
        <f>IF('Raw Questionnaire Results'!$G165="","",('Raw Questionnaire Results'!Q165+'Raw Questionnaire Results'!J165)/2)</f>
        <v/>
      </c>
      <c r="D166" t="str">
        <f>IF('Raw Questionnaire Results'!$G165="","",('Raw Questionnaire Results'!AZ165+'Raw Questionnaire Results'!AH165)/2)</f>
        <v/>
      </c>
      <c r="E166" s="64" t="str">
        <f>IF('Raw Questionnaire Results'!$G165="","",('Raw Questionnaire Results'!AY165+'Raw Questionnaire Results'!AG165)/2)</f>
        <v/>
      </c>
      <c r="F166" s="72" t="str">
        <f>IF('Raw Questionnaire Results'!$G165="","",('Raw Questionnaire Results'!L165+'Raw Questionnaire Results'!W165)/2)</f>
        <v/>
      </c>
      <c r="G166" s="72" t="str">
        <f>IF('Raw Questionnaire Results'!$G165="","",('Raw Questionnaire Results'!AL165+'Raw Questionnaire Results'!BH165)/2)</f>
        <v/>
      </c>
      <c r="H166" s="64" t="str">
        <f>IF('Raw Questionnaire Results'!$G165="","",('Raw Questionnaire Results'!AK165+'Raw Questionnaire Results'!BG165)/2)</f>
        <v/>
      </c>
      <c r="I166" s="72" t="str">
        <f>IF('Raw Questionnaire Results'!$G165="","",('Raw Questionnaire Results'!M165+'Raw Questionnaire Results'!R165)/2)</f>
        <v/>
      </c>
      <c r="J166" s="72" t="str">
        <f>IF('Raw Questionnaire Results'!$G165="","",('Raw Questionnaire Results'!AN165+'Raw Questionnaire Results'!AX165)/2)</f>
        <v/>
      </c>
      <c r="K166" s="64" t="str">
        <f>IF('Raw Questionnaire Results'!$G165="","",('Raw Questionnaire Results'!AM165+'Raw Questionnaire Results'!AW165)/2)</f>
        <v/>
      </c>
      <c r="L166" s="72" t="str">
        <f>IF('Raw Questionnaire Results'!$G165="","",('Raw Questionnaire Results'!V165+'Raw Questionnaire Results'!N165)/2)</f>
        <v/>
      </c>
      <c r="M166" s="72" t="str">
        <f>IF('Raw Questionnaire Results'!$G165="","",('Raw Questionnaire Results'!BF165+'Raw Questionnaire Results'!AP165)/2)</f>
        <v/>
      </c>
      <c r="N166" s="64" t="str">
        <f>IF('Raw Questionnaire Results'!$G165="","",('Raw Questionnaire Results'!BE165+'Raw Questionnaire Results'!AO165)/2)</f>
        <v/>
      </c>
      <c r="O166" s="72" t="str">
        <f>IF('Raw Questionnaire Results'!$G165="","",('Raw Questionnaire Results'!Q165+'Raw Questionnaire Results'!K165)/2)</f>
        <v/>
      </c>
      <c r="P166" s="72" t="str">
        <f>IF('Raw Questionnaire Results'!$G165="","",('Raw Questionnaire Results'!AV165+'Raw Questionnaire Results'!AJ165)/2)</f>
        <v/>
      </c>
      <c r="Q166" s="64" t="str">
        <f>IF('Raw Questionnaire Results'!$G165="","",('Raw Questionnaire Results'!AU165+'Raw Questionnaire Results'!AI165)/2)</f>
        <v/>
      </c>
      <c r="R166" s="72" t="str">
        <f>IF('Raw Questionnaire Results'!$G165="","",('Raw Questionnaire Results'!O165+'Raw Questionnaire Results'!U165)/2)</f>
        <v/>
      </c>
      <c r="S166" s="72" t="str">
        <f>IF('Raw Questionnaire Results'!$G165="","",('Raw Questionnaire Results'!AR165+'Raw Questionnaire Results'!BD165)/2)</f>
        <v/>
      </c>
      <c r="T166" s="64" t="str">
        <f>IF('Raw Questionnaire Results'!$G165="","",('Raw Questionnaire Results'!AQ165+'Raw Questionnaire Results'!BC165)/2)</f>
        <v/>
      </c>
      <c r="U166" s="72" t="str">
        <f>IF('Raw Questionnaire Results'!$G165="","",('Raw Questionnaire Results'!T165+'Raw Questionnaire Results'!P165)/2)</f>
        <v/>
      </c>
      <c r="V166" s="72" t="str">
        <f>IF('Raw Questionnaire Results'!$G165="","",('Raw Questionnaire Results'!BB165+'Raw Questionnaire Results'!AT165)/2)</f>
        <v/>
      </c>
      <c r="W166" s="64" t="str">
        <f>IF('Raw Questionnaire Results'!$G165="","",('Raw Questionnaire Results'!BA165+'Raw Questionnaire Results'!AS165)/2)</f>
        <v/>
      </c>
    </row>
    <row r="167" spans="1:23">
      <c r="A167" s="70" t="str">
        <f>IF('Raw Questionnaire Results'!G166="","",'Raw Questionnaire Results'!G166)</f>
        <v/>
      </c>
      <c r="B167" s="71" t="str">
        <f>IF('Raw Questionnaire Results'!H166="","",'Raw Questionnaire Results'!H166)</f>
        <v/>
      </c>
      <c r="C167" t="str">
        <f>IF('Raw Questionnaire Results'!$G166="","",('Raw Questionnaire Results'!Q166+'Raw Questionnaire Results'!J166)/2)</f>
        <v/>
      </c>
      <c r="D167" t="str">
        <f>IF('Raw Questionnaire Results'!$G166="","",('Raw Questionnaire Results'!AZ166+'Raw Questionnaire Results'!AH166)/2)</f>
        <v/>
      </c>
      <c r="E167" s="64" t="str">
        <f>IF('Raw Questionnaire Results'!$G166="","",('Raw Questionnaire Results'!AY166+'Raw Questionnaire Results'!AG166)/2)</f>
        <v/>
      </c>
      <c r="F167" s="72" t="str">
        <f>IF('Raw Questionnaire Results'!$G166="","",('Raw Questionnaire Results'!L166+'Raw Questionnaire Results'!W166)/2)</f>
        <v/>
      </c>
      <c r="G167" s="72" t="str">
        <f>IF('Raw Questionnaire Results'!$G166="","",('Raw Questionnaire Results'!AL166+'Raw Questionnaire Results'!BH166)/2)</f>
        <v/>
      </c>
      <c r="H167" s="64" t="str">
        <f>IF('Raw Questionnaire Results'!$G166="","",('Raw Questionnaire Results'!AK166+'Raw Questionnaire Results'!BG166)/2)</f>
        <v/>
      </c>
      <c r="I167" s="72" t="str">
        <f>IF('Raw Questionnaire Results'!$G166="","",('Raw Questionnaire Results'!M166+'Raw Questionnaire Results'!R166)/2)</f>
        <v/>
      </c>
      <c r="J167" s="72" t="str">
        <f>IF('Raw Questionnaire Results'!$G166="","",('Raw Questionnaire Results'!AN166+'Raw Questionnaire Results'!AX166)/2)</f>
        <v/>
      </c>
      <c r="K167" s="64" t="str">
        <f>IF('Raw Questionnaire Results'!$G166="","",('Raw Questionnaire Results'!AM166+'Raw Questionnaire Results'!AW166)/2)</f>
        <v/>
      </c>
      <c r="L167" s="72" t="str">
        <f>IF('Raw Questionnaire Results'!$G166="","",('Raw Questionnaire Results'!V166+'Raw Questionnaire Results'!N166)/2)</f>
        <v/>
      </c>
      <c r="M167" s="72" t="str">
        <f>IF('Raw Questionnaire Results'!$G166="","",('Raw Questionnaire Results'!BF166+'Raw Questionnaire Results'!AP166)/2)</f>
        <v/>
      </c>
      <c r="N167" s="64" t="str">
        <f>IF('Raw Questionnaire Results'!$G166="","",('Raw Questionnaire Results'!BE166+'Raw Questionnaire Results'!AO166)/2)</f>
        <v/>
      </c>
      <c r="O167" s="72" t="str">
        <f>IF('Raw Questionnaire Results'!$G166="","",('Raw Questionnaire Results'!Q166+'Raw Questionnaire Results'!K166)/2)</f>
        <v/>
      </c>
      <c r="P167" s="72" t="str">
        <f>IF('Raw Questionnaire Results'!$G166="","",('Raw Questionnaire Results'!AV166+'Raw Questionnaire Results'!AJ166)/2)</f>
        <v/>
      </c>
      <c r="Q167" s="64" t="str">
        <f>IF('Raw Questionnaire Results'!$G166="","",('Raw Questionnaire Results'!AU166+'Raw Questionnaire Results'!AI166)/2)</f>
        <v/>
      </c>
      <c r="R167" s="72" t="str">
        <f>IF('Raw Questionnaire Results'!$G166="","",('Raw Questionnaire Results'!O166+'Raw Questionnaire Results'!U166)/2)</f>
        <v/>
      </c>
      <c r="S167" s="72" t="str">
        <f>IF('Raw Questionnaire Results'!$G166="","",('Raw Questionnaire Results'!AR166+'Raw Questionnaire Results'!BD166)/2)</f>
        <v/>
      </c>
      <c r="T167" s="64" t="str">
        <f>IF('Raw Questionnaire Results'!$G166="","",('Raw Questionnaire Results'!AQ166+'Raw Questionnaire Results'!BC166)/2)</f>
        <v/>
      </c>
      <c r="U167" s="72" t="str">
        <f>IF('Raw Questionnaire Results'!$G166="","",('Raw Questionnaire Results'!T166+'Raw Questionnaire Results'!P166)/2)</f>
        <v/>
      </c>
      <c r="V167" s="72" t="str">
        <f>IF('Raw Questionnaire Results'!$G166="","",('Raw Questionnaire Results'!BB166+'Raw Questionnaire Results'!AT166)/2)</f>
        <v/>
      </c>
      <c r="W167" s="64" t="str">
        <f>IF('Raw Questionnaire Results'!$G166="","",('Raw Questionnaire Results'!BA166+'Raw Questionnaire Results'!AS166)/2)</f>
        <v/>
      </c>
    </row>
    <row r="168" spans="1:23">
      <c r="A168" s="70" t="str">
        <f>IF('Raw Questionnaire Results'!G167="","",'Raw Questionnaire Results'!G167)</f>
        <v/>
      </c>
      <c r="B168" s="71" t="str">
        <f>IF('Raw Questionnaire Results'!H167="","",'Raw Questionnaire Results'!H167)</f>
        <v/>
      </c>
      <c r="C168" t="str">
        <f>IF('Raw Questionnaire Results'!$G167="","",('Raw Questionnaire Results'!Q167+'Raw Questionnaire Results'!J167)/2)</f>
        <v/>
      </c>
      <c r="D168" t="str">
        <f>IF('Raw Questionnaire Results'!$G167="","",('Raw Questionnaire Results'!AZ167+'Raw Questionnaire Results'!AH167)/2)</f>
        <v/>
      </c>
      <c r="E168" s="64" t="str">
        <f>IF('Raw Questionnaire Results'!$G167="","",('Raw Questionnaire Results'!AY167+'Raw Questionnaire Results'!AG167)/2)</f>
        <v/>
      </c>
      <c r="F168" s="72" t="str">
        <f>IF('Raw Questionnaire Results'!$G167="","",('Raw Questionnaire Results'!L167+'Raw Questionnaire Results'!W167)/2)</f>
        <v/>
      </c>
      <c r="G168" s="72" t="str">
        <f>IF('Raw Questionnaire Results'!$G167="","",('Raw Questionnaire Results'!AL167+'Raw Questionnaire Results'!BH167)/2)</f>
        <v/>
      </c>
      <c r="H168" s="64" t="str">
        <f>IF('Raw Questionnaire Results'!$G167="","",('Raw Questionnaire Results'!AK167+'Raw Questionnaire Results'!BG167)/2)</f>
        <v/>
      </c>
      <c r="I168" s="72" t="str">
        <f>IF('Raw Questionnaire Results'!$G167="","",('Raw Questionnaire Results'!M167+'Raw Questionnaire Results'!R167)/2)</f>
        <v/>
      </c>
      <c r="J168" s="72" t="str">
        <f>IF('Raw Questionnaire Results'!$G167="","",('Raw Questionnaire Results'!AN167+'Raw Questionnaire Results'!AX167)/2)</f>
        <v/>
      </c>
      <c r="K168" s="64" t="str">
        <f>IF('Raw Questionnaire Results'!$G167="","",('Raw Questionnaire Results'!AM167+'Raw Questionnaire Results'!AW167)/2)</f>
        <v/>
      </c>
      <c r="L168" s="72" t="str">
        <f>IF('Raw Questionnaire Results'!$G167="","",('Raw Questionnaire Results'!V167+'Raw Questionnaire Results'!N167)/2)</f>
        <v/>
      </c>
      <c r="M168" s="72" t="str">
        <f>IF('Raw Questionnaire Results'!$G167="","",('Raw Questionnaire Results'!BF167+'Raw Questionnaire Results'!AP167)/2)</f>
        <v/>
      </c>
      <c r="N168" s="64" t="str">
        <f>IF('Raw Questionnaire Results'!$G167="","",('Raw Questionnaire Results'!BE167+'Raw Questionnaire Results'!AO167)/2)</f>
        <v/>
      </c>
      <c r="O168" s="72" t="str">
        <f>IF('Raw Questionnaire Results'!$G167="","",('Raw Questionnaire Results'!Q167+'Raw Questionnaire Results'!K167)/2)</f>
        <v/>
      </c>
      <c r="P168" s="72" t="str">
        <f>IF('Raw Questionnaire Results'!$G167="","",('Raw Questionnaire Results'!AV167+'Raw Questionnaire Results'!AJ167)/2)</f>
        <v/>
      </c>
      <c r="Q168" s="64" t="str">
        <f>IF('Raw Questionnaire Results'!$G167="","",('Raw Questionnaire Results'!AU167+'Raw Questionnaire Results'!AI167)/2)</f>
        <v/>
      </c>
      <c r="R168" s="72" t="str">
        <f>IF('Raw Questionnaire Results'!$G167="","",('Raw Questionnaire Results'!O167+'Raw Questionnaire Results'!U167)/2)</f>
        <v/>
      </c>
      <c r="S168" s="72" t="str">
        <f>IF('Raw Questionnaire Results'!$G167="","",('Raw Questionnaire Results'!AR167+'Raw Questionnaire Results'!BD167)/2)</f>
        <v/>
      </c>
      <c r="T168" s="64" t="str">
        <f>IF('Raw Questionnaire Results'!$G167="","",('Raw Questionnaire Results'!AQ167+'Raw Questionnaire Results'!BC167)/2)</f>
        <v/>
      </c>
      <c r="U168" s="72" t="str">
        <f>IF('Raw Questionnaire Results'!$G167="","",('Raw Questionnaire Results'!T167+'Raw Questionnaire Results'!P167)/2)</f>
        <v/>
      </c>
      <c r="V168" s="72" t="str">
        <f>IF('Raw Questionnaire Results'!$G167="","",('Raw Questionnaire Results'!BB167+'Raw Questionnaire Results'!AT167)/2)</f>
        <v/>
      </c>
      <c r="W168" s="64" t="str">
        <f>IF('Raw Questionnaire Results'!$G167="","",('Raw Questionnaire Results'!BA167+'Raw Questionnaire Results'!AS167)/2)</f>
        <v/>
      </c>
    </row>
    <row r="169" spans="1:23">
      <c r="A169" s="70" t="str">
        <f>IF('Raw Questionnaire Results'!G168="","",'Raw Questionnaire Results'!G168)</f>
        <v/>
      </c>
      <c r="B169" s="71" t="str">
        <f>IF('Raw Questionnaire Results'!H168="","",'Raw Questionnaire Results'!H168)</f>
        <v/>
      </c>
      <c r="C169" t="str">
        <f>IF('Raw Questionnaire Results'!$G168="","",('Raw Questionnaire Results'!Q168+'Raw Questionnaire Results'!J168)/2)</f>
        <v/>
      </c>
      <c r="D169" t="str">
        <f>IF('Raw Questionnaire Results'!$G168="","",('Raw Questionnaire Results'!AZ168+'Raw Questionnaire Results'!AH168)/2)</f>
        <v/>
      </c>
      <c r="E169" s="64" t="str">
        <f>IF('Raw Questionnaire Results'!$G168="","",('Raw Questionnaire Results'!AY168+'Raw Questionnaire Results'!AG168)/2)</f>
        <v/>
      </c>
      <c r="F169" s="72" t="str">
        <f>IF('Raw Questionnaire Results'!$G168="","",('Raw Questionnaire Results'!L168+'Raw Questionnaire Results'!W168)/2)</f>
        <v/>
      </c>
      <c r="G169" s="72" t="str">
        <f>IF('Raw Questionnaire Results'!$G168="","",('Raw Questionnaire Results'!AL168+'Raw Questionnaire Results'!BH168)/2)</f>
        <v/>
      </c>
      <c r="H169" s="64" t="str">
        <f>IF('Raw Questionnaire Results'!$G168="","",('Raw Questionnaire Results'!AK168+'Raw Questionnaire Results'!BG168)/2)</f>
        <v/>
      </c>
      <c r="I169" s="72" t="str">
        <f>IF('Raw Questionnaire Results'!$G168="","",('Raw Questionnaire Results'!M168+'Raw Questionnaire Results'!R168)/2)</f>
        <v/>
      </c>
      <c r="J169" s="72" t="str">
        <f>IF('Raw Questionnaire Results'!$G168="","",('Raw Questionnaire Results'!AN168+'Raw Questionnaire Results'!AX168)/2)</f>
        <v/>
      </c>
      <c r="K169" s="64" t="str">
        <f>IF('Raw Questionnaire Results'!$G168="","",('Raw Questionnaire Results'!AM168+'Raw Questionnaire Results'!AW168)/2)</f>
        <v/>
      </c>
      <c r="L169" s="72" t="str">
        <f>IF('Raw Questionnaire Results'!$G168="","",('Raw Questionnaire Results'!V168+'Raw Questionnaire Results'!N168)/2)</f>
        <v/>
      </c>
      <c r="M169" s="72" t="str">
        <f>IF('Raw Questionnaire Results'!$G168="","",('Raw Questionnaire Results'!BF168+'Raw Questionnaire Results'!AP168)/2)</f>
        <v/>
      </c>
      <c r="N169" s="64" t="str">
        <f>IF('Raw Questionnaire Results'!$G168="","",('Raw Questionnaire Results'!BE168+'Raw Questionnaire Results'!AO168)/2)</f>
        <v/>
      </c>
      <c r="O169" s="72" t="str">
        <f>IF('Raw Questionnaire Results'!$G168="","",('Raw Questionnaire Results'!Q168+'Raw Questionnaire Results'!K168)/2)</f>
        <v/>
      </c>
      <c r="P169" s="72" t="str">
        <f>IF('Raw Questionnaire Results'!$G168="","",('Raw Questionnaire Results'!AV168+'Raw Questionnaire Results'!AJ168)/2)</f>
        <v/>
      </c>
      <c r="Q169" s="64" t="str">
        <f>IF('Raw Questionnaire Results'!$G168="","",('Raw Questionnaire Results'!AU168+'Raw Questionnaire Results'!AI168)/2)</f>
        <v/>
      </c>
      <c r="R169" s="72" t="str">
        <f>IF('Raw Questionnaire Results'!$G168="","",('Raw Questionnaire Results'!O168+'Raw Questionnaire Results'!U168)/2)</f>
        <v/>
      </c>
      <c r="S169" s="72" t="str">
        <f>IF('Raw Questionnaire Results'!$G168="","",('Raw Questionnaire Results'!AR168+'Raw Questionnaire Results'!BD168)/2)</f>
        <v/>
      </c>
      <c r="T169" s="64" t="str">
        <f>IF('Raw Questionnaire Results'!$G168="","",('Raw Questionnaire Results'!AQ168+'Raw Questionnaire Results'!BC168)/2)</f>
        <v/>
      </c>
      <c r="U169" s="72" t="str">
        <f>IF('Raw Questionnaire Results'!$G168="","",('Raw Questionnaire Results'!T168+'Raw Questionnaire Results'!P168)/2)</f>
        <v/>
      </c>
      <c r="V169" s="72" t="str">
        <f>IF('Raw Questionnaire Results'!$G168="","",('Raw Questionnaire Results'!BB168+'Raw Questionnaire Results'!AT168)/2)</f>
        <v/>
      </c>
      <c r="W169" s="64" t="str">
        <f>IF('Raw Questionnaire Results'!$G168="","",('Raw Questionnaire Results'!BA168+'Raw Questionnaire Results'!AS168)/2)</f>
        <v/>
      </c>
    </row>
    <row r="170" spans="1:23">
      <c r="A170" s="70" t="str">
        <f>IF('Raw Questionnaire Results'!G169="","",'Raw Questionnaire Results'!G169)</f>
        <v/>
      </c>
      <c r="B170" s="71" t="str">
        <f>IF('Raw Questionnaire Results'!H169="","",'Raw Questionnaire Results'!H169)</f>
        <v/>
      </c>
      <c r="C170" t="str">
        <f>IF('Raw Questionnaire Results'!$G169="","",('Raw Questionnaire Results'!Q169+'Raw Questionnaire Results'!J169)/2)</f>
        <v/>
      </c>
      <c r="D170" t="str">
        <f>IF('Raw Questionnaire Results'!$G169="","",('Raw Questionnaire Results'!AZ169+'Raw Questionnaire Results'!AH169)/2)</f>
        <v/>
      </c>
      <c r="E170" s="64" t="str">
        <f>IF('Raw Questionnaire Results'!$G169="","",('Raw Questionnaire Results'!AY169+'Raw Questionnaire Results'!AG169)/2)</f>
        <v/>
      </c>
      <c r="F170" s="72" t="str">
        <f>IF('Raw Questionnaire Results'!$G169="","",('Raw Questionnaire Results'!L169+'Raw Questionnaire Results'!W169)/2)</f>
        <v/>
      </c>
      <c r="G170" s="72" t="str">
        <f>IF('Raw Questionnaire Results'!$G169="","",('Raw Questionnaire Results'!AL169+'Raw Questionnaire Results'!BH169)/2)</f>
        <v/>
      </c>
      <c r="H170" s="64" t="str">
        <f>IF('Raw Questionnaire Results'!$G169="","",('Raw Questionnaire Results'!AK169+'Raw Questionnaire Results'!BG169)/2)</f>
        <v/>
      </c>
      <c r="I170" s="72" t="str">
        <f>IF('Raw Questionnaire Results'!$G169="","",('Raw Questionnaire Results'!M169+'Raw Questionnaire Results'!R169)/2)</f>
        <v/>
      </c>
      <c r="J170" s="72" t="str">
        <f>IF('Raw Questionnaire Results'!$G169="","",('Raw Questionnaire Results'!AN169+'Raw Questionnaire Results'!AX169)/2)</f>
        <v/>
      </c>
      <c r="K170" s="64" t="str">
        <f>IF('Raw Questionnaire Results'!$G169="","",('Raw Questionnaire Results'!AM169+'Raw Questionnaire Results'!AW169)/2)</f>
        <v/>
      </c>
      <c r="L170" s="72" t="str">
        <f>IF('Raw Questionnaire Results'!$G169="","",('Raw Questionnaire Results'!V169+'Raw Questionnaire Results'!N169)/2)</f>
        <v/>
      </c>
      <c r="M170" s="72" t="str">
        <f>IF('Raw Questionnaire Results'!$G169="","",('Raw Questionnaire Results'!BF169+'Raw Questionnaire Results'!AP169)/2)</f>
        <v/>
      </c>
      <c r="N170" s="64" t="str">
        <f>IF('Raw Questionnaire Results'!$G169="","",('Raw Questionnaire Results'!BE169+'Raw Questionnaire Results'!AO169)/2)</f>
        <v/>
      </c>
      <c r="O170" s="72" t="str">
        <f>IF('Raw Questionnaire Results'!$G169="","",('Raw Questionnaire Results'!Q169+'Raw Questionnaire Results'!K169)/2)</f>
        <v/>
      </c>
      <c r="P170" s="72" t="str">
        <f>IF('Raw Questionnaire Results'!$G169="","",('Raw Questionnaire Results'!AV169+'Raw Questionnaire Results'!AJ169)/2)</f>
        <v/>
      </c>
      <c r="Q170" s="64" t="str">
        <f>IF('Raw Questionnaire Results'!$G169="","",('Raw Questionnaire Results'!AU169+'Raw Questionnaire Results'!AI169)/2)</f>
        <v/>
      </c>
      <c r="R170" s="72" t="str">
        <f>IF('Raw Questionnaire Results'!$G169="","",('Raw Questionnaire Results'!O169+'Raw Questionnaire Results'!U169)/2)</f>
        <v/>
      </c>
      <c r="S170" s="72" t="str">
        <f>IF('Raw Questionnaire Results'!$G169="","",('Raw Questionnaire Results'!AR169+'Raw Questionnaire Results'!BD169)/2)</f>
        <v/>
      </c>
      <c r="T170" s="64" t="str">
        <f>IF('Raw Questionnaire Results'!$G169="","",('Raw Questionnaire Results'!AQ169+'Raw Questionnaire Results'!BC169)/2)</f>
        <v/>
      </c>
      <c r="U170" s="72" t="str">
        <f>IF('Raw Questionnaire Results'!$G169="","",('Raw Questionnaire Results'!T169+'Raw Questionnaire Results'!P169)/2)</f>
        <v/>
      </c>
      <c r="V170" s="72" t="str">
        <f>IF('Raw Questionnaire Results'!$G169="","",('Raw Questionnaire Results'!BB169+'Raw Questionnaire Results'!AT169)/2)</f>
        <v/>
      </c>
      <c r="W170" s="64" t="str">
        <f>IF('Raw Questionnaire Results'!$G169="","",('Raw Questionnaire Results'!BA169+'Raw Questionnaire Results'!AS169)/2)</f>
        <v/>
      </c>
    </row>
    <row r="171" spans="1:23">
      <c r="A171" s="70" t="str">
        <f>IF('Raw Questionnaire Results'!G170="","",'Raw Questionnaire Results'!G170)</f>
        <v/>
      </c>
      <c r="B171" s="71" t="str">
        <f>IF('Raw Questionnaire Results'!H170="","",'Raw Questionnaire Results'!H170)</f>
        <v/>
      </c>
      <c r="C171" t="str">
        <f>IF('Raw Questionnaire Results'!$G170="","",('Raw Questionnaire Results'!Q170+'Raw Questionnaire Results'!J170)/2)</f>
        <v/>
      </c>
      <c r="D171" t="str">
        <f>IF('Raw Questionnaire Results'!$G170="","",('Raw Questionnaire Results'!AZ170+'Raw Questionnaire Results'!AH170)/2)</f>
        <v/>
      </c>
      <c r="E171" s="64" t="str">
        <f>IF('Raw Questionnaire Results'!$G170="","",('Raw Questionnaire Results'!AY170+'Raw Questionnaire Results'!AG170)/2)</f>
        <v/>
      </c>
      <c r="F171" s="72" t="str">
        <f>IF('Raw Questionnaire Results'!$G170="","",('Raw Questionnaire Results'!L170+'Raw Questionnaire Results'!W170)/2)</f>
        <v/>
      </c>
      <c r="G171" s="72" t="str">
        <f>IF('Raw Questionnaire Results'!$G170="","",('Raw Questionnaire Results'!AL170+'Raw Questionnaire Results'!BH170)/2)</f>
        <v/>
      </c>
      <c r="H171" s="64" t="str">
        <f>IF('Raw Questionnaire Results'!$G170="","",('Raw Questionnaire Results'!AK170+'Raw Questionnaire Results'!BG170)/2)</f>
        <v/>
      </c>
      <c r="I171" s="72" t="str">
        <f>IF('Raw Questionnaire Results'!$G170="","",('Raw Questionnaire Results'!M170+'Raw Questionnaire Results'!R170)/2)</f>
        <v/>
      </c>
      <c r="J171" s="72" t="str">
        <f>IF('Raw Questionnaire Results'!$G170="","",('Raw Questionnaire Results'!AN170+'Raw Questionnaire Results'!AX170)/2)</f>
        <v/>
      </c>
      <c r="K171" s="64" t="str">
        <f>IF('Raw Questionnaire Results'!$G170="","",('Raw Questionnaire Results'!AM170+'Raw Questionnaire Results'!AW170)/2)</f>
        <v/>
      </c>
      <c r="L171" s="72" t="str">
        <f>IF('Raw Questionnaire Results'!$G170="","",('Raw Questionnaire Results'!V170+'Raw Questionnaire Results'!N170)/2)</f>
        <v/>
      </c>
      <c r="M171" s="72" t="str">
        <f>IF('Raw Questionnaire Results'!$G170="","",('Raw Questionnaire Results'!BF170+'Raw Questionnaire Results'!AP170)/2)</f>
        <v/>
      </c>
      <c r="N171" s="64" t="str">
        <f>IF('Raw Questionnaire Results'!$G170="","",('Raw Questionnaire Results'!BE170+'Raw Questionnaire Results'!AO170)/2)</f>
        <v/>
      </c>
      <c r="O171" s="72" t="str">
        <f>IF('Raw Questionnaire Results'!$G170="","",('Raw Questionnaire Results'!Q170+'Raw Questionnaire Results'!K170)/2)</f>
        <v/>
      </c>
      <c r="P171" s="72" t="str">
        <f>IF('Raw Questionnaire Results'!$G170="","",('Raw Questionnaire Results'!AV170+'Raw Questionnaire Results'!AJ170)/2)</f>
        <v/>
      </c>
      <c r="Q171" s="64" t="str">
        <f>IF('Raw Questionnaire Results'!$G170="","",('Raw Questionnaire Results'!AU170+'Raw Questionnaire Results'!AI170)/2)</f>
        <v/>
      </c>
      <c r="R171" s="72" t="str">
        <f>IF('Raw Questionnaire Results'!$G170="","",('Raw Questionnaire Results'!O170+'Raw Questionnaire Results'!U170)/2)</f>
        <v/>
      </c>
      <c r="S171" s="72" t="str">
        <f>IF('Raw Questionnaire Results'!$G170="","",('Raw Questionnaire Results'!AR170+'Raw Questionnaire Results'!BD170)/2)</f>
        <v/>
      </c>
      <c r="T171" s="64" t="str">
        <f>IF('Raw Questionnaire Results'!$G170="","",('Raw Questionnaire Results'!AQ170+'Raw Questionnaire Results'!BC170)/2)</f>
        <v/>
      </c>
      <c r="U171" s="72" t="str">
        <f>IF('Raw Questionnaire Results'!$G170="","",('Raw Questionnaire Results'!T170+'Raw Questionnaire Results'!P170)/2)</f>
        <v/>
      </c>
      <c r="V171" s="72" t="str">
        <f>IF('Raw Questionnaire Results'!$G170="","",('Raw Questionnaire Results'!BB170+'Raw Questionnaire Results'!AT170)/2)</f>
        <v/>
      </c>
      <c r="W171" s="64" t="str">
        <f>IF('Raw Questionnaire Results'!$G170="","",('Raw Questionnaire Results'!BA170+'Raw Questionnaire Results'!AS170)/2)</f>
        <v/>
      </c>
    </row>
    <row r="172" spans="1:23">
      <c r="A172" s="70" t="str">
        <f>IF('Raw Questionnaire Results'!G171="","",'Raw Questionnaire Results'!G171)</f>
        <v/>
      </c>
      <c r="B172" s="71" t="str">
        <f>IF('Raw Questionnaire Results'!H171="","",'Raw Questionnaire Results'!H171)</f>
        <v/>
      </c>
      <c r="C172" t="str">
        <f>IF('Raw Questionnaire Results'!$G171="","",('Raw Questionnaire Results'!Q171+'Raw Questionnaire Results'!J171)/2)</f>
        <v/>
      </c>
      <c r="D172" t="str">
        <f>IF('Raw Questionnaire Results'!$G171="","",('Raw Questionnaire Results'!AZ171+'Raw Questionnaire Results'!AH171)/2)</f>
        <v/>
      </c>
      <c r="E172" s="64" t="str">
        <f>IF('Raw Questionnaire Results'!$G171="","",('Raw Questionnaire Results'!AY171+'Raw Questionnaire Results'!AG171)/2)</f>
        <v/>
      </c>
      <c r="F172" s="72" t="str">
        <f>IF('Raw Questionnaire Results'!$G171="","",('Raw Questionnaire Results'!L171+'Raw Questionnaire Results'!W171)/2)</f>
        <v/>
      </c>
      <c r="G172" s="72" t="str">
        <f>IF('Raw Questionnaire Results'!$G171="","",('Raw Questionnaire Results'!AL171+'Raw Questionnaire Results'!BH171)/2)</f>
        <v/>
      </c>
      <c r="H172" s="64" t="str">
        <f>IF('Raw Questionnaire Results'!$G171="","",('Raw Questionnaire Results'!AK171+'Raw Questionnaire Results'!BG171)/2)</f>
        <v/>
      </c>
      <c r="I172" s="72" t="str">
        <f>IF('Raw Questionnaire Results'!$G171="","",('Raw Questionnaire Results'!M171+'Raw Questionnaire Results'!R171)/2)</f>
        <v/>
      </c>
      <c r="J172" s="72" t="str">
        <f>IF('Raw Questionnaire Results'!$G171="","",('Raw Questionnaire Results'!AN171+'Raw Questionnaire Results'!AX171)/2)</f>
        <v/>
      </c>
      <c r="K172" s="64" t="str">
        <f>IF('Raw Questionnaire Results'!$G171="","",('Raw Questionnaire Results'!AM171+'Raw Questionnaire Results'!AW171)/2)</f>
        <v/>
      </c>
      <c r="L172" s="72" t="str">
        <f>IF('Raw Questionnaire Results'!$G171="","",('Raw Questionnaire Results'!V171+'Raw Questionnaire Results'!N171)/2)</f>
        <v/>
      </c>
      <c r="M172" s="72" t="str">
        <f>IF('Raw Questionnaire Results'!$G171="","",('Raw Questionnaire Results'!BF171+'Raw Questionnaire Results'!AP171)/2)</f>
        <v/>
      </c>
      <c r="N172" s="64" t="str">
        <f>IF('Raw Questionnaire Results'!$G171="","",('Raw Questionnaire Results'!BE171+'Raw Questionnaire Results'!AO171)/2)</f>
        <v/>
      </c>
      <c r="O172" s="72" t="str">
        <f>IF('Raw Questionnaire Results'!$G171="","",('Raw Questionnaire Results'!Q171+'Raw Questionnaire Results'!K171)/2)</f>
        <v/>
      </c>
      <c r="P172" s="72" t="str">
        <f>IF('Raw Questionnaire Results'!$G171="","",('Raw Questionnaire Results'!AV171+'Raw Questionnaire Results'!AJ171)/2)</f>
        <v/>
      </c>
      <c r="Q172" s="64" t="str">
        <f>IF('Raw Questionnaire Results'!$G171="","",('Raw Questionnaire Results'!AU171+'Raw Questionnaire Results'!AI171)/2)</f>
        <v/>
      </c>
      <c r="R172" s="72" t="str">
        <f>IF('Raw Questionnaire Results'!$G171="","",('Raw Questionnaire Results'!O171+'Raw Questionnaire Results'!U171)/2)</f>
        <v/>
      </c>
      <c r="S172" s="72" t="str">
        <f>IF('Raw Questionnaire Results'!$G171="","",('Raw Questionnaire Results'!AR171+'Raw Questionnaire Results'!BD171)/2)</f>
        <v/>
      </c>
      <c r="T172" s="64" t="str">
        <f>IF('Raw Questionnaire Results'!$G171="","",('Raw Questionnaire Results'!AQ171+'Raw Questionnaire Results'!BC171)/2)</f>
        <v/>
      </c>
      <c r="U172" s="72" t="str">
        <f>IF('Raw Questionnaire Results'!$G171="","",('Raw Questionnaire Results'!T171+'Raw Questionnaire Results'!P171)/2)</f>
        <v/>
      </c>
      <c r="V172" s="72" t="str">
        <f>IF('Raw Questionnaire Results'!$G171="","",('Raw Questionnaire Results'!BB171+'Raw Questionnaire Results'!AT171)/2)</f>
        <v/>
      </c>
      <c r="W172" s="64" t="str">
        <f>IF('Raw Questionnaire Results'!$G171="","",('Raw Questionnaire Results'!BA171+'Raw Questionnaire Results'!AS171)/2)</f>
        <v/>
      </c>
    </row>
    <row r="173" spans="1:23">
      <c r="A173" s="70" t="str">
        <f>IF('Raw Questionnaire Results'!G172="","",'Raw Questionnaire Results'!G172)</f>
        <v/>
      </c>
      <c r="B173" s="71" t="str">
        <f>IF('Raw Questionnaire Results'!H172="","",'Raw Questionnaire Results'!H172)</f>
        <v/>
      </c>
      <c r="C173" t="str">
        <f>IF('Raw Questionnaire Results'!$G172="","",('Raw Questionnaire Results'!Q172+'Raw Questionnaire Results'!J172)/2)</f>
        <v/>
      </c>
      <c r="D173" t="str">
        <f>IF('Raw Questionnaire Results'!$G172="","",('Raw Questionnaire Results'!AZ172+'Raw Questionnaire Results'!AH172)/2)</f>
        <v/>
      </c>
      <c r="E173" s="64" t="str">
        <f>IF('Raw Questionnaire Results'!$G172="","",('Raw Questionnaire Results'!AY172+'Raw Questionnaire Results'!AG172)/2)</f>
        <v/>
      </c>
      <c r="F173" s="72" t="str">
        <f>IF('Raw Questionnaire Results'!$G172="","",('Raw Questionnaire Results'!L172+'Raw Questionnaire Results'!W172)/2)</f>
        <v/>
      </c>
      <c r="G173" s="72" t="str">
        <f>IF('Raw Questionnaire Results'!$G172="","",('Raw Questionnaire Results'!AL172+'Raw Questionnaire Results'!BH172)/2)</f>
        <v/>
      </c>
      <c r="H173" s="64" t="str">
        <f>IF('Raw Questionnaire Results'!$G172="","",('Raw Questionnaire Results'!AK172+'Raw Questionnaire Results'!BG172)/2)</f>
        <v/>
      </c>
      <c r="I173" s="72" t="str">
        <f>IF('Raw Questionnaire Results'!$G172="","",('Raw Questionnaire Results'!M172+'Raw Questionnaire Results'!R172)/2)</f>
        <v/>
      </c>
      <c r="J173" s="72" t="str">
        <f>IF('Raw Questionnaire Results'!$G172="","",('Raw Questionnaire Results'!AN172+'Raw Questionnaire Results'!AX172)/2)</f>
        <v/>
      </c>
      <c r="K173" s="64" t="str">
        <f>IF('Raw Questionnaire Results'!$G172="","",('Raw Questionnaire Results'!AM172+'Raw Questionnaire Results'!AW172)/2)</f>
        <v/>
      </c>
      <c r="L173" s="72" t="str">
        <f>IF('Raw Questionnaire Results'!$G172="","",('Raw Questionnaire Results'!V172+'Raw Questionnaire Results'!N172)/2)</f>
        <v/>
      </c>
      <c r="M173" s="72" t="str">
        <f>IF('Raw Questionnaire Results'!$G172="","",('Raw Questionnaire Results'!BF172+'Raw Questionnaire Results'!AP172)/2)</f>
        <v/>
      </c>
      <c r="N173" s="64" t="str">
        <f>IF('Raw Questionnaire Results'!$G172="","",('Raw Questionnaire Results'!BE172+'Raw Questionnaire Results'!AO172)/2)</f>
        <v/>
      </c>
      <c r="O173" s="72" t="str">
        <f>IF('Raw Questionnaire Results'!$G172="","",('Raw Questionnaire Results'!Q172+'Raw Questionnaire Results'!K172)/2)</f>
        <v/>
      </c>
      <c r="P173" s="72" t="str">
        <f>IF('Raw Questionnaire Results'!$G172="","",('Raw Questionnaire Results'!AV172+'Raw Questionnaire Results'!AJ172)/2)</f>
        <v/>
      </c>
      <c r="Q173" s="64" t="str">
        <f>IF('Raw Questionnaire Results'!$G172="","",('Raw Questionnaire Results'!AU172+'Raw Questionnaire Results'!AI172)/2)</f>
        <v/>
      </c>
      <c r="R173" s="72" t="str">
        <f>IF('Raw Questionnaire Results'!$G172="","",('Raw Questionnaire Results'!O172+'Raw Questionnaire Results'!U172)/2)</f>
        <v/>
      </c>
      <c r="S173" s="72" t="str">
        <f>IF('Raw Questionnaire Results'!$G172="","",('Raw Questionnaire Results'!AR172+'Raw Questionnaire Results'!BD172)/2)</f>
        <v/>
      </c>
      <c r="T173" s="64" t="str">
        <f>IF('Raw Questionnaire Results'!$G172="","",('Raw Questionnaire Results'!AQ172+'Raw Questionnaire Results'!BC172)/2)</f>
        <v/>
      </c>
      <c r="U173" s="72" t="str">
        <f>IF('Raw Questionnaire Results'!$G172="","",('Raw Questionnaire Results'!T172+'Raw Questionnaire Results'!P172)/2)</f>
        <v/>
      </c>
      <c r="V173" s="72" t="str">
        <f>IF('Raw Questionnaire Results'!$G172="","",('Raw Questionnaire Results'!BB172+'Raw Questionnaire Results'!AT172)/2)</f>
        <v/>
      </c>
      <c r="W173" s="64" t="str">
        <f>IF('Raw Questionnaire Results'!$G172="","",('Raw Questionnaire Results'!BA172+'Raw Questionnaire Results'!AS172)/2)</f>
        <v/>
      </c>
    </row>
    <row r="174" spans="1:23">
      <c r="A174" s="70" t="str">
        <f>IF('Raw Questionnaire Results'!G173="","",'Raw Questionnaire Results'!G173)</f>
        <v/>
      </c>
      <c r="B174" s="71" t="str">
        <f>IF('Raw Questionnaire Results'!H173="","",'Raw Questionnaire Results'!H173)</f>
        <v/>
      </c>
      <c r="C174" t="str">
        <f>IF('Raw Questionnaire Results'!$G173="","",('Raw Questionnaire Results'!Q173+'Raw Questionnaire Results'!J173)/2)</f>
        <v/>
      </c>
      <c r="D174" t="str">
        <f>IF('Raw Questionnaire Results'!$G173="","",('Raw Questionnaire Results'!AZ173+'Raw Questionnaire Results'!AH173)/2)</f>
        <v/>
      </c>
      <c r="E174" s="64" t="str">
        <f>IF('Raw Questionnaire Results'!$G173="","",('Raw Questionnaire Results'!AY173+'Raw Questionnaire Results'!AG173)/2)</f>
        <v/>
      </c>
      <c r="F174" s="72" t="str">
        <f>IF('Raw Questionnaire Results'!$G173="","",('Raw Questionnaire Results'!L173+'Raw Questionnaire Results'!W173)/2)</f>
        <v/>
      </c>
      <c r="G174" s="72" t="str">
        <f>IF('Raw Questionnaire Results'!$G173="","",('Raw Questionnaire Results'!AL173+'Raw Questionnaire Results'!BH173)/2)</f>
        <v/>
      </c>
      <c r="H174" s="64" t="str">
        <f>IF('Raw Questionnaire Results'!$G173="","",('Raw Questionnaire Results'!AK173+'Raw Questionnaire Results'!BG173)/2)</f>
        <v/>
      </c>
      <c r="I174" s="72" t="str">
        <f>IF('Raw Questionnaire Results'!$G173="","",('Raw Questionnaire Results'!M173+'Raw Questionnaire Results'!R173)/2)</f>
        <v/>
      </c>
      <c r="J174" s="72" t="str">
        <f>IF('Raw Questionnaire Results'!$G173="","",('Raw Questionnaire Results'!AN173+'Raw Questionnaire Results'!AX173)/2)</f>
        <v/>
      </c>
      <c r="K174" s="64" t="str">
        <f>IF('Raw Questionnaire Results'!$G173="","",('Raw Questionnaire Results'!AM173+'Raw Questionnaire Results'!AW173)/2)</f>
        <v/>
      </c>
      <c r="L174" s="72" t="str">
        <f>IF('Raw Questionnaire Results'!$G173="","",('Raw Questionnaire Results'!V173+'Raw Questionnaire Results'!N173)/2)</f>
        <v/>
      </c>
      <c r="M174" s="72" t="str">
        <f>IF('Raw Questionnaire Results'!$G173="","",('Raw Questionnaire Results'!BF173+'Raw Questionnaire Results'!AP173)/2)</f>
        <v/>
      </c>
      <c r="N174" s="64" t="str">
        <f>IF('Raw Questionnaire Results'!$G173="","",('Raw Questionnaire Results'!BE173+'Raw Questionnaire Results'!AO173)/2)</f>
        <v/>
      </c>
      <c r="O174" s="72" t="str">
        <f>IF('Raw Questionnaire Results'!$G173="","",('Raw Questionnaire Results'!Q173+'Raw Questionnaire Results'!K173)/2)</f>
        <v/>
      </c>
      <c r="P174" s="72" t="str">
        <f>IF('Raw Questionnaire Results'!$G173="","",('Raw Questionnaire Results'!AV173+'Raw Questionnaire Results'!AJ173)/2)</f>
        <v/>
      </c>
      <c r="Q174" s="64" t="str">
        <f>IF('Raw Questionnaire Results'!$G173="","",('Raw Questionnaire Results'!AU173+'Raw Questionnaire Results'!AI173)/2)</f>
        <v/>
      </c>
      <c r="R174" s="72" t="str">
        <f>IF('Raw Questionnaire Results'!$G173="","",('Raw Questionnaire Results'!O173+'Raw Questionnaire Results'!U173)/2)</f>
        <v/>
      </c>
      <c r="S174" s="72" t="str">
        <f>IF('Raw Questionnaire Results'!$G173="","",('Raw Questionnaire Results'!AR173+'Raw Questionnaire Results'!BD173)/2)</f>
        <v/>
      </c>
      <c r="T174" s="64" t="str">
        <f>IF('Raw Questionnaire Results'!$G173="","",('Raw Questionnaire Results'!AQ173+'Raw Questionnaire Results'!BC173)/2)</f>
        <v/>
      </c>
      <c r="U174" s="72" t="str">
        <f>IF('Raw Questionnaire Results'!$G173="","",('Raw Questionnaire Results'!T173+'Raw Questionnaire Results'!P173)/2)</f>
        <v/>
      </c>
      <c r="V174" s="72" t="str">
        <f>IF('Raw Questionnaire Results'!$G173="","",('Raw Questionnaire Results'!BB173+'Raw Questionnaire Results'!AT173)/2)</f>
        <v/>
      </c>
      <c r="W174" s="64" t="str">
        <f>IF('Raw Questionnaire Results'!$G173="","",('Raw Questionnaire Results'!BA173+'Raw Questionnaire Results'!AS173)/2)</f>
        <v/>
      </c>
    </row>
    <row r="175" spans="1:23">
      <c r="A175" s="70" t="str">
        <f>IF('Raw Questionnaire Results'!G174="","",'Raw Questionnaire Results'!G174)</f>
        <v/>
      </c>
      <c r="B175" s="71" t="str">
        <f>IF('Raw Questionnaire Results'!H174="","",'Raw Questionnaire Results'!H174)</f>
        <v/>
      </c>
      <c r="C175" t="str">
        <f>IF('Raw Questionnaire Results'!$G174="","",('Raw Questionnaire Results'!Q174+'Raw Questionnaire Results'!J174)/2)</f>
        <v/>
      </c>
      <c r="D175" t="str">
        <f>IF('Raw Questionnaire Results'!$G174="","",('Raw Questionnaire Results'!AZ174+'Raw Questionnaire Results'!AH174)/2)</f>
        <v/>
      </c>
      <c r="E175" s="64" t="str">
        <f>IF('Raw Questionnaire Results'!$G174="","",('Raw Questionnaire Results'!AY174+'Raw Questionnaire Results'!AG174)/2)</f>
        <v/>
      </c>
      <c r="F175" s="72" t="str">
        <f>IF('Raw Questionnaire Results'!$G174="","",('Raw Questionnaire Results'!L174+'Raw Questionnaire Results'!W174)/2)</f>
        <v/>
      </c>
      <c r="G175" s="72" t="str">
        <f>IF('Raw Questionnaire Results'!$G174="","",('Raw Questionnaire Results'!AL174+'Raw Questionnaire Results'!BH174)/2)</f>
        <v/>
      </c>
      <c r="H175" s="64" t="str">
        <f>IF('Raw Questionnaire Results'!$G174="","",('Raw Questionnaire Results'!AK174+'Raw Questionnaire Results'!BG174)/2)</f>
        <v/>
      </c>
      <c r="I175" s="72" t="str">
        <f>IF('Raw Questionnaire Results'!$G174="","",('Raw Questionnaire Results'!M174+'Raw Questionnaire Results'!R174)/2)</f>
        <v/>
      </c>
      <c r="J175" s="72" t="str">
        <f>IF('Raw Questionnaire Results'!$G174="","",('Raw Questionnaire Results'!AN174+'Raw Questionnaire Results'!AX174)/2)</f>
        <v/>
      </c>
      <c r="K175" s="64" t="str">
        <f>IF('Raw Questionnaire Results'!$G174="","",('Raw Questionnaire Results'!AM174+'Raw Questionnaire Results'!AW174)/2)</f>
        <v/>
      </c>
      <c r="L175" s="72" t="str">
        <f>IF('Raw Questionnaire Results'!$G174="","",('Raw Questionnaire Results'!V174+'Raw Questionnaire Results'!N174)/2)</f>
        <v/>
      </c>
      <c r="M175" s="72" t="str">
        <f>IF('Raw Questionnaire Results'!$G174="","",('Raw Questionnaire Results'!BF174+'Raw Questionnaire Results'!AP174)/2)</f>
        <v/>
      </c>
      <c r="N175" s="64" t="str">
        <f>IF('Raw Questionnaire Results'!$G174="","",('Raw Questionnaire Results'!BE174+'Raw Questionnaire Results'!AO174)/2)</f>
        <v/>
      </c>
      <c r="O175" s="72" t="str">
        <f>IF('Raw Questionnaire Results'!$G174="","",('Raw Questionnaire Results'!Q174+'Raw Questionnaire Results'!K174)/2)</f>
        <v/>
      </c>
      <c r="P175" s="72" t="str">
        <f>IF('Raw Questionnaire Results'!$G174="","",('Raw Questionnaire Results'!AV174+'Raw Questionnaire Results'!AJ174)/2)</f>
        <v/>
      </c>
      <c r="Q175" s="64" t="str">
        <f>IF('Raw Questionnaire Results'!$G174="","",('Raw Questionnaire Results'!AU174+'Raw Questionnaire Results'!AI174)/2)</f>
        <v/>
      </c>
      <c r="R175" s="72" t="str">
        <f>IF('Raw Questionnaire Results'!$G174="","",('Raw Questionnaire Results'!O174+'Raw Questionnaire Results'!U174)/2)</f>
        <v/>
      </c>
      <c r="S175" s="72" t="str">
        <f>IF('Raw Questionnaire Results'!$G174="","",('Raw Questionnaire Results'!AR174+'Raw Questionnaire Results'!BD174)/2)</f>
        <v/>
      </c>
      <c r="T175" s="64" t="str">
        <f>IF('Raw Questionnaire Results'!$G174="","",('Raw Questionnaire Results'!AQ174+'Raw Questionnaire Results'!BC174)/2)</f>
        <v/>
      </c>
      <c r="U175" s="72" t="str">
        <f>IF('Raw Questionnaire Results'!$G174="","",('Raw Questionnaire Results'!T174+'Raw Questionnaire Results'!P174)/2)</f>
        <v/>
      </c>
      <c r="V175" s="72" t="str">
        <f>IF('Raw Questionnaire Results'!$G174="","",('Raw Questionnaire Results'!BB174+'Raw Questionnaire Results'!AT174)/2)</f>
        <v/>
      </c>
      <c r="W175" s="64" t="str">
        <f>IF('Raw Questionnaire Results'!$G174="","",('Raw Questionnaire Results'!BA174+'Raw Questionnaire Results'!AS174)/2)</f>
        <v/>
      </c>
    </row>
    <row r="176" spans="1:23">
      <c r="A176" s="70" t="str">
        <f>IF('Raw Questionnaire Results'!G175="","",'Raw Questionnaire Results'!G175)</f>
        <v/>
      </c>
      <c r="B176" s="71" t="str">
        <f>IF('Raw Questionnaire Results'!H175="","",'Raw Questionnaire Results'!H175)</f>
        <v/>
      </c>
      <c r="C176" t="str">
        <f>IF('Raw Questionnaire Results'!$G175="","",('Raw Questionnaire Results'!Q175+'Raw Questionnaire Results'!J175)/2)</f>
        <v/>
      </c>
      <c r="D176" t="str">
        <f>IF('Raw Questionnaire Results'!$G175="","",('Raw Questionnaire Results'!AZ175+'Raw Questionnaire Results'!AH175)/2)</f>
        <v/>
      </c>
      <c r="E176" s="64" t="str">
        <f>IF('Raw Questionnaire Results'!$G175="","",('Raw Questionnaire Results'!AY175+'Raw Questionnaire Results'!AG175)/2)</f>
        <v/>
      </c>
      <c r="F176" s="72" t="str">
        <f>IF('Raw Questionnaire Results'!$G175="","",('Raw Questionnaire Results'!L175+'Raw Questionnaire Results'!W175)/2)</f>
        <v/>
      </c>
      <c r="G176" s="72" t="str">
        <f>IF('Raw Questionnaire Results'!$G175="","",('Raw Questionnaire Results'!AL175+'Raw Questionnaire Results'!BH175)/2)</f>
        <v/>
      </c>
      <c r="H176" s="64" t="str">
        <f>IF('Raw Questionnaire Results'!$G175="","",('Raw Questionnaire Results'!AK175+'Raw Questionnaire Results'!BG175)/2)</f>
        <v/>
      </c>
      <c r="I176" s="72" t="str">
        <f>IF('Raw Questionnaire Results'!$G175="","",('Raw Questionnaire Results'!M175+'Raw Questionnaire Results'!R175)/2)</f>
        <v/>
      </c>
      <c r="J176" s="72" t="str">
        <f>IF('Raw Questionnaire Results'!$G175="","",('Raw Questionnaire Results'!AN175+'Raw Questionnaire Results'!AX175)/2)</f>
        <v/>
      </c>
      <c r="K176" s="64" t="str">
        <f>IF('Raw Questionnaire Results'!$G175="","",('Raw Questionnaire Results'!AM175+'Raw Questionnaire Results'!AW175)/2)</f>
        <v/>
      </c>
      <c r="L176" s="72" t="str">
        <f>IF('Raw Questionnaire Results'!$G175="","",('Raw Questionnaire Results'!V175+'Raw Questionnaire Results'!N175)/2)</f>
        <v/>
      </c>
      <c r="M176" s="72" t="str">
        <f>IF('Raw Questionnaire Results'!$G175="","",('Raw Questionnaire Results'!BF175+'Raw Questionnaire Results'!AP175)/2)</f>
        <v/>
      </c>
      <c r="N176" s="64" t="str">
        <f>IF('Raw Questionnaire Results'!$G175="","",('Raw Questionnaire Results'!BE175+'Raw Questionnaire Results'!AO175)/2)</f>
        <v/>
      </c>
      <c r="O176" s="72" t="str">
        <f>IF('Raw Questionnaire Results'!$G175="","",('Raw Questionnaire Results'!Q175+'Raw Questionnaire Results'!K175)/2)</f>
        <v/>
      </c>
      <c r="P176" s="72" t="str">
        <f>IF('Raw Questionnaire Results'!$G175="","",('Raw Questionnaire Results'!AV175+'Raw Questionnaire Results'!AJ175)/2)</f>
        <v/>
      </c>
      <c r="Q176" s="64" t="str">
        <f>IF('Raw Questionnaire Results'!$G175="","",('Raw Questionnaire Results'!AU175+'Raw Questionnaire Results'!AI175)/2)</f>
        <v/>
      </c>
      <c r="R176" s="72" t="str">
        <f>IF('Raw Questionnaire Results'!$G175="","",('Raw Questionnaire Results'!O175+'Raw Questionnaire Results'!U175)/2)</f>
        <v/>
      </c>
      <c r="S176" s="72" t="str">
        <f>IF('Raw Questionnaire Results'!$G175="","",('Raw Questionnaire Results'!AR175+'Raw Questionnaire Results'!BD175)/2)</f>
        <v/>
      </c>
      <c r="T176" s="64" t="str">
        <f>IF('Raw Questionnaire Results'!$G175="","",('Raw Questionnaire Results'!AQ175+'Raw Questionnaire Results'!BC175)/2)</f>
        <v/>
      </c>
      <c r="U176" s="72" t="str">
        <f>IF('Raw Questionnaire Results'!$G175="","",('Raw Questionnaire Results'!T175+'Raw Questionnaire Results'!P175)/2)</f>
        <v/>
      </c>
      <c r="V176" s="72" t="str">
        <f>IF('Raw Questionnaire Results'!$G175="","",('Raw Questionnaire Results'!BB175+'Raw Questionnaire Results'!AT175)/2)</f>
        <v/>
      </c>
      <c r="W176" s="64" t="str">
        <f>IF('Raw Questionnaire Results'!$G175="","",('Raw Questionnaire Results'!BA175+'Raw Questionnaire Results'!AS175)/2)</f>
        <v/>
      </c>
    </row>
    <row r="177" spans="1:23">
      <c r="A177" s="70" t="str">
        <f>IF('Raw Questionnaire Results'!G176="","",'Raw Questionnaire Results'!G176)</f>
        <v/>
      </c>
      <c r="B177" s="71" t="str">
        <f>IF('Raw Questionnaire Results'!H176="","",'Raw Questionnaire Results'!H176)</f>
        <v/>
      </c>
      <c r="C177" t="str">
        <f>IF('Raw Questionnaire Results'!$G176="","",('Raw Questionnaire Results'!Q176+'Raw Questionnaire Results'!J176)/2)</f>
        <v/>
      </c>
      <c r="D177" t="str">
        <f>IF('Raw Questionnaire Results'!$G176="","",('Raw Questionnaire Results'!AZ176+'Raw Questionnaire Results'!AH176)/2)</f>
        <v/>
      </c>
      <c r="E177" s="64" t="str">
        <f>IF('Raw Questionnaire Results'!$G176="","",('Raw Questionnaire Results'!AY176+'Raw Questionnaire Results'!AG176)/2)</f>
        <v/>
      </c>
      <c r="F177" s="72" t="str">
        <f>IF('Raw Questionnaire Results'!$G176="","",('Raw Questionnaire Results'!L176+'Raw Questionnaire Results'!W176)/2)</f>
        <v/>
      </c>
      <c r="G177" s="72" t="str">
        <f>IF('Raw Questionnaire Results'!$G176="","",('Raw Questionnaire Results'!AL176+'Raw Questionnaire Results'!BH176)/2)</f>
        <v/>
      </c>
      <c r="H177" s="64" t="str">
        <f>IF('Raw Questionnaire Results'!$G176="","",('Raw Questionnaire Results'!AK176+'Raw Questionnaire Results'!BG176)/2)</f>
        <v/>
      </c>
      <c r="I177" s="72" t="str">
        <f>IF('Raw Questionnaire Results'!$G176="","",('Raw Questionnaire Results'!M176+'Raw Questionnaire Results'!R176)/2)</f>
        <v/>
      </c>
      <c r="J177" s="72" t="str">
        <f>IF('Raw Questionnaire Results'!$G176="","",('Raw Questionnaire Results'!AN176+'Raw Questionnaire Results'!AX176)/2)</f>
        <v/>
      </c>
      <c r="K177" s="64" t="str">
        <f>IF('Raw Questionnaire Results'!$G176="","",('Raw Questionnaire Results'!AM176+'Raw Questionnaire Results'!AW176)/2)</f>
        <v/>
      </c>
      <c r="L177" s="72" t="str">
        <f>IF('Raw Questionnaire Results'!$G176="","",('Raw Questionnaire Results'!V176+'Raw Questionnaire Results'!N176)/2)</f>
        <v/>
      </c>
      <c r="M177" s="72" t="str">
        <f>IF('Raw Questionnaire Results'!$G176="","",('Raw Questionnaire Results'!BF176+'Raw Questionnaire Results'!AP176)/2)</f>
        <v/>
      </c>
      <c r="N177" s="64" t="str">
        <f>IF('Raw Questionnaire Results'!$G176="","",('Raw Questionnaire Results'!BE176+'Raw Questionnaire Results'!AO176)/2)</f>
        <v/>
      </c>
      <c r="O177" s="72" t="str">
        <f>IF('Raw Questionnaire Results'!$G176="","",('Raw Questionnaire Results'!Q176+'Raw Questionnaire Results'!K176)/2)</f>
        <v/>
      </c>
      <c r="P177" s="72" t="str">
        <f>IF('Raw Questionnaire Results'!$G176="","",('Raw Questionnaire Results'!AV176+'Raw Questionnaire Results'!AJ176)/2)</f>
        <v/>
      </c>
      <c r="Q177" s="64" t="str">
        <f>IF('Raw Questionnaire Results'!$G176="","",('Raw Questionnaire Results'!AU176+'Raw Questionnaire Results'!AI176)/2)</f>
        <v/>
      </c>
      <c r="R177" s="72" t="str">
        <f>IF('Raw Questionnaire Results'!$G176="","",('Raw Questionnaire Results'!O176+'Raw Questionnaire Results'!U176)/2)</f>
        <v/>
      </c>
      <c r="S177" s="72" t="str">
        <f>IF('Raw Questionnaire Results'!$G176="","",('Raw Questionnaire Results'!AR176+'Raw Questionnaire Results'!BD176)/2)</f>
        <v/>
      </c>
      <c r="T177" s="64" t="str">
        <f>IF('Raw Questionnaire Results'!$G176="","",('Raw Questionnaire Results'!AQ176+'Raw Questionnaire Results'!BC176)/2)</f>
        <v/>
      </c>
      <c r="U177" s="72" t="str">
        <f>IF('Raw Questionnaire Results'!$G176="","",('Raw Questionnaire Results'!T176+'Raw Questionnaire Results'!P176)/2)</f>
        <v/>
      </c>
      <c r="V177" s="72" t="str">
        <f>IF('Raw Questionnaire Results'!$G176="","",('Raw Questionnaire Results'!BB176+'Raw Questionnaire Results'!AT176)/2)</f>
        <v/>
      </c>
      <c r="W177" s="64" t="str">
        <f>IF('Raw Questionnaire Results'!$G176="","",('Raw Questionnaire Results'!BA176+'Raw Questionnaire Results'!AS176)/2)</f>
        <v/>
      </c>
    </row>
    <row r="178" spans="1:23">
      <c r="A178" s="70" t="str">
        <f>IF('Raw Questionnaire Results'!G177="","",'Raw Questionnaire Results'!G177)</f>
        <v/>
      </c>
      <c r="B178" s="71" t="str">
        <f>IF('Raw Questionnaire Results'!H177="","",'Raw Questionnaire Results'!H177)</f>
        <v/>
      </c>
      <c r="C178" t="str">
        <f>IF('Raw Questionnaire Results'!$G177="","",('Raw Questionnaire Results'!Q177+'Raw Questionnaire Results'!J177)/2)</f>
        <v/>
      </c>
      <c r="D178" t="str">
        <f>IF('Raw Questionnaire Results'!$G177="","",('Raw Questionnaire Results'!AZ177+'Raw Questionnaire Results'!AH177)/2)</f>
        <v/>
      </c>
      <c r="E178" s="64" t="str">
        <f>IF('Raw Questionnaire Results'!$G177="","",('Raw Questionnaire Results'!AY177+'Raw Questionnaire Results'!AG177)/2)</f>
        <v/>
      </c>
      <c r="F178" s="72" t="str">
        <f>IF('Raw Questionnaire Results'!$G177="","",('Raw Questionnaire Results'!L177+'Raw Questionnaire Results'!W177)/2)</f>
        <v/>
      </c>
      <c r="G178" s="72" t="str">
        <f>IF('Raw Questionnaire Results'!$G177="","",('Raw Questionnaire Results'!AL177+'Raw Questionnaire Results'!BH177)/2)</f>
        <v/>
      </c>
      <c r="H178" s="64" t="str">
        <f>IF('Raw Questionnaire Results'!$G177="","",('Raw Questionnaire Results'!AK177+'Raw Questionnaire Results'!BG177)/2)</f>
        <v/>
      </c>
      <c r="I178" s="72" t="str">
        <f>IF('Raw Questionnaire Results'!$G177="","",('Raw Questionnaire Results'!M177+'Raw Questionnaire Results'!R177)/2)</f>
        <v/>
      </c>
      <c r="J178" s="72" t="str">
        <f>IF('Raw Questionnaire Results'!$G177="","",('Raw Questionnaire Results'!AN177+'Raw Questionnaire Results'!AX177)/2)</f>
        <v/>
      </c>
      <c r="K178" s="64" t="str">
        <f>IF('Raw Questionnaire Results'!$G177="","",('Raw Questionnaire Results'!AM177+'Raw Questionnaire Results'!AW177)/2)</f>
        <v/>
      </c>
      <c r="L178" s="72" t="str">
        <f>IF('Raw Questionnaire Results'!$G177="","",('Raw Questionnaire Results'!V177+'Raw Questionnaire Results'!N177)/2)</f>
        <v/>
      </c>
      <c r="M178" s="72" t="str">
        <f>IF('Raw Questionnaire Results'!$G177="","",('Raw Questionnaire Results'!BF177+'Raw Questionnaire Results'!AP177)/2)</f>
        <v/>
      </c>
      <c r="N178" s="64" t="str">
        <f>IF('Raw Questionnaire Results'!$G177="","",('Raw Questionnaire Results'!BE177+'Raw Questionnaire Results'!AO177)/2)</f>
        <v/>
      </c>
      <c r="O178" s="72" t="str">
        <f>IF('Raw Questionnaire Results'!$G177="","",('Raw Questionnaire Results'!Q177+'Raw Questionnaire Results'!K177)/2)</f>
        <v/>
      </c>
      <c r="P178" s="72" t="str">
        <f>IF('Raw Questionnaire Results'!$G177="","",('Raw Questionnaire Results'!AV177+'Raw Questionnaire Results'!AJ177)/2)</f>
        <v/>
      </c>
      <c r="Q178" s="64" t="str">
        <f>IF('Raw Questionnaire Results'!$G177="","",('Raw Questionnaire Results'!AU177+'Raw Questionnaire Results'!AI177)/2)</f>
        <v/>
      </c>
      <c r="R178" s="72" t="str">
        <f>IF('Raw Questionnaire Results'!$G177="","",('Raw Questionnaire Results'!O177+'Raw Questionnaire Results'!U177)/2)</f>
        <v/>
      </c>
      <c r="S178" s="72" t="str">
        <f>IF('Raw Questionnaire Results'!$G177="","",('Raw Questionnaire Results'!AR177+'Raw Questionnaire Results'!BD177)/2)</f>
        <v/>
      </c>
      <c r="T178" s="64" t="str">
        <f>IF('Raw Questionnaire Results'!$G177="","",('Raw Questionnaire Results'!AQ177+'Raw Questionnaire Results'!BC177)/2)</f>
        <v/>
      </c>
      <c r="U178" s="72" t="str">
        <f>IF('Raw Questionnaire Results'!$G177="","",('Raw Questionnaire Results'!T177+'Raw Questionnaire Results'!P177)/2)</f>
        <v/>
      </c>
      <c r="V178" s="72" t="str">
        <f>IF('Raw Questionnaire Results'!$G177="","",('Raw Questionnaire Results'!BB177+'Raw Questionnaire Results'!AT177)/2)</f>
        <v/>
      </c>
      <c r="W178" s="64" t="str">
        <f>IF('Raw Questionnaire Results'!$G177="","",('Raw Questionnaire Results'!BA177+'Raw Questionnaire Results'!AS177)/2)</f>
        <v/>
      </c>
    </row>
    <row r="179" spans="1:23">
      <c r="A179" s="70" t="str">
        <f>IF('Raw Questionnaire Results'!G178="","",'Raw Questionnaire Results'!G178)</f>
        <v/>
      </c>
      <c r="B179" s="71" t="str">
        <f>IF('Raw Questionnaire Results'!H178="","",'Raw Questionnaire Results'!H178)</f>
        <v/>
      </c>
      <c r="C179" t="str">
        <f>IF('Raw Questionnaire Results'!$G178="","",('Raw Questionnaire Results'!Q178+'Raw Questionnaire Results'!J178)/2)</f>
        <v/>
      </c>
      <c r="D179" t="str">
        <f>IF('Raw Questionnaire Results'!$G178="","",('Raw Questionnaire Results'!AZ178+'Raw Questionnaire Results'!AH178)/2)</f>
        <v/>
      </c>
      <c r="E179" s="64" t="str">
        <f>IF('Raw Questionnaire Results'!$G178="","",('Raw Questionnaire Results'!AY178+'Raw Questionnaire Results'!AG178)/2)</f>
        <v/>
      </c>
      <c r="F179" s="72" t="str">
        <f>IF('Raw Questionnaire Results'!$G178="","",('Raw Questionnaire Results'!L178+'Raw Questionnaire Results'!W178)/2)</f>
        <v/>
      </c>
      <c r="G179" s="72" t="str">
        <f>IF('Raw Questionnaire Results'!$G178="","",('Raw Questionnaire Results'!AL178+'Raw Questionnaire Results'!BH178)/2)</f>
        <v/>
      </c>
      <c r="H179" s="64" t="str">
        <f>IF('Raw Questionnaire Results'!$G178="","",('Raw Questionnaire Results'!AK178+'Raw Questionnaire Results'!BG178)/2)</f>
        <v/>
      </c>
      <c r="I179" s="72" t="str">
        <f>IF('Raw Questionnaire Results'!$G178="","",('Raw Questionnaire Results'!M178+'Raw Questionnaire Results'!R178)/2)</f>
        <v/>
      </c>
      <c r="J179" s="72" t="str">
        <f>IF('Raw Questionnaire Results'!$G178="","",('Raw Questionnaire Results'!AN178+'Raw Questionnaire Results'!AX178)/2)</f>
        <v/>
      </c>
      <c r="K179" s="64" t="str">
        <f>IF('Raw Questionnaire Results'!$G178="","",('Raw Questionnaire Results'!AM178+'Raw Questionnaire Results'!AW178)/2)</f>
        <v/>
      </c>
      <c r="L179" s="72" t="str">
        <f>IF('Raw Questionnaire Results'!$G178="","",('Raw Questionnaire Results'!V178+'Raw Questionnaire Results'!N178)/2)</f>
        <v/>
      </c>
      <c r="M179" s="72" t="str">
        <f>IF('Raw Questionnaire Results'!$G178="","",('Raw Questionnaire Results'!BF178+'Raw Questionnaire Results'!AP178)/2)</f>
        <v/>
      </c>
      <c r="N179" s="64" t="str">
        <f>IF('Raw Questionnaire Results'!$G178="","",('Raw Questionnaire Results'!BE178+'Raw Questionnaire Results'!AO178)/2)</f>
        <v/>
      </c>
      <c r="O179" s="72" t="str">
        <f>IF('Raw Questionnaire Results'!$G178="","",('Raw Questionnaire Results'!Q178+'Raw Questionnaire Results'!K178)/2)</f>
        <v/>
      </c>
      <c r="P179" s="72" t="str">
        <f>IF('Raw Questionnaire Results'!$G178="","",('Raw Questionnaire Results'!AV178+'Raw Questionnaire Results'!AJ178)/2)</f>
        <v/>
      </c>
      <c r="Q179" s="64" t="str">
        <f>IF('Raw Questionnaire Results'!$G178="","",('Raw Questionnaire Results'!AU178+'Raw Questionnaire Results'!AI178)/2)</f>
        <v/>
      </c>
      <c r="R179" s="72" t="str">
        <f>IF('Raw Questionnaire Results'!$G178="","",('Raw Questionnaire Results'!O178+'Raw Questionnaire Results'!U178)/2)</f>
        <v/>
      </c>
      <c r="S179" s="72" t="str">
        <f>IF('Raw Questionnaire Results'!$G178="","",('Raw Questionnaire Results'!AR178+'Raw Questionnaire Results'!BD178)/2)</f>
        <v/>
      </c>
      <c r="T179" s="64" t="str">
        <f>IF('Raw Questionnaire Results'!$G178="","",('Raw Questionnaire Results'!AQ178+'Raw Questionnaire Results'!BC178)/2)</f>
        <v/>
      </c>
      <c r="U179" s="72" t="str">
        <f>IF('Raw Questionnaire Results'!$G178="","",('Raw Questionnaire Results'!T178+'Raw Questionnaire Results'!P178)/2)</f>
        <v/>
      </c>
      <c r="V179" s="72" t="str">
        <f>IF('Raw Questionnaire Results'!$G178="","",('Raw Questionnaire Results'!BB178+'Raw Questionnaire Results'!AT178)/2)</f>
        <v/>
      </c>
      <c r="W179" s="64" t="str">
        <f>IF('Raw Questionnaire Results'!$G178="","",('Raw Questionnaire Results'!BA178+'Raw Questionnaire Results'!AS178)/2)</f>
        <v/>
      </c>
    </row>
    <row r="180" spans="1:23">
      <c r="A180" s="70" t="str">
        <f>IF('Raw Questionnaire Results'!G179="","",'Raw Questionnaire Results'!G179)</f>
        <v/>
      </c>
      <c r="B180" s="71" t="str">
        <f>IF('Raw Questionnaire Results'!H179="","",'Raw Questionnaire Results'!H179)</f>
        <v/>
      </c>
      <c r="C180" t="str">
        <f>IF('Raw Questionnaire Results'!$G179="","",('Raw Questionnaire Results'!Q179+'Raw Questionnaire Results'!J179)/2)</f>
        <v/>
      </c>
      <c r="D180" t="str">
        <f>IF('Raw Questionnaire Results'!$G179="","",('Raw Questionnaire Results'!AZ179+'Raw Questionnaire Results'!AH179)/2)</f>
        <v/>
      </c>
      <c r="E180" s="64" t="str">
        <f>IF('Raw Questionnaire Results'!$G179="","",('Raw Questionnaire Results'!AY179+'Raw Questionnaire Results'!AG179)/2)</f>
        <v/>
      </c>
      <c r="F180" s="72" t="str">
        <f>IF('Raw Questionnaire Results'!$G179="","",('Raw Questionnaire Results'!L179+'Raw Questionnaire Results'!W179)/2)</f>
        <v/>
      </c>
      <c r="G180" s="72" t="str">
        <f>IF('Raw Questionnaire Results'!$G179="","",('Raw Questionnaire Results'!AL179+'Raw Questionnaire Results'!BH179)/2)</f>
        <v/>
      </c>
      <c r="H180" s="64" t="str">
        <f>IF('Raw Questionnaire Results'!$G179="","",('Raw Questionnaire Results'!AK179+'Raw Questionnaire Results'!BG179)/2)</f>
        <v/>
      </c>
      <c r="I180" s="72" t="str">
        <f>IF('Raw Questionnaire Results'!$G179="","",('Raw Questionnaire Results'!M179+'Raw Questionnaire Results'!R179)/2)</f>
        <v/>
      </c>
      <c r="J180" s="72" t="str">
        <f>IF('Raw Questionnaire Results'!$G179="","",('Raw Questionnaire Results'!AN179+'Raw Questionnaire Results'!AX179)/2)</f>
        <v/>
      </c>
      <c r="K180" s="64" t="str">
        <f>IF('Raw Questionnaire Results'!$G179="","",('Raw Questionnaire Results'!AM179+'Raw Questionnaire Results'!AW179)/2)</f>
        <v/>
      </c>
      <c r="L180" s="72" t="str">
        <f>IF('Raw Questionnaire Results'!$G179="","",('Raw Questionnaire Results'!V179+'Raw Questionnaire Results'!N179)/2)</f>
        <v/>
      </c>
      <c r="M180" s="72" t="str">
        <f>IF('Raw Questionnaire Results'!$G179="","",('Raw Questionnaire Results'!BF179+'Raw Questionnaire Results'!AP179)/2)</f>
        <v/>
      </c>
      <c r="N180" s="64" t="str">
        <f>IF('Raw Questionnaire Results'!$G179="","",('Raw Questionnaire Results'!BE179+'Raw Questionnaire Results'!AO179)/2)</f>
        <v/>
      </c>
      <c r="O180" s="72" t="str">
        <f>IF('Raw Questionnaire Results'!$G179="","",('Raw Questionnaire Results'!Q179+'Raw Questionnaire Results'!K179)/2)</f>
        <v/>
      </c>
      <c r="P180" s="72" t="str">
        <f>IF('Raw Questionnaire Results'!$G179="","",('Raw Questionnaire Results'!AV179+'Raw Questionnaire Results'!AJ179)/2)</f>
        <v/>
      </c>
      <c r="Q180" s="64" t="str">
        <f>IF('Raw Questionnaire Results'!$G179="","",('Raw Questionnaire Results'!AU179+'Raw Questionnaire Results'!AI179)/2)</f>
        <v/>
      </c>
      <c r="R180" s="72" t="str">
        <f>IF('Raw Questionnaire Results'!$G179="","",('Raw Questionnaire Results'!O179+'Raw Questionnaire Results'!U179)/2)</f>
        <v/>
      </c>
      <c r="S180" s="72" t="str">
        <f>IF('Raw Questionnaire Results'!$G179="","",('Raw Questionnaire Results'!AR179+'Raw Questionnaire Results'!BD179)/2)</f>
        <v/>
      </c>
      <c r="T180" s="64" t="str">
        <f>IF('Raw Questionnaire Results'!$G179="","",('Raw Questionnaire Results'!AQ179+'Raw Questionnaire Results'!BC179)/2)</f>
        <v/>
      </c>
      <c r="U180" s="72" t="str">
        <f>IF('Raw Questionnaire Results'!$G179="","",('Raw Questionnaire Results'!T179+'Raw Questionnaire Results'!P179)/2)</f>
        <v/>
      </c>
      <c r="V180" s="72" t="str">
        <f>IF('Raw Questionnaire Results'!$G179="","",('Raw Questionnaire Results'!BB179+'Raw Questionnaire Results'!AT179)/2)</f>
        <v/>
      </c>
      <c r="W180" s="64" t="str">
        <f>IF('Raw Questionnaire Results'!$G179="","",('Raw Questionnaire Results'!BA179+'Raw Questionnaire Results'!AS179)/2)</f>
        <v/>
      </c>
    </row>
    <row r="181" spans="1:23">
      <c r="A181" s="70" t="str">
        <f>IF('Raw Questionnaire Results'!G180="","",'Raw Questionnaire Results'!G180)</f>
        <v/>
      </c>
      <c r="B181" s="71" t="str">
        <f>IF('Raw Questionnaire Results'!H180="","",'Raw Questionnaire Results'!H180)</f>
        <v/>
      </c>
      <c r="C181" t="str">
        <f>IF('Raw Questionnaire Results'!$G180="","",('Raw Questionnaire Results'!Q180+'Raw Questionnaire Results'!J180)/2)</f>
        <v/>
      </c>
      <c r="D181" t="str">
        <f>IF('Raw Questionnaire Results'!$G180="","",('Raw Questionnaire Results'!AZ180+'Raw Questionnaire Results'!AH180)/2)</f>
        <v/>
      </c>
      <c r="E181" s="64" t="str">
        <f>IF('Raw Questionnaire Results'!$G180="","",('Raw Questionnaire Results'!AY180+'Raw Questionnaire Results'!AG180)/2)</f>
        <v/>
      </c>
      <c r="F181" s="72" t="str">
        <f>IF('Raw Questionnaire Results'!$G180="","",('Raw Questionnaire Results'!L180+'Raw Questionnaire Results'!W180)/2)</f>
        <v/>
      </c>
      <c r="G181" s="72" t="str">
        <f>IF('Raw Questionnaire Results'!$G180="","",('Raw Questionnaire Results'!AL180+'Raw Questionnaire Results'!BH180)/2)</f>
        <v/>
      </c>
      <c r="H181" s="64" t="str">
        <f>IF('Raw Questionnaire Results'!$G180="","",('Raw Questionnaire Results'!AK180+'Raw Questionnaire Results'!BG180)/2)</f>
        <v/>
      </c>
      <c r="I181" s="72" t="str">
        <f>IF('Raw Questionnaire Results'!$G180="","",('Raw Questionnaire Results'!M180+'Raw Questionnaire Results'!R180)/2)</f>
        <v/>
      </c>
      <c r="J181" s="72" t="str">
        <f>IF('Raw Questionnaire Results'!$G180="","",('Raw Questionnaire Results'!AN180+'Raw Questionnaire Results'!AX180)/2)</f>
        <v/>
      </c>
      <c r="K181" s="64" t="str">
        <f>IF('Raw Questionnaire Results'!$G180="","",('Raw Questionnaire Results'!AM180+'Raw Questionnaire Results'!AW180)/2)</f>
        <v/>
      </c>
      <c r="L181" s="72" t="str">
        <f>IF('Raw Questionnaire Results'!$G180="","",('Raw Questionnaire Results'!V180+'Raw Questionnaire Results'!N180)/2)</f>
        <v/>
      </c>
      <c r="M181" s="72" t="str">
        <f>IF('Raw Questionnaire Results'!$G180="","",('Raw Questionnaire Results'!BF180+'Raw Questionnaire Results'!AP180)/2)</f>
        <v/>
      </c>
      <c r="N181" s="64" t="str">
        <f>IF('Raw Questionnaire Results'!$G180="","",('Raw Questionnaire Results'!BE180+'Raw Questionnaire Results'!AO180)/2)</f>
        <v/>
      </c>
      <c r="O181" s="72" t="str">
        <f>IF('Raw Questionnaire Results'!$G180="","",('Raw Questionnaire Results'!Q180+'Raw Questionnaire Results'!K180)/2)</f>
        <v/>
      </c>
      <c r="P181" s="72" t="str">
        <f>IF('Raw Questionnaire Results'!$G180="","",('Raw Questionnaire Results'!AV180+'Raw Questionnaire Results'!AJ180)/2)</f>
        <v/>
      </c>
      <c r="Q181" s="64" t="str">
        <f>IF('Raw Questionnaire Results'!$G180="","",('Raw Questionnaire Results'!AU180+'Raw Questionnaire Results'!AI180)/2)</f>
        <v/>
      </c>
      <c r="R181" s="72" t="str">
        <f>IF('Raw Questionnaire Results'!$G180="","",('Raw Questionnaire Results'!O180+'Raw Questionnaire Results'!U180)/2)</f>
        <v/>
      </c>
      <c r="S181" s="72" t="str">
        <f>IF('Raw Questionnaire Results'!$G180="","",('Raw Questionnaire Results'!AR180+'Raw Questionnaire Results'!BD180)/2)</f>
        <v/>
      </c>
      <c r="T181" s="64" t="str">
        <f>IF('Raw Questionnaire Results'!$G180="","",('Raw Questionnaire Results'!AQ180+'Raw Questionnaire Results'!BC180)/2)</f>
        <v/>
      </c>
      <c r="U181" s="72" t="str">
        <f>IF('Raw Questionnaire Results'!$G180="","",('Raw Questionnaire Results'!T180+'Raw Questionnaire Results'!P180)/2)</f>
        <v/>
      </c>
      <c r="V181" s="72" t="str">
        <f>IF('Raw Questionnaire Results'!$G180="","",('Raw Questionnaire Results'!BB180+'Raw Questionnaire Results'!AT180)/2)</f>
        <v/>
      </c>
      <c r="W181" s="64" t="str">
        <f>IF('Raw Questionnaire Results'!$G180="","",('Raw Questionnaire Results'!BA180+'Raw Questionnaire Results'!AS180)/2)</f>
        <v/>
      </c>
    </row>
    <row r="182" spans="1:23">
      <c r="A182" s="70" t="str">
        <f>IF('Raw Questionnaire Results'!G181="","",'Raw Questionnaire Results'!G181)</f>
        <v/>
      </c>
      <c r="B182" s="71" t="str">
        <f>IF('Raw Questionnaire Results'!H181="","",'Raw Questionnaire Results'!H181)</f>
        <v/>
      </c>
      <c r="C182" t="str">
        <f>IF('Raw Questionnaire Results'!$G181="","",('Raw Questionnaire Results'!Q181+'Raw Questionnaire Results'!J181)/2)</f>
        <v/>
      </c>
      <c r="D182" t="str">
        <f>IF('Raw Questionnaire Results'!$G181="","",('Raw Questionnaire Results'!AZ181+'Raw Questionnaire Results'!AH181)/2)</f>
        <v/>
      </c>
      <c r="E182" s="64" t="str">
        <f>IF('Raw Questionnaire Results'!$G181="","",('Raw Questionnaire Results'!AY181+'Raw Questionnaire Results'!AG181)/2)</f>
        <v/>
      </c>
      <c r="F182" s="72" t="str">
        <f>IF('Raw Questionnaire Results'!$G181="","",('Raw Questionnaire Results'!L181+'Raw Questionnaire Results'!W181)/2)</f>
        <v/>
      </c>
      <c r="G182" s="72" t="str">
        <f>IF('Raw Questionnaire Results'!$G181="","",('Raw Questionnaire Results'!AL181+'Raw Questionnaire Results'!BH181)/2)</f>
        <v/>
      </c>
      <c r="H182" s="64" t="str">
        <f>IF('Raw Questionnaire Results'!$G181="","",('Raw Questionnaire Results'!AK181+'Raw Questionnaire Results'!BG181)/2)</f>
        <v/>
      </c>
      <c r="I182" s="72" t="str">
        <f>IF('Raw Questionnaire Results'!$G181="","",('Raw Questionnaire Results'!M181+'Raw Questionnaire Results'!R181)/2)</f>
        <v/>
      </c>
      <c r="J182" s="72" t="str">
        <f>IF('Raw Questionnaire Results'!$G181="","",('Raw Questionnaire Results'!AN181+'Raw Questionnaire Results'!AX181)/2)</f>
        <v/>
      </c>
      <c r="K182" s="64" t="str">
        <f>IF('Raw Questionnaire Results'!$G181="","",('Raw Questionnaire Results'!AM181+'Raw Questionnaire Results'!AW181)/2)</f>
        <v/>
      </c>
      <c r="L182" s="72" t="str">
        <f>IF('Raw Questionnaire Results'!$G181="","",('Raw Questionnaire Results'!V181+'Raw Questionnaire Results'!N181)/2)</f>
        <v/>
      </c>
      <c r="M182" s="72" t="str">
        <f>IF('Raw Questionnaire Results'!$G181="","",('Raw Questionnaire Results'!BF181+'Raw Questionnaire Results'!AP181)/2)</f>
        <v/>
      </c>
      <c r="N182" s="64" t="str">
        <f>IF('Raw Questionnaire Results'!$G181="","",('Raw Questionnaire Results'!BE181+'Raw Questionnaire Results'!AO181)/2)</f>
        <v/>
      </c>
      <c r="O182" s="72" t="str">
        <f>IF('Raw Questionnaire Results'!$G181="","",('Raw Questionnaire Results'!Q181+'Raw Questionnaire Results'!K181)/2)</f>
        <v/>
      </c>
      <c r="P182" s="72" t="str">
        <f>IF('Raw Questionnaire Results'!$G181="","",('Raw Questionnaire Results'!AV181+'Raw Questionnaire Results'!AJ181)/2)</f>
        <v/>
      </c>
      <c r="Q182" s="64" t="str">
        <f>IF('Raw Questionnaire Results'!$G181="","",('Raw Questionnaire Results'!AU181+'Raw Questionnaire Results'!AI181)/2)</f>
        <v/>
      </c>
      <c r="R182" s="72" t="str">
        <f>IF('Raw Questionnaire Results'!$G181="","",('Raw Questionnaire Results'!O181+'Raw Questionnaire Results'!U181)/2)</f>
        <v/>
      </c>
      <c r="S182" s="72" t="str">
        <f>IF('Raw Questionnaire Results'!$G181="","",('Raw Questionnaire Results'!AR181+'Raw Questionnaire Results'!BD181)/2)</f>
        <v/>
      </c>
      <c r="T182" s="64" t="str">
        <f>IF('Raw Questionnaire Results'!$G181="","",('Raw Questionnaire Results'!AQ181+'Raw Questionnaire Results'!BC181)/2)</f>
        <v/>
      </c>
      <c r="U182" s="72" t="str">
        <f>IF('Raw Questionnaire Results'!$G181="","",('Raw Questionnaire Results'!T181+'Raw Questionnaire Results'!P181)/2)</f>
        <v/>
      </c>
      <c r="V182" s="72" t="str">
        <f>IF('Raw Questionnaire Results'!$G181="","",('Raw Questionnaire Results'!BB181+'Raw Questionnaire Results'!AT181)/2)</f>
        <v/>
      </c>
      <c r="W182" s="64" t="str">
        <f>IF('Raw Questionnaire Results'!$G181="","",('Raw Questionnaire Results'!BA181+'Raw Questionnaire Results'!AS181)/2)</f>
        <v/>
      </c>
    </row>
    <row r="183" spans="1:23">
      <c r="A183" s="70" t="str">
        <f>IF('Raw Questionnaire Results'!G182="","",'Raw Questionnaire Results'!G182)</f>
        <v/>
      </c>
      <c r="B183" s="71" t="str">
        <f>IF('Raw Questionnaire Results'!H182="","",'Raw Questionnaire Results'!H182)</f>
        <v/>
      </c>
      <c r="C183" t="str">
        <f>IF('Raw Questionnaire Results'!$G182="","",('Raw Questionnaire Results'!Q182+'Raw Questionnaire Results'!J182)/2)</f>
        <v/>
      </c>
      <c r="D183" t="str">
        <f>IF('Raw Questionnaire Results'!$G182="","",('Raw Questionnaire Results'!AZ182+'Raw Questionnaire Results'!AH182)/2)</f>
        <v/>
      </c>
      <c r="E183" s="64" t="str">
        <f>IF('Raw Questionnaire Results'!$G182="","",('Raw Questionnaire Results'!AY182+'Raw Questionnaire Results'!AG182)/2)</f>
        <v/>
      </c>
      <c r="F183" s="72" t="str">
        <f>IF('Raw Questionnaire Results'!$G182="","",('Raw Questionnaire Results'!L182+'Raw Questionnaire Results'!W182)/2)</f>
        <v/>
      </c>
      <c r="G183" s="72" t="str">
        <f>IF('Raw Questionnaire Results'!$G182="","",('Raw Questionnaire Results'!AL182+'Raw Questionnaire Results'!BH182)/2)</f>
        <v/>
      </c>
      <c r="H183" s="64" t="str">
        <f>IF('Raw Questionnaire Results'!$G182="","",('Raw Questionnaire Results'!AK182+'Raw Questionnaire Results'!BG182)/2)</f>
        <v/>
      </c>
      <c r="I183" s="72" t="str">
        <f>IF('Raw Questionnaire Results'!$G182="","",('Raw Questionnaire Results'!M182+'Raw Questionnaire Results'!R182)/2)</f>
        <v/>
      </c>
      <c r="J183" s="72" t="str">
        <f>IF('Raw Questionnaire Results'!$G182="","",('Raw Questionnaire Results'!AN182+'Raw Questionnaire Results'!AX182)/2)</f>
        <v/>
      </c>
      <c r="K183" s="64" t="str">
        <f>IF('Raw Questionnaire Results'!$G182="","",('Raw Questionnaire Results'!AM182+'Raw Questionnaire Results'!AW182)/2)</f>
        <v/>
      </c>
      <c r="L183" s="72" t="str">
        <f>IF('Raw Questionnaire Results'!$G182="","",('Raw Questionnaire Results'!V182+'Raw Questionnaire Results'!N182)/2)</f>
        <v/>
      </c>
      <c r="M183" s="72" t="str">
        <f>IF('Raw Questionnaire Results'!$G182="","",('Raw Questionnaire Results'!BF182+'Raw Questionnaire Results'!AP182)/2)</f>
        <v/>
      </c>
      <c r="N183" s="64" t="str">
        <f>IF('Raw Questionnaire Results'!$G182="","",('Raw Questionnaire Results'!BE182+'Raw Questionnaire Results'!AO182)/2)</f>
        <v/>
      </c>
      <c r="O183" s="72" t="str">
        <f>IF('Raw Questionnaire Results'!$G182="","",('Raw Questionnaire Results'!Q182+'Raw Questionnaire Results'!K182)/2)</f>
        <v/>
      </c>
      <c r="P183" s="72" t="str">
        <f>IF('Raw Questionnaire Results'!$G182="","",('Raw Questionnaire Results'!AV182+'Raw Questionnaire Results'!AJ182)/2)</f>
        <v/>
      </c>
      <c r="Q183" s="64" t="str">
        <f>IF('Raw Questionnaire Results'!$G182="","",('Raw Questionnaire Results'!AU182+'Raw Questionnaire Results'!AI182)/2)</f>
        <v/>
      </c>
      <c r="R183" s="72" t="str">
        <f>IF('Raw Questionnaire Results'!$G182="","",('Raw Questionnaire Results'!O182+'Raw Questionnaire Results'!U182)/2)</f>
        <v/>
      </c>
      <c r="S183" s="72" t="str">
        <f>IF('Raw Questionnaire Results'!$G182="","",('Raw Questionnaire Results'!AR182+'Raw Questionnaire Results'!BD182)/2)</f>
        <v/>
      </c>
      <c r="T183" s="64" t="str">
        <f>IF('Raw Questionnaire Results'!$G182="","",('Raw Questionnaire Results'!AQ182+'Raw Questionnaire Results'!BC182)/2)</f>
        <v/>
      </c>
      <c r="U183" s="72" t="str">
        <f>IF('Raw Questionnaire Results'!$G182="","",('Raw Questionnaire Results'!T182+'Raw Questionnaire Results'!P182)/2)</f>
        <v/>
      </c>
      <c r="V183" s="72" t="str">
        <f>IF('Raw Questionnaire Results'!$G182="","",('Raw Questionnaire Results'!BB182+'Raw Questionnaire Results'!AT182)/2)</f>
        <v/>
      </c>
      <c r="W183" s="64" t="str">
        <f>IF('Raw Questionnaire Results'!$G182="","",('Raw Questionnaire Results'!BA182+'Raw Questionnaire Results'!AS182)/2)</f>
        <v/>
      </c>
    </row>
    <row r="184" spans="1:23">
      <c r="A184" s="70" t="str">
        <f>IF('Raw Questionnaire Results'!G183="","",'Raw Questionnaire Results'!G183)</f>
        <v/>
      </c>
      <c r="B184" s="71" t="str">
        <f>IF('Raw Questionnaire Results'!H183="","",'Raw Questionnaire Results'!H183)</f>
        <v/>
      </c>
      <c r="C184" t="str">
        <f>IF('Raw Questionnaire Results'!$G183="","",('Raw Questionnaire Results'!Q183+'Raw Questionnaire Results'!J183)/2)</f>
        <v/>
      </c>
      <c r="D184" t="str">
        <f>IF('Raw Questionnaire Results'!$G183="","",('Raw Questionnaire Results'!AZ183+'Raw Questionnaire Results'!AH183)/2)</f>
        <v/>
      </c>
      <c r="E184" s="64" t="str">
        <f>IF('Raw Questionnaire Results'!$G183="","",('Raw Questionnaire Results'!AY183+'Raw Questionnaire Results'!AG183)/2)</f>
        <v/>
      </c>
      <c r="F184" s="72" t="str">
        <f>IF('Raw Questionnaire Results'!$G183="","",('Raw Questionnaire Results'!L183+'Raw Questionnaire Results'!W183)/2)</f>
        <v/>
      </c>
      <c r="G184" s="72" t="str">
        <f>IF('Raw Questionnaire Results'!$G183="","",('Raw Questionnaire Results'!AL183+'Raw Questionnaire Results'!BH183)/2)</f>
        <v/>
      </c>
      <c r="H184" s="64" t="str">
        <f>IF('Raw Questionnaire Results'!$G183="","",('Raw Questionnaire Results'!AK183+'Raw Questionnaire Results'!BG183)/2)</f>
        <v/>
      </c>
      <c r="I184" s="72" t="str">
        <f>IF('Raw Questionnaire Results'!$G183="","",('Raw Questionnaire Results'!M183+'Raw Questionnaire Results'!R183)/2)</f>
        <v/>
      </c>
      <c r="J184" s="72" t="str">
        <f>IF('Raw Questionnaire Results'!$G183="","",('Raw Questionnaire Results'!AN183+'Raw Questionnaire Results'!AX183)/2)</f>
        <v/>
      </c>
      <c r="K184" s="64" t="str">
        <f>IF('Raw Questionnaire Results'!$G183="","",('Raw Questionnaire Results'!AM183+'Raw Questionnaire Results'!AW183)/2)</f>
        <v/>
      </c>
      <c r="L184" s="72" t="str">
        <f>IF('Raw Questionnaire Results'!$G183="","",('Raw Questionnaire Results'!V183+'Raw Questionnaire Results'!N183)/2)</f>
        <v/>
      </c>
      <c r="M184" s="72" t="str">
        <f>IF('Raw Questionnaire Results'!$G183="","",('Raw Questionnaire Results'!BF183+'Raw Questionnaire Results'!AP183)/2)</f>
        <v/>
      </c>
      <c r="N184" s="64" t="str">
        <f>IF('Raw Questionnaire Results'!$G183="","",('Raw Questionnaire Results'!BE183+'Raw Questionnaire Results'!AO183)/2)</f>
        <v/>
      </c>
      <c r="O184" s="72" t="str">
        <f>IF('Raw Questionnaire Results'!$G183="","",('Raw Questionnaire Results'!Q183+'Raw Questionnaire Results'!K183)/2)</f>
        <v/>
      </c>
      <c r="P184" s="72" t="str">
        <f>IF('Raw Questionnaire Results'!$G183="","",('Raw Questionnaire Results'!AV183+'Raw Questionnaire Results'!AJ183)/2)</f>
        <v/>
      </c>
      <c r="Q184" s="64" t="str">
        <f>IF('Raw Questionnaire Results'!$G183="","",('Raw Questionnaire Results'!AU183+'Raw Questionnaire Results'!AI183)/2)</f>
        <v/>
      </c>
      <c r="R184" s="72" t="str">
        <f>IF('Raw Questionnaire Results'!$G183="","",('Raw Questionnaire Results'!O183+'Raw Questionnaire Results'!U183)/2)</f>
        <v/>
      </c>
      <c r="S184" s="72" t="str">
        <f>IF('Raw Questionnaire Results'!$G183="","",('Raw Questionnaire Results'!AR183+'Raw Questionnaire Results'!BD183)/2)</f>
        <v/>
      </c>
      <c r="T184" s="64" t="str">
        <f>IF('Raw Questionnaire Results'!$G183="","",('Raw Questionnaire Results'!AQ183+'Raw Questionnaire Results'!BC183)/2)</f>
        <v/>
      </c>
      <c r="U184" s="72" t="str">
        <f>IF('Raw Questionnaire Results'!$G183="","",('Raw Questionnaire Results'!T183+'Raw Questionnaire Results'!P183)/2)</f>
        <v/>
      </c>
      <c r="V184" s="72" t="str">
        <f>IF('Raw Questionnaire Results'!$G183="","",('Raw Questionnaire Results'!BB183+'Raw Questionnaire Results'!AT183)/2)</f>
        <v/>
      </c>
      <c r="W184" s="64" t="str">
        <f>IF('Raw Questionnaire Results'!$G183="","",('Raw Questionnaire Results'!BA183+'Raw Questionnaire Results'!AS183)/2)</f>
        <v/>
      </c>
    </row>
    <row r="185" spans="1:23">
      <c r="A185" s="70" t="str">
        <f>IF('Raw Questionnaire Results'!G184="","",'Raw Questionnaire Results'!G184)</f>
        <v/>
      </c>
      <c r="B185" s="71" t="str">
        <f>IF('Raw Questionnaire Results'!H184="","",'Raw Questionnaire Results'!H184)</f>
        <v/>
      </c>
      <c r="C185" t="str">
        <f>IF('Raw Questionnaire Results'!$G184="","",('Raw Questionnaire Results'!Q184+'Raw Questionnaire Results'!J184)/2)</f>
        <v/>
      </c>
      <c r="D185" t="str">
        <f>IF('Raw Questionnaire Results'!$G184="","",('Raw Questionnaire Results'!AZ184+'Raw Questionnaire Results'!AH184)/2)</f>
        <v/>
      </c>
      <c r="E185" s="64" t="str">
        <f>IF('Raw Questionnaire Results'!$G184="","",('Raw Questionnaire Results'!AY184+'Raw Questionnaire Results'!AG184)/2)</f>
        <v/>
      </c>
      <c r="F185" s="72" t="str">
        <f>IF('Raw Questionnaire Results'!$G184="","",('Raw Questionnaire Results'!L184+'Raw Questionnaire Results'!W184)/2)</f>
        <v/>
      </c>
      <c r="G185" s="72" t="str">
        <f>IF('Raw Questionnaire Results'!$G184="","",('Raw Questionnaire Results'!AL184+'Raw Questionnaire Results'!BH184)/2)</f>
        <v/>
      </c>
      <c r="H185" s="64" t="str">
        <f>IF('Raw Questionnaire Results'!$G184="","",('Raw Questionnaire Results'!AK184+'Raw Questionnaire Results'!BG184)/2)</f>
        <v/>
      </c>
      <c r="I185" s="72" t="str">
        <f>IF('Raw Questionnaire Results'!$G184="","",('Raw Questionnaire Results'!M184+'Raw Questionnaire Results'!R184)/2)</f>
        <v/>
      </c>
      <c r="J185" s="72" t="str">
        <f>IF('Raw Questionnaire Results'!$G184="","",('Raw Questionnaire Results'!AN184+'Raw Questionnaire Results'!AX184)/2)</f>
        <v/>
      </c>
      <c r="K185" s="64" t="str">
        <f>IF('Raw Questionnaire Results'!$G184="","",('Raw Questionnaire Results'!AM184+'Raw Questionnaire Results'!AW184)/2)</f>
        <v/>
      </c>
      <c r="L185" s="72" t="str">
        <f>IF('Raw Questionnaire Results'!$G184="","",('Raw Questionnaire Results'!V184+'Raw Questionnaire Results'!N184)/2)</f>
        <v/>
      </c>
      <c r="M185" s="72" t="str">
        <f>IF('Raw Questionnaire Results'!$G184="","",('Raw Questionnaire Results'!BF184+'Raw Questionnaire Results'!AP184)/2)</f>
        <v/>
      </c>
      <c r="N185" s="64" t="str">
        <f>IF('Raw Questionnaire Results'!$G184="","",('Raw Questionnaire Results'!BE184+'Raw Questionnaire Results'!AO184)/2)</f>
        <v/>
      </c>
      <c r="O185" s="72" t="str">
        <f>IF('Raw Questionnaire Results'!$G184="","",('Raw Questionnaire Results'!Q184+'Raw Questionnaire Results'!K184)/2)</f>
        <v/>
      </c>
      <c r="P185" s="72" t="str">
        <f>IF('Raw Questionnaire Results'!$G184="","",('Raw Questionnaire Results'!AV184+'Raw Questionnaire Results'!AJ184)/2)</f>
        <v/>
      </c>
      <c r="Q185" s="64" t="str">
        <f>IF('Raw Questionnaire Results'!$G184="","",('Raw Questionnaire Results'!AU184+'Raw Questionnaire Results'!AI184)/2)</f>
        <v/>
      </c>
      <c r="R185" s="72" t="str">
        <f>IF('Raw Questionnaire Results'!$G184="","",('Raw Questionnaire Results'!O184+'Raw Questionnaire Results'!U184)/2)</f>
        <v/>
      </c>
      <c r="S185" s="72" t="str">
        <f>IF('Raw Questionnaire Results'!$G184="","",('Raw Questionnaire Results'!AR184+'Raw Questionnaire Results'!BD184)/2)</f>
        <v/>
      </c>
      <c r="T185" s="64" t="str">
        <f>IF('Raw Questionnaire Results'!$G184="","",('Raw Questionnaire Results'!AQ184+'Raw Questionnaire Results'!BC184)/2)</f>
        <v/>
      </c>
      <c r="U185" s="72" t="str">
        <f>IF('Raw Questionnaire Results'!$G184="","",('Raw Questionnaire Results'!T184+'Raw Questionnaire Results'!P184)/2)</f>
        <v/>
      </c>
      <c r="V185" s="72" t="str">
        <f>IF('Raw Questionnaire Results'!$G184="","",('Raw Questionnaire Results'!BB184+'Raw Questionnaire Results'!AT184)/2)</f>
        <v/>
      </c>
      <c r="W185" s="64" t="str">
        <f>IF('Raw Questionnaire Results'!$G184="","",('Raw Questionnaire Results'!BA184+'Raw Questionnaire Results'!AS184)/2)</f>
        <v/>
      </c>
    </row>
    <row r="186" spans="1:23">
      <c r="A186" s="70" t="str">
        <f>IF('Raw Questionnaire Results'!G185="","",'Raw Questionnaire Results'!G185)</f>
        <v/>
      </c>
      <c r="B186" s="71" t="str">
        <f>IF('Raw Questionnaire Results'!H185="","",'Raw Questionnaire Results'!H185)</f>
        <v/>
      </c>
      <c r="C186" t="str">
        <f>IF('Raw Questionnaire Results'!$G185="","",('Raw Questionnaire Results'!Q185+'Raw Questionnaire Results'!J185)/2)</f>
        <v/>
      </c>
      <c r="D186" t="str">
        <f>IF('Raw Questionnaire Results'!$G185="","",('Raw Questionnaire Results'!AZ185+'Raw Questionnaire Results'!AH185)/2)</f>
        <v/>
      </c>
      <c r="E186" s="64" t="str">
        <f>IF('Raw Questionnaire Results'!$G185="","",('Raw Questionnaire Results'!AY185+'Raw Questionnaire Results'!AG185)/2)</f>
        <v/>
      </c>
      <c r="F186" s="72" t="str">
        <f>IF('Raw Questionnaire Results'!$G185="","",('Raw Questionnaire Results'!L185+'Raw Questionnaire Results'!W185)/2)</f>
        <v/>
      </c>
      <c r="G186" s="72" t="str">
        <f>IF('Raw Questionnaire Results'!$G185="","",('Raw Questionnaire Results'!AL185+'Raw Questionnaire Results'!BH185)/2)</f>
        <v/>
      </c>
      <c r="H186" s="64" t="str">
        <f>IF('Raw Questionnaire Results'!$G185="","",('Raw Questionnaire Results'!AK185+'Raw Questionnaire Results'!BG185)/2)</f>
        <v/>
      </c>
      <c r="I186" s="72" t="str">
        <f>IF('Raw Questionnaire Results'!$G185="","",('Raw Questionnaire Results'!M185+'Raw Questionnaire Results'!R185)/2)</f>
        <v/>
      </c>
      <c r="J186" s="72" t="str">
        <f>IF('Raw Questionnaire Results'!$G185="","",('Raw Questionnaire Results'!AN185+'Raw Questionnaire Results'!AX185)/2)</f>
        <v/>
      </c>
      <c r="K186" s="64" t="str">
        <f>IF('Raw Questionnaire Results'!$G185="","",('Raw Questionnaire Results'!AM185+'Raw Questionnaire Results'!AW185)/2)</f>
        <v/>
      </c>
      <c r="L186" s="72" t="str">
        <f>IF('Raw Questionnaire Results'!$G185="","",('Raw Questionnaire Results'!V185+'Raw Questionnaire Results'!N185)/2)</f>
        <v/>
      </c>
      <c r="M186" s="72" t="str">
        <f>IF('Raw Questionnaire Results'!$G185="","",('Raw Questionnaire Results'!BF185+'Raw Questionnaire Results'!AP185)/2)</f>
        <v/>
      </c>
      <c r="N186" s="64" t="str">
        <f>IF('Raw Questionnaire Results'!$G185="","",('Raw Questionnaire Results'!BE185+'Raw Questionnaire Results'!AO185)/2)</f>
        <v/>
      </c>
      <c r="O186" s="72" t="str">
        <f>IF('Raw Questionnaire Results'!$G185="","",('Raw Questionnaire Results'!Q185+'Raw Questionnaire Results'!K185)/2)</f>
        <v/>
      </c>
      <c r="P186" s="72" t="str">
        <f>IF('Raw Questionnaire Results'!$G185="","",('Raw Questionnaire Results'!AV185+'Raw Questionnaire Results'!AJ185)/2)</f>
        <v/>
      </c>
      <c r="Q186" s="64" t="str">
        <f>IF('Raw Questionnaire Results'!$G185="","",('Raw Questionnaire Results'!AU185+'Raw Questionnaire Results'!AI185)/2)</f>
        <v/>
      </c>
      <c r="R186" s="72" t="str">
        <f>IF('Raw Questionnaire Results'!$G185="","",('Raw Questionnaire Results'!O185+'Raw Questionnaire Results'!U185)/2)</f>
        <v/>
      </c>
      <c r="S186" s="72" t="str">
        <f>IF('Raw Questionnaire Results'!$G185="","",('Raw Questionnaire Results'!AR185+'Raw Questionnaire Results'!BD185)/2)</f>
        <v/>
      </c>
      <c r="T186" s="64" t="str">
        <f>IF('Raw Questionnaire Results'!$G185="","",('Raw Questionnaire Results'!AQ185+'Raw Questionnaire Results'!BC185)/2)</f>
        <v/>
      </c>
      <c r="U186" s="72" t="str">
        <f>IF('Raw Questionnaire Results'!$G185="","",('Raw Questionnaire Results'!T185+'Raw Questionnaire Results'!P185)/2)</f>
        <v/>
      </c>
      <c r="V186" s="72" t="str">
        <f>IF('Raw Questionnaire Results'!$G185="","",('Raw Questionnaire Results'!BB185+'Raw Questionnaire Results'!AT185)/2)</f>
        <v/>
      </c>
      <c r="W186" s="64" t="str">
        <f>IF('Raw Questionnaire Results'!$G185="","",('Raw Questionnaire Results'!BA185+'Raw Questionnaire Results'!AS185)/2)</f>
        <v/>
      </c>
    </row>
    <row r="187" spans="1:23">
      <c r="A187" s="70" t="str">
        <f>IF('Raw Questionnaire Results'!G186="","",'Raw Questionnaire Results'!G186)</f>
        <v/>
      </c>
      <c r="B187" s="71" t="str">
        <f>IF('Raw Questionnaire Results'!H186="","",'Raw Questionnaire Results'!H186)</f>
        <v/>
      </c>
      <c r="C187" t="str">
        <f>IF('Raw Questionnaire Results'!$G186="","",('Raw Questionnaire Results'!Q186+'Raw Questionnaire Results'!J186)/2)</f>
        <v/>
      </c>
      <c r="D187" t="str">
        <f>IF('Raw Questionnaire Results'!$G186="","",('Raw Questionnaire Results'!AZ186+'Raw Questionnaire Results'!AH186)/2)</f>
        <v/>
      </c>
      <c r="E187" s="64" t="str">
        <f>IF('Raw Questionnaire Results'!$G186="","",('Raw Questionnaire Results'!AY186+'Raw Questionnaire Results'!AG186)/2)</f>
        <v/>
      </c>
      <c r="F187" s="72" t="str">
        <f>IF('Raw Questionnaire Results'!$G186="","",('Raw Questionnaire Results'!L186+'Raw Questionnaire Results'!W186)/2)</f>
        <v/>
      </c>
      <c r="G187" s="72" t="str">
        <f>IF('Raw Questionnaire Results'!$G186="","",('Raw Questionnaire Results'!AL186+'Raw Questionnaire Results'!BH186)/2)</f>
        <v/>
      </c>
      <c r="H187" s="64" t="str">
        <f>IF('Raw Questionnaire Results'!$G186="","",('Raw Questionnaire Results'!AK186+'Raw Questionnaire Results'!BG186)/2)</f>
        <v/>
      </c>
      <c r="I187" s="72" t="str">
        <f>IF('Raw Questionnaire Results'!$G186="","",('Raw Questionnaire Results'!M186+'Raw Questionnaire Results'!R186)/2)</f>
        <v/>
      </c>
      <c r="J187" s="72" t="str">
        <f>IF('Raw Questionnaire Results'!$G186="","",('Raw Questionnaire Results'!AN186+'Raw Questionnaire Results'!AX186)/2)</f>
        <v/>
      </c>
      <c r="K187" s="64" t="str">
        <f>IF('Raw Questionnaire Results'!$G186="","",('Raw Questionnaire Results'!AM186+'Raw Questionnaire Results'!AW186)/2)</f>
        <v/>
      </c>
      <c r="L187" s="72" t="str">
        <f>IF('Raw Questionnaire Results'!$G186="","",('Raw Questionnaire Results'!V186+'Raw Questionnaire Results'!N186)/2)</f>
        <v/>
      </c>
      <c r="M187" s="72" t="str">
        <f>IF('Raw Questionnaire Results'!$G186="","",('Raw Questionnaire Results'!BF186+'Raw Questionnaire Results'!AP186)/2)</f>
        <v/>
      </c>
      <c r="N187" s="64" t="str">
        <f>IF('Raw Questionnaire Results'!$G186="","",('Raw Questionnaire Results'!BE186+'Raw Questionnaire Results'!AO186)/2)</f>
        <v/>
      </c>
      <c r="O187" s="72" t="str">
        <f>IF('Raw Questionnaire Results'!$G186="","",('Raw Questionnaire Results'!Q186+'Raw Questionnaire Results'!K186)/2)</f>
        <v/>
      </c>
      <c r="P187" s="72" t="str">
        <f>IF('Raw Questionnaire Results'!$G186="","",('Raw Questionnaire Results'!AV186+'Raw Questionnaire Results'!AJ186)/2)</f>
        <v/>
      </c>
      <c r="Q187" s="64" t="str">
        <f>IF('Raw Questionnaire Results'!$G186="","",('Raw Questionnaire Results'!AU186+'Raw Questionnaire Results'!AI186)/2)</f>
        <v/>
      </c>
      <c r="R187" s="72" t="str">
        <f>IF('Raw Questionnaire Results'!$G186="","",('Raw Questionnaire Results'!O186+'Raw Questionnaire Results'!U186)/2)</f>
        <v/>
      </c>
      <c r="S187" s="72" t="str">
        <f>IF('Raw Questionnaire Results'!$G186="","",('Raw Questionnaire Results'!AR186+'Raw Questionnaire Results'!BD186)/2)</f>
        <v/>
      </c>
      <c r="T187" s="64" t="str">
        <f>IF('Raw Questionnaire Results'!$G186="","",('Raw Questionnaire Results'!AQ186+'Raw Questionnaire Results'!BC186)/2)</f>
        <v/>
      </c>
      <c r="U187" s="72" t="str">
        <f>IF('Raw Questionnaire Results'!$G186="","",('Raw Questionnaire Results'!T186+'Raw Questionnaire Results'!P186)/2)</f>
        <v/>
      </c>
      <c r="V187" s="72" t="str">
        <f>IF('Raw Questionnaire Results'!$G186="","",('Raw Questionnaire Results'!BB186+'Raw Questionnaire Results'!AT186)/2)</f>
        <v/>
      </c>
      <c r="W187" s="64" t="str">
        <f>IF('Raw Questionnaire Results'!$G186="","",('Raw Questionnaire Results'!BA186+'Raw Questionnaire Results'!AS186)/2)</f>
        <v/>
      </c>
    </row>
    <row r="188" spans="1:23">
      <c r="A188" s="70" t="str">
        <f>IF('Raw Questionnaire Results'!G187="","",'Raw Questionnaire Results'!G187)</f>
        <v/>
      </c>
      <c r="B188" s="71" t="str">
        <f>IF('Raw Questionnaire Results'!H187="","",'Raw Questionnaire Results'!H187)</f>
        <v/>
      </c>
      <c r="C188" t="str">
        <f>IF('Raw Questionnaire Results'!$G187="","",('Raw Questionnaire Results'!Q187+'Raw Questionnaire Results'!J187)/2)</f>
        <v/>
      </c>
      <c r="D188" t="str">
        <f>IF('Raw Questionnaire Results'!$G187="","",('Raw Questionnaire Results'!AZ187+'Raw Questionnaire Results'!AH187)/2)</f>
        <v/>
      </c>
      <c r="E188" s="64" t="str">
        <f>IF('Raw Questionnaire Results'!$G187="","",('Raw Questionnaire Results'!AY187+'Raw Questionnaire Results'!AG187)/2)</f>
        <v/>
      </c>
      <c r="F188" s="72" t="str">
        <f>IF('Raw Questionnaire Results'!$G187="","",('Raw Questionnaire Results'!L187+'Raw Questionnaire Results'!W187)/2)</f>
        <v/>
      </c>
      <c r="G188" s="72" t="str">
        <f>IF('Raw Questionnaire Results'!$G187="","",('Raw Questionnaire Results'!AL187+'Raw Questionnaire Results'!BH187)/2)</f>
        <v/>
      </c>
      <c r="H188" s="64" t="str">
        <f>IF('Raw Questionnaire Results'!$G187="","",('Raw Questionnaire Results'!AK187+'Raw Questionnaire Results'!BG187)/2)</f>
        <v/>
      </c>
      <c r="I188" s="72" t="str">
        <f>IF('Raw Questionnaire Results'!$G187="","",('Raw Questionnaire Results'!M187+'Raw Questionnaire Results'!R187)/2)</f>
        <v/>
      </c>
      <c r="J188" s="72" t="str">
        <f>IF('Raw Questionnaire Results'!$G187="","",('Raw Questionnaire Results'!AN187+'Raw Questionnaire Results'!AX187)/2)</f>
        <v/>
      </c>
      <c r="K188" s="64" t="str">
        <f>IF('Raw Questionnaire Results'!$G187="","",('Raw Questionnaire Results'!AM187+'Raw Questionnaire Results'!AW187)/2)</f>
        <v/>
      </c>
      <c r="L188" s="72" t="str">
        <f>IF('Raw Questionnaire Results'!$G187="","",('Raw Questionnaire Results'!V187+'Raw Questionnaire Results'!N187)/2)</f>
        <v/>
      </c>
      <c r="M188" s="72" t="str">
        <f>IF('Raw Questionnaire Results'!$G187="","",('Raw Questionnaire Results'!BF187+'Raw Questionnaire Results'!AP187)/2)</f>
        <v/>
      </c>
      <c r="N188" s="64" t="str">
        <f>IF('Raw Questionnaire Results'!$G187="","",('Raw Questionnaire Results'!BE187+'Raw Questionnaire Results'!AO187)/2)</f>
        <v/>
      </c>
      <c r="O188" s="72" t="str">
        <f>IF('Raw Questionnaire Results'!$G187="","",('Raw Questionnaire Results'!Q187+'Raw Questionnaire Results'!K187)/2)</f>
        <v/>
      </c>
      <c r="P188" s="72" t="str">
        <f>IF('Raw Questionnaire Results'!$G187="","",('Raw Questionnaire Results'!AV187+'Raw Questionnaire Results'!AJ187)/2)</f>
        <v/>
      </c>
      <c r="Q188" s="64" t="str">
        <f>IF('Raw Questionnaire Results'!$G187="","",('Raw Questionnaire Results'!AU187+'Raw Questionnaire Results'!AI187)/2)</f>
        <v/>
      </c>
      <c r="R188" s="72" t="str">
        <f>IF('Raw Questionnaire Results'!$G187="","",('Raw Questionnaire Results'!O187+'Raw Questionnaire Results'!U187)/2)</f>
        <v/>
      </c>
      <c r="S188" s="72" t="str">
        <f>IF('Raw Questionnaire Results'!$G187="","",('Raw Questionnaire Results'!AR187+'Raw Questionnaire Results'!BD187)/2)</f>
        <v/>
      </c>
      <c r="T188" s="64" t="str">
        <f>IF('Raw Questionnaire Results'!$G187="","",('Raw Questionnaire Results'!AQ187+'Raw Questionnaire Results'!BC187)/2)</f>
        <v/>
      </c>
      <c r="U188" s="72" t="str">
        <f>IF('Raw Questionnaire Results'!$G187="","",('Raw Questionnaire Results'!T187+'Raw Questionnaire Results'!P187)/2)</f>
        <v/>
      </c>
      <c r="V188" s="72" t="str">
        <f>IF('Raw Questionnaire Results'!$G187="","",('Raw Questionnaire Results'!BB187+'Raw Questionnaire Results'!AT187)/2)</f>
        <v/>
      </c>
      <c r="W188" s="64" t="str">
        <f>IF('Raw Questionnaire Results'!$G187="","",('Raw Questionnaire Results'!BA187+'Raw Questionnaire Results'!AS187)/2)</f>
        <v/>
      </c>
    </row>
    <row r="189" spans="1:23">
      <c r="A189" s="70" t="str">
        <f>IF('Raw Questionnaire Results'!G188="","",'Raw Questionnaire Results'!G188)</f>
        <v/>
      </c>
      <c r="B189" s="71" t="str">
        <f>IF('Raw Questionnaire Results'!H188="","",'Raw Questionnaire Results'!H188)</f>
        <v/>
      </c>
      <c r="C189" t="str">
        <f>IF('Raw Questionnaire Results'!$G188="","",('Raw Questionnaire Results'!Q188+'Raw Questionnaire Results'!J188)/2)</f>
        <v/>
      </c>
      <c r="D189" t="str">
        <f>IF('Raw Questionnaire Results'!$G188="","",('Raw Questionnaire Results'!AZ188+'Raw Questionnaire Results'!AH188)/2)</f>
        <v/>
      </c>
      <c r="E189" s="64" t="str">
        <f>IF('Raw Questionnaire Results'!$G188="","",('Raw Questionnaire Results'!AY188+'Raw Questionnaire Results'!AG188)/2)</f>
        <v/>
      </c>
      <c r="F189" s="72" t="str">
        <f>IF('Raw Questionnaire Results'!$G188="","",('Raw Questionnaire Results'!L188+'Raw Questionnaire Results'!W188)/2)</f>
        <v/>
      </c>
      <c r="G189" s="72" t="str">
        <f>IF('Raw Questionnaire Results'!$G188="","",('Raw Questionnaire Results'!AL188+'Raw Questionnaire Results'!BH188)/2)</f>
        <v/>
      </c>
      <c r="H189" s="64" t="str">
        <f>IF('Raw Questionnaire Results'!$G188="","",('Raw Questionnaire Results'!AK188+'Raw Questionnaire Results'!BG188)/2)</f>
        <v/>
      </c>
      <c r="I189" s="72" t="str">
        <f>IF('Raw Questionnaire Results'!$G188="","",('Raw Questionnaire Results'!M188+'Raw Questionnaire Results'!R188)/2)</f>
        <v/>
      </c>
      <c r="J189" s="72" t="str">
        <f>IF('Raw Questionnaire Results'!$G188="","",('Raw Questionnaire Results'!AN188+'Raw Questionnaire Results'!AX188)/2)</f>
        <v/>
      </c>
      <c r="K189" s="64" t="str">
        <f>IF('Raw Questionnaire Results'!$G188="","",('Raw Questionnaire Results'!AM188+'Raw Questionnaire Results'!AW188)/2)</f>
        <v/>
      </c>
      <c r="L189" s="72" t="str">
        <f>IF('Raw Questionnaire Results'!$G188="","",('Raw Questionnaire Results'!V188+'Raw Questionnaire Results'!N188)/2)</f>
        <v/>
      </c>
      <c r="M189" s="72" t="str">
        <f>IF('Raw Questionnaire Results'!$G188="","",('Raw Questionnaire Results'!BF188+'Raw Questionnaire Results'!AP188)/2)</f>
        <v/>
      </c>
      <c r="N189" s="64" t="str">
        <f>IF('Raw Questionnaire Results'!$G188="","",('Raw Questionnaire Results'!BE188+'Raw Questionnaire Results'!AO188)/2)</f>
        <v/>
      </c>
      <c r="O189" s="72" t="str">
        <f>IF('Raw Questionnaire Results'!$G188="","",('Raw Questionnaire Results'!Q188+'Raw Questionnaire Results'!K188)/2)</f>
        <v/>
      </c>
      <c r="P189" s="72" t="str">
        <f>IF('Raw Questionnaire Results'!$G188="","",('Raw Questionnaire Results'!AV188+'Raw Questionnaire Results'!AJ188)/2)</f>
        <v/>
      </c>
      <c r="Q189" s="64" t="str">
        <f>IF('Raw Questionnaire Results'!$G188="","",('Raw Questionnaire Results'!AU188+'Raw Questionnaire Results'!AI188)/2)</f>
        <v/>
      </c>
      <c r="R189" s="72" t="str">
        <f>IF('Raw Questionnaire Results'!$G188="","",('Raw Questionnaire Results'!O188+'Raw Questionnaire Results'!U188)/2)</f>
        <v/>
      </c>
      <c r="S189" s="72" t="str">
        <f>IF('Raw Questionnaire Results'!$G188="","",('Raw Questionnaire Results'!AR188+'Raw Questionnaire Results'!BD188)/2)</f>
        <v/>
      </c>
      <c r="T189" s="64" t="str">
        <f>IF('Raw Questionnaire Results'!$G188="","",('Raw Questionnaire Results'!AQ188+'Raw Questionnaire Results'!BC188)/2)</f>
        <v/>
      </c>
      <c r="U189" s="72" t="str">
        <f>IF('Raw Questionnaire Results'!$G188="","",('Raw Questionnaire Results'!T188+'Raw Questionnaire Results'!P188)/2)</f>
        <v/>
      </c>
      <c r="V189" s="72" t="str">
        <f>IF('Raw Questionnaire Results'!$G188="","",('Raw Questionnaire Results'!BB188+'Raw Questionnaire Results'!AT188)/2)</f>
        <v/>
      </c>
      <c r="W189" s="64" t="str">
        <f>IF('Raw Questionnaire Results'!$G188="","",('Raw Questionnaire Results'!BA188+'Raw Questionnaire Results'!AS188)/2)</f>
        <v/>
      </c>
    </row>
    <row r="190" spans="1:23">
      <c r="A190" s="70" t="str">
        <f>IF('Raw Questionnaire Results'!G189="","",'Raw Questionnaire Results'!G189)</f>
        <v/>
      </c>
      <c r="B190" s="71" t="str">
        <f>IF('Raw Questionnaire Results'!H189="","",'Raw Questionnaire Results'!H189)</f>
        <v/>
      </c>
      <c r="C190" t="str">
        <f>IF('Raw Questionnaire Results'!$G189="","",('Raw Questionnaire Results'!Q189+'Raw Questionnaire Results'!J189)/2)</f>
        <v/>
      </c>
      <c r="D190" t="str">
        <f>IF('Raw Questionnaire Results'!$G189="","",('Raw Questionnaire Results'!AZ189+'Raw Questionnaire Results'!AH189)/2)</f>
        <v/>
      </c>
      <c r="E190" s="64" t="str">
        <f>IF('Raw Questionnaire Results'!$G189="","",('Raw Questionnaire Results'!AY189+'Raw Questionnaire Results'!AG189)/2)</f>
        <v/>
      </c>
      <c r="F190" s="72" t="str">
        <f>IF('Raw Questionnaire Results'!$G189="","",('Raw Questionnaire Results'!L189+'Raw Questionnaire Results'!W189)/2)</f>
        <v/>
      </c>
      <c r="G190" s="72" t="str">
        <f>IF('Raw Questionnaire Results'!$G189="","",('Raw Questionnaire Results'!AL189+'Raw Questionnaire Results'!BH189)/2)</f>
        <v/>
      </c>
      <c r="H190" s="64" t="str">
        <f>IF('Raw Questionnaire Results'!$G189="","",('Raw Questionnaire Results'!AK189+'Raw Questionnaire Results'!BG189)/2)</f>
        <v/>
      </c>
      <c r="I190" s="72" t="str">
        <f>IF('Raw Questionnaire Results'!$G189="","",('Raw Questionnaire Results'!M189+'Raw Questionnaire Results'!R189)/2)</f>
        <v/>
      </c>
      <c r="J190" s="72" t="str">
        <f>IF('Raw Questionnaire Results'!$G189="","",('Raw Questionnaire Results'!AN189+'Raw Questionnaire Results'!AX189)/2)</f>
        <v/>
      </c>
      <c r="K190" s="64" t="str">
        <f>IF('Raw Questionnaire Results'!$G189="","",('Raw Questionnaire Results'!AM189+'Raw Questionnaire Results'!AW189)/2)</f>
        <v/>
      </c>
      <c r="L190" s="72" t="str">
        <f>IF('Raw Questionnaire Results'!$G189="","",('Raw Questionnaire Results'!V189+'Raw Questionnaire Results'!N189)/2)</f>
        <v/>
      </c>
      <c r="M190" s="72" t="str">
        <f>IF('Raw Questionnaire Results'!$G189="","",('Raw Questionnaire Results'!BF189+'Raw Questionnaire Results'!AP189)/2)</f>
        <v/>
      </c>
      <c r="N190" s="64" t="str">
        <f>IF('Raw Questionnaire Results'!$G189="","",('Raw Questionnaire Results'!BE189+'Raw Questionnaire Results'!AO189)/2)</f>
        <v/>
      </c>
      <c r="O190" s="72" t="str">
        <f>IF('Raw Questionnaire Results'!$G189="","",('Raw Questionnaire Results'!Q189+'Raw Questionnaire Results'!K189)/2)</f>
        <v/>
      </c>
      <c r="P190" s="72" t="str">
        <f>IF('Raw Questionnaire Results'!$G189="","",('Raw Questionnaire Results'!AV189+'Raw Questionnaire Results'!AJ189)/2)</f>
        <v/>
      </c>
      <c r="Q190" s="64" t="str">
        <f>IF('Raw Questionnaire Results'!$G189="","",('Raw Questionnaire Results'!AU189+'Raw Questionnaire Results'!AI189)/2)</f>
        <v/>
      </c>
      <c r="R190" s="72" t="str">
        <f>IF('Raw Questionnaire Results'!$G189="","",('Raw Questionnaire Results'!O189+'Raw Questionnaire Results'!U189)/2)</f>
        <v/>
      </c>
      <c r="S190" s="72" t="str">
        <f>IF('Raw Questionnaire Results'!$G189="","",('Raw Questionnaire Results'!AR189+'Raw Questionnaire Results'!BD189)/2)</f>
        <v/>
      </c>
      <c r="T190" s="64" t="str">
        <f>IF('Raw Questionnaire Results'!$G189="","",('Raw Questionnaire Results'!AQ189+'Raw Questionnaire Results'!BC189)/2)</f>
        <v/>
      </c>
      <c r="U190" s="72" t="str">
        <f>IF('Raw Questionnaire Results'!$G189="","",('Raw Questionnaire Results'!T189+'Raw Questionnaire Results'!P189)/2)</f>
        <v/>
      </c>
      <c r="V190" s="72" t="str">
        <f>IF('Raw Questionnaire Results'!$G189="","",('Raw Questionnaire Results'!BB189+'Raw Questionnaire Results'!AT189)/2)</f>
        <v/>
      </c>
      <c r="W190" s="64" t="str">
        <f>IF('Raw Questionnaire Results'!$G189="","",('Raw Questionnaire Results'!BA189+'Raw Questionnaire Results'!AS189)/2)</f>
        <v/>
      </c>
    </row>
    <row r="191" spans="1:23">
      <c r="A191" s="70" t="str">
        <f>IF('Raw Questionnaire Results'!G190="","",'Raw Questionnaire Results'!G190)</f>
        <v/>
      </c>
      <c r="B191" s="71" t="str">
        <f>IF('Raw Questionnaire Results'!H190="","",'Raw Questionnaire Results'!H190)</f>
        <v/>
      </c>
      <c r="C191" t="str">
        <f>IF('Raw Questionnaire Results'!$G190="","",('Raw Questionnaire Results'!Q190+'Raw Questionnaire Results'!J190)/2)</f>
        <v/>
      </c>
      <c r="D191" t="str">
        <f>IF('Raw Questionnaire Results'!$G190="","",('Raw Questionnaire Results'!AZ190+'Raw Questionnaire Results'!AH190)/2)</f>
        <v/>
      </c>
      <c r="E191" s="64" t="str">
        <f>IF('Raw Questionnaire Results'!$G190="","",('Raw Questionnaire Results'!AY190+'Raw Questionnaire Results'!AG190)/2)</f>
        <v/>
      </c>
      <c r="F191" s="72" t="str">
        <f>IF('Raw Questionnaire Results'!$G190="","",('Raw Questionnaire Results'!L190+'Raw Questionnaire Results'!W190)/2)</f>
        <v/>
      </c>
      <c r="G191" s="72" t="str">
        <f>IF('Raw Questionnaire Results'!$G190="","",('Raw Questionnaire Results'!AL190+'Raw Questionnaire Results'!BH190)/2)</f>
        <v/>
      </c>
      <c r="H191" s="64" t="str">
        <f>IF('Raw Questionnaire Results'!$G190="","",('Raw Questionnaire Results'!AK190+'Raw Questionnaire Results'!BG190)/2)</f>
        <v/>
      </c>
      <c r="I191" s="72" t="str">
        <f>IF('Raw Questionnaire Results'!$G190="","",('Raw Questionnaire Results'!M190+'Raw Questionnaire Results'!R190)/2)</f>
        <v/>
      </c>
      <c r="J191" s="72" t="str">
        <f>IF('Raw Questionnaire Results'!$G190="","",('Raw Questionnaire Results'!AN190+'Raw Questionnaire Results'!AX190)/2)</f>
        <v/>
      </c>
      <c r="K191" s="64" t="str">
        <f>IF('Raw Questionnaire Results'!$G190="","",('Raw Questionnaire Results'!AM190+'Raw Questionnaire Results'!AW190)/2)</f>
        <v/>
      </c>
      <c r="L191" s="72" t="str">
        <f>IF('Raw Questionnaire Results'!$G190="","",('Raw Questionnaire Results'!V190+'Raw Questionnaire Results'!N190)/2)</f>
        <v/>
      </c>
      <c r="M191" s="72" t="str">
        <f>IF('Raw Questionnaire Results'!$G190="","",('Raw Questionnaire Results'!BF190+'Raw Questionnaire Results'!AP190)/2)</f>
        <v/>
      </c>
      <c r="N191" s="64" t="str">
        <f>IF('Raw Questionnaire Results'!$G190="","",('Raw Questionnaire Results'!BE190+'Raw Questionnaire Results'!AO190)/2)</f>
        <v/>
      </c>
      <c r="O191" s="72" t="str">
        <f>IF('Raw Questionnaire Results'!$G190="","",('Raw Questionnaire Results'!Q190+'Raw Questionnaire Results'!K190)/2)</f>
        <v/>
      </c>
      <c r="P191" s="72" t="str">
        <f>IF('Raw Questionnaire Results'!$G190="","",('Raw Questionnaire Results'!AV190+'Raw Questionnaire Results'!AJ190)/2)</f>
        <v/>
      </c>
      <c r="Q191" s="64" t="str">
        <f>IF('Raw Questionnaire Results'!$G190="","",('Raw Questionnaire Results'!AU190+'Raw Questionnaire Results'!AI190)/2)</f>
        <v/>
      </c>
      <c r="R191" s="72" t="str">
        <f>IF('Raw Questionnaire Results'!$G190="","",('Raw Questionnaire Results'!O190+'Raw Questionnaire Results'!U190)/2)</f>
        <v/>
      </c>
      <c r="S191" s="72" t="str">
        <f>IF('Raw Questionnaire Results'!$G190="","",('Raw Questionnaire Results'!AR190+'Raw Questionnaire Results'!BD190)/2)</f>
        <v/>
      </c>
      <c r="T191" s="64" t="str">
        <f>IF('Raw Questionnaire Results'!$G190="","",('Raw Questionnaire Results'!AQ190+'Raw Questionnaire Results'!BC190)/2)</f>
        <v/>
      </c>
      <c r="U191" s="72" t="str">
        <f>IF('Raw Questionnaire Results'!$G190="","",('Raw Questionnaire Results'!T190+'Raw Questionnaire Results'!P190)/2)</f>
        <v/>
      </c>
      <c r="V191" s="72" t="str">
        <f>IF('Raw Questionnaire Results'!$G190="","",('Raw Questionnaire Results'!BB190+'Raw Questionnaire Results'!AT190)/2)</f>
        <v/>
      </c>
      <c r="W191" s="64" t="str">
        <f>IF('Raw Questionnaire Results'!$G190="","",('Raw Questionnaire Results'!BA190+'Raw Questionnaire Results'!AS190)/2)</f>
        <v/>
      </c>
    </row>
    <row r="192" spans="1:23">
      <c r="A192" s="70" t="str">
        <f>IF('Raw Questionnaire Results'!G191="","",'Raw Questionnaire Results'!G191)</f>
        <v/>
      </c>
      <c r="B192" s="71" t="str">
        <f>IF('Raw Questionnaire Results'!H191="","",'Raw Questionnaire Results'!H191)</f>
        <v/>
      </c>
      <c r="C192" t="str">
        <f>IF('Raw Questionnaire Results'!$G191="","",('Raw Questionnaire Results'!Q191+'Raw Questionnaire Results'!J191)/2)</f>
        <v/>
      </c>
      <c r="D192" t="str">
        <f>IF('Raw Questionnaire Results'!$G191="","",('Raw Questionnaire Results'!AZ191+'Raw Questionnaire Results'!AH191)/2)</f>
        <v/>
      </c>
      <c r="E192" s="64" t="str">
        <f>IF('Raw Questionnaire Results'!$G191="","",('Raw Questionnaire Results'!AY191+'Raw Questionnaire Results'!AG191)/2)</f>
        <v/>
      </c>
      <c r="F192" s="72" t="str">
        <f>IF('Raw Questionnaire Results'!$G191="","",('Raw Questionnaire Results'!L191+'Raw Questionnaire Results'!W191)/2)</f>
        <v/>
      </c>
      <c r="G192" s="72" t="str">
        <f>IF('Raw Questionnaire Results'!$G191="","",('Raw Questionnaire Results'!AL191+'Raw Questionnaire Results'!BH191)/2)</f>
        <v/>
      </c>
      <c r="H192" s="64" t="str">
        <f>IF('Raw Questionnaire Results'!$G191="","",('Raw Questionnaire Results'!AK191+'Raw Questionnaire Results'!BG191)/2)</f>
        <v/>
      </c>
      <c r="I192" s="72" t="str">
        <f>IF('Raw Questionnaire Results'!$G191="","",('Raw Questionnaire Results'!M191+'Raw Questionnaire Results'!R191)/2)</f>
        <v/>
      </c>
      <c r="J192" s="72" t="str">
        <f>IF('Raw Questionnaire Results'!$G191="","",('Raw Questionnaire Results'!AN191+'Raw Questionnaire Results'!AX191)/2)</f>
        <v/>
      </c>
      <c r="K192" s="64" t="str">
        <f>IF('Raw Questionnaire Results'!$G191="","",('Raw Questionnaire Results'!AM191+'Raw Questionnaire Results'!AW191)/2)</f>
        <v/>
      </c>
      <c r="L192" s="72" t="str">
        <f>IF('Raw Questionnaire Results'!$G191="","",('Raw Questionnaire Results'!V191+'Raw Questionnaire Results'!N191)/2)</f>
        <v/>
      </c>
      <c r="M192" s="72" t="str">
        <f>IF('Raw Questionnaire Results'!$G191="","",('Raw Questionnaire Results'!BF191+'Raw Questionnaire Results'!AP191)/2)</f>
        <v/>
      </c>
      <c r="N192" s="64" t="str">
        <f>IF('Raw Questionnaire Results'!$G191="","",('Raw Questionnaire Results'!BE191+'Raw Questionnaire Results'!AO191)/2)</f>
        <v/>
      </c>
      <c r="O192" s="72" t="str">
        <f>IF('Raw Questionnaire Results'!$G191="","",('Raw Questionnaire Results'!Q191+'Raw Questionnaire Results'!K191)/2)</f>
        <v/>
      </c>
      <c r="P192" s="72" t="str">
        <f>IF('Raw Questionnaire Results'!$G191="","",('Raw Questionnaire Results'!AV191+'Raw Questionnaire Results'!AJ191)/2)</f>
        <v/>
      </c>
      <c r="Q192" s="64" t="str">
        <f>IF('Raw Questionnaire Results'!$G191="","",('Raw Questionnaire Results'!AU191+'Raw Questionnaire Results'!AI191)/2)</f>
        <v/>
      </c>
      <c r="R192" s="72" t="str">
        <f>IF('Raw Questionnaire Results'!$G191="","",('Raw Questionnaire Results'!O191+'Raw Questionnaire Results'!U191)/2)</f>
        <v/>
      </c>
      <c r="S192" s="72" t="str">
        <f>IF('Raw Questionnaire Results'!$G191="","",('Raw Questionnaire Results'!AR191+'Raw Questionnaire Results'!BD191)/2)</f>
        <v/>
      </c>
      <c r="T192" s="64" t="str">
        <f>IF('Raw Questionnaire Results'!$G191="","",('Raw Questionnaire Results'!AQ191+'Raw Questionnaire Results'!BC191)/2)</f>
        <v/>
      </c>
      <c r="U192" s="72" t="str">
        <f>IF('Raw Questionnaire Results'!$G191="","",('Raw Questionnaire Results'!T191+'Raw Questionnaire Results'!P191)/2)</f>
        <v/>
      </c>
      <c r="V192" s="72" t="str">
        <f>IF('Raw Questionnaire Results'!$G191="","",('Raw Questionnaire Results'!BB191+'Raw Questionnaire Results'!AT191)/2)</f>
        <v/>
      </c>
      <c r="W192" s="64" t="str">
        <f>IF('Raw Questionnaire Results'!$G191="","",('Raw Questionnaire Results'!BA191+'Raw Questionnaire Results'!AS191)/2)</f>
        <v/>
      </c>
    </row>
    <row r="193" spans="1:23">
      <c r="A193" s="70" t="str">
        <f>IF('Raw Questionnaire Results'!G192="","",'Raw Questionnaire Results'!G192)</f>
        <v/>
      </c>
      <c r="B193" s="71" t="str">
        <f>IF('Raw Questionnaire Results'!H192="","",'Raw Questionnaire Results'!H192)</f>
        <v/>
      </c>
      <c r="C193" t="str">
        <f>IF('Raw Questionnaire Results'!$G192="","",('Raw Questionnaire Results'!Q192+'Raw Questionnaire Results'!J192)/2)</f>
        <v/>
      </c>
      <c r="D193" t="str">
        <f>IF('Raw Questionnaire Results'!$G192="","",('Raw Questionnaire Results'!AZ192+'Raw Questionnaire Results'!AH192)/2)</f>
        <v/>
      </c>
      <c r="E193" s="64" t="str">
        <f>IF('Raw Questionnaire Results'!$G192="","",('Raw Questionnaire Results'!AY192+'Raw Questionnaire Results'!AG192)/2)</f>
        <v/>
      </c>
      <c r="F193" s="72" t="str">
        <f>IF('Raw Questionnaire Results'!$G192="","",('Raw Questionnaire Results'!L192+'Raw Questionnaire Results'!W192)/2)</f>
        <v/>
      </c>
      <c r="G193" s="72" t="str">
        <f>IF('Raw Questionnaire Results'!$G192="","",('Raw Questionnaire Results'!AL192+'Raw Questionnaire Results'!BH192)/2)</f>
        <v/>
      </c>
      <c r="H193" s="64" t="str">
        <f>IF('Raw Questionnaire Results'!$G192="","",('Raw Questionnaire Results'!AK192+'Raw Questionnaire Results'!BG192)/2)</f>
        <v/>
      </c>
      <c r="I193" s="72" t="str">
        <f>IF('Raw Questionnaire Results'!$G192="","",('Raw Questionnaire Results'!M192+'Raw Questionnaire Results'!R192)/2)</f>
        <v/>
      </c>
      <c r="J193" s="72" t="str">
        <f>IF('Raw Questionnaire Results'!$G192="","",('Raw Questionnaire Results'!AN192+'Raw Questionnaire Results'!AX192)/2)</f>
        <v/>
      </c>
      <c r="K193" s="64" t="str">
        <f>IF('Raw Questionnaire Results'!$G192="","",('Raw Questionnaire Results'!AM192+'Raw Questionnaire Results'!AW192)/2)</f>
        <v/>
      </c>
      <c r="L193" s="72" t="str">
        <f>IF('Raw Questionnaire Results'!$G192="","",('Raw Questionnaire Results'!V192+'Raw Questionnaire Results'!N192)/2)</f>
        <v/>
      </c>
      <c r="M193" s="72" t="str">
        <f>IF('Raw Questionnaire Results'!$G192="","",('Raw Questionnaire Results'!BF192+'Raw Questionnaire Results'!AP192)/2)</f>
        <v/>
      </c>
      <c r="N193" s="64" t="str">
        <f>IF('Raw Questionnaire Results'!$G192="","",('Raw Questionnaire Results'!BE192+'Raw Questionnaire Results'!AO192)/2)</f>
        <v/>
      </c>
      <c r="O193" s="72" t="str">
        <f>IF('Raw Questionnaire Results'!$G192="","",('Raw Questionnaire Results'!Q192+'Raw Questionnaire Results'!K192)/2)</f>
        <v/>
      </c>
      <c r="P193" s="72" t="str">
        <f>IF('Raw Questionnaire Results'!$G192="","",('Raw Questionnaire Results'!AV192+'Raw Questionnaire Results'!AJ192)/2)</f>
        <v/>
      </c>
      <c r="Q193" s="64" t="str">
        <f>IF('Raw Questionnaire Results'!$G192="","",('Raw Questionnaire Results'!AU192+'Raw Questionnaire Results'!AI192)/2)</f>
        <v/>
      </c>
      <c r="R193" s="72" t="str">
        <f>IF('Raw Questionnaire Results'!$G192="","",('Raw Questionnaire Results'!O192+'Raw Questionnaire Results'!U192)/2)</f>
        <v/>
      </c>
      <c r="S193" s="72" t="str">
        <f>IF('Raw Questionnaire Results'!$G192="","",('Raw Questionnaire Results'!AR192+'Raw Questionnaire Results'!BD192)/2)</f>
        <v/>
      </c>
      <c r="T193" s="64" t="str">
        <f>IF('Raw Questionnaire Results'!$G192="","",('Raw Questionnaire Results'!AQ192+'Raw Questionnaire Results'!BC192)/2)</f>
        <v/>
      </c>
      <c r="U193" s="72" t="str">
        <f>IF('Raw Questionnaire Results'!$G192="","",('Raw Questionnaire Results'!T192+'Raw Questionnaire Results'!P192)/2)</f>
        <v/>
      </c>
      <c r="V193" s="72" t="str">
        <f>IF('Raw Questionnaire Results'!$G192="","",('Raw Questionnaire Results'!BB192+'Raw Questionnaire Results'!AT192)/2)</f>
        <v/>
      </c>
      <c r="W193" s="64" t="str">
        <f>IF('Raw Questionnaire Results'!$G192="","",('Raw Questionnaire Results'!BA192+'Raw Questionnaire Results'!AS192)/2)</f>
        <v/>
      </c>
    </row>
    <row r="194" spans="1:23">
      <c r="A194" s="70" t="str">
        <f>IF('Raw Questionnaire Results'!G193="","",'Raw Questionnaire Results'!G193)</f>
        <v/>
      </c>
      <c r="B194" s="71" t="str">
        <f>IF('Raw Questionnaire Results'!H193="","",'Raw Questionnaire Results'!H193)</f>
        <v/>
      </c>
      <c r="C194" t="str">
        <f>IF('Raw Questionnaire Results'!$G193="","",('Raw Questionnaire Results'!Q193+'Raw Questionnaire Results'!J193)/2)</f>
        <v/>
      </c>
      <c r="D194" t="str">
        <f>IF('Raw Questionnaire Results'!$G193="","",('Raw Questionnaire Results'!AZ193+'Raw Questionnaire Results'!AH193)/2)</f>
        <v/>
      </c>
      <c r="E194" s="64" t="str">
        <f>IF('Raw Questionnaire Results'!$G193="","",('Raw Questionnaire Results'!AY193+'Raw Questionnaire Results'!AG193)/2)</f>
        <v/>
      </c>
      <c r="F194" s="72" t="str">
        <f>IF('Raw Questionnaire Results'!$G193="","",('Raw Questionnaire Results'!L193+'Raw Questionnaire Results'!W193)/2)</f>
        <v/>
      </c>
      <c r="G194" s="72" t="str">
        <f>IF('Raw Questionnaire Results'!$G193="","",('Raw Questionnaire Results'!AL193+'Raw Questionnaire Results'!BH193)/2)</f>
        <v/>
      </c>
      <c r="H194" s="64" t="str">
        <f>IF('Raw Questionnaire Results'!$G193="","",('Raw Questionnaire Results'!AK193+'Raw Questionnaire Results'!BG193)/2)</f>
        <v/>
      </c>
      <c r="I194" s="72" t="str">
        <f>IF('Raw Questionnaire Results'!$G193="","",('Raw Questionnaire Results'!M193+'Raw Questionnaire Results'!R193)/2)</f>
        <v/>
      </c>
      <c r="J194" s="72" t="str">
        <f>IF('Raw Questionnaire Results'!$G193="","",('Raw Questionnaire Results'!AN193+'Raw Questionnaire Results'!AX193)/2)</f>
        <v/>
      </c>
      <c r="K194" s="64" t="str">
        <f>IF('Raw Questionnaire Results'!$G193="","",('Raw Questionnaire Results'!AM193+'Raw Questionnaire Results'!AW193)/2)</f>
        <v/>
      </c>
      <c r="L194" s="72" t="str">
        <f>IF('Raw Questionnaire Results'!$G193="","",('Raw Questionnaire Results'!V193+'Raw Questionnaire Results'!N193)/2)</f>
        <v/>
      </c>
      <c r="M194" s="72" t="str">
        <f>IF('Raw Questionnaire Results'!$G193="","",('Raw Questionnaire Results'!BF193+'Raw Questionnaire Results'!AP193)/2)</f>
        <v/>
      </c>
      <c r="N194" s="64" t="str">
        <f>IF('Raw Questionnaire Results'!$G193="","",('Raw Questionnaire Results'!BE193+'Raw Questionnaire Results'!AO193)/2)</f>
        <v/>
      </c>
      <c r="O194" s="72" t="str">
        <f>IF('Raw Questionnaire Results'!$G193="","",('Raw Questionnaire Results'!Q193+'Raw Questionnaire Results'!K193)/2)</f>
        <v/>
      </c>
      <c r="P194" s="72" t="str">
        <f>IF('Raw Questionnaire Results'!$G193="","",('Raw Questionnaire Results'!AV193+'Raw Questionnaire Results'!AJ193)/2)</f>
        <v/>
      </c>
      <c r="Q194" s="64" t="str">
        <f>IF('Raw Questionnaire Results'!$G193="","",('Raw Questionnaire Results'!AU193+'Raw Questionnaire Results'!AI193)/2)</f>
        <v/>
      </c>
      <c r="R194" s="72" t="str">
        <f>IF('Raw Questionnaire Results'!$G193="","",('Raw Questionnaire Results'!O193+'Raw Questionnaire Results'!U193)/2)</f>
        <v/>
      </c>
      <c r="S194" s="72" t="str">
        <f>IF('Raw Questionnaire Results'!$G193="","",('Raw Questionnaire Results'!AR193+'Raw Questionnaire Results'!BD193)/2)</f>
        <v/>
      </c>
      <c r="T194" s="64" t="str">
        <f>IF('Raw Questionnaire Results'!$G193="","",('Raw Questionnaire Results'!AQ193+'Raw Questionnaire Results'!BC193)/2)</f>
        <v/>
      </c>
      <c r="U194" s="72" t="str">
        <f>IF('Raw Questionnaire Results'!$G193="","",('Raw Questionnaire Results'!T193+'Raw Questionnaire Results'!P193)/2)</f>
        <v/>
      </c>
      <c r="V194" s="72" t="str">
        <f>IF('Raw Questionnaire Results'!$G193="","",('Raw Questionnaire Results'!BB193+'Raw Questionnaire Results'!AT193)/2)</f>
        <v/>
      </c>
      <c r="W194" s="64" t="str">
        <f>IF('Raw Questionnaire Results'!$G193="","",('Raw Questionnaire Results'!BA193+'Raw Questionnaire Results'!AS193)/2)</f>
        <v/>
      </c>
    </row>
    <row r="195" spans="1:23">
      <c r="A195" s="70" t="str">
        <f>IF('Raw Questionnaire Results'!G194="","",'Raw Questionnaire Results'!G194)</f>
        <v/>
      </c>
      <c r="B195" s="71" t="str">
        <f>IF('Raw Questionnaire Results'!H194="","",'Raw Questionnaire Results'!H194)</f>
        <v/>
      </c>
      <c r="C195" t="str">
        <f>IF('Raw Questionnaire Results'!$G194="","",('Raw Questionnaire Results'!Q194+'Raw Questionnaire Results'!J194)/2)</f>
        <v/>
      </c>
      <c r="D195" t="str">
        <f>IF('Raw Questionnaire Results'!$G194="","",('Raw Questionnaire Results'!AZ194+'Raw Questionnaire Results'!AH194)/2)</f>
        <v/>
      </c>
      <c r="E195" s="64" t="str">
        <f>IF('Raw Questionnaire Results'!$G194="","",('Raw Questionnaire Results'!AY194+'Raw Questionnaire Results'!AG194)/2)</f>
        <v/>
      </c>
      <c r="F195" s="72" t="str">
        <f>IF('Raw Questionnaire Results'!$G194="","",('Raw Questionnaire Results'!L194+'Raw Questionnaire Results'!W194)/2)</f>
        <v/>
      </c>
      <c r="G195" s="72" t="str">
        <f>IF('Raw Questionnaire Results'!$G194="","",('Raw Questionnaire Results'!AL194+'Raw Questionnaire Results'!BH194)/2)</f>
        <v/>
      </c>
      <c r="H195" s="64" t="str">
        <f>IF('Raw Questionnaire Results'!$G194="","",('Raw Questionnaire Results'!AK194+'Raw Questionnaire Results'!BG194)/2)</f>
        <v/>
      </c>
      <c r="I195" s="72" t="str">
        <f>IF('Raw Questionnaire Results'!$G194="","",('Raw Questionnaire Results'!M194+'Raw Questionnaire Results'!R194)/2)</f>
        <v/>
      </c>
      <c r="J195" s="72" t="str">
        <f>IF('Raw Questionnaire Results'!$G194="","",('Raw Questionnaire Results'!AN194+'Raw Questionnaire Results'!AX194)/2)</f>
        <v/>
      </c>
      <c r="K195" s="64" t="str">
        <f>IF('Raw Questionnaire Results'!$G194="","",('Raw Questionnaire Results'!AM194+'Raw Questionnaire Results'!AW194)/2)</f>
        <v/>
      </c>
      <c r="L195" s="72" t="str">
        <f>IF('Raw Questionnaire Results'!$G194="","",('Raw Questionnaire Results'!V194+'Raw Questionnaire Results'!N194)/2)</f>
        <v/>
      </c>
      <c r="M195" s="72" t="str">
        <f>IF('Raw Questionnaire Results'!$G194="","",('Raw Questionnaire Results'!BF194+'Raw Questionnaire Results'!AP194)/2)</f>
        <v/>
      </c>
      <c r="N195" s="64" t="str">
        <f>IF('Raw Questionnaire Results'!$G194="","",('Raw Questionnaire Results'!BE194+'Raw Questionnaire Results'!AO194)/2)</f>
        <v/>
      </c>
      <c r="O195" s="72" t="str">
        <f>IF('Raw Questionnaire Results'!$G194="","",('Raw Questionnaire Results'!Q194+'Raw Questionnaire Results'!K194)/2)</f>
        <v/>
      </c>
      <c r="P195" s="72" t="str">
        <f>IF('Raw Questionnaire Results'!$G194="","",('Raw Questionnaire Results'!AV194+'Raw Questionnaire Results'!AJ194)/2)</f>
        <v/>
      </c>
      <c r="Q195" s="64" t="str">
        <f>IF('Raw Questionnaire Results'!$G194="","",('Raw Questionnaire Results'!AU194+'Raw Questionnaire Results'!AI194)/2)</f>
        <v/>
      </c>
      <c r="R195" s="72" t="str">
        <f>IF('Raw Questionnaire Results'!$G194="","",('Raw Questionnaire Results'!O194+'Raw Questionnaire Results'!U194)/2)</f>
        <v/>
      </c>
      <c r="S195" s="72" t="str">
        <f>IF('Raw Questionnaire Results'!$G194="","",('Raw Questionnaire Results'!AR194+'Raw Questionnaire Results'!BD194)/2)</f>
        <v/>
      </c>
      <c r="T195" s="64" t="str">
        <f>IF('Raw Questionnaire Results'!$G194="","",('Raw Questionnaire Results'!AQ194+'Raw Questionnaire Results'!BC194)/2)</f>
        <v/>
      </c>
      <c r="U195" s="72" t="str">
        <f>IF('Raw Questionnaire Results'!$G194="","",('Raw Questionnaire Results'!T194+'Raw Questionnaire Results'!P194)/2)</f>
        <v/>
      </c>
      <c r="V195" s="72" t="str">
        <f>IF('Raw Questionnaire Results'!$G194="","",('Raw Questionnaire Results'!BB194+'Raw Questionnaire Results'!AT194)/2)</f>
        <v/>
      </c>
      <c r="W195" s="64" t="str">
        <f>IF('Raw Questionnaire Results'!$G194="","",('Raw Questionnaire Results'!BA194+'Raw Questionnaire Results'!AS194)/2)</f>
        <v/>
      </c>
    </row>
    <row r="196" spans="1:23">
      <c r="A196" s="70" t="str">
        <f>IF('Raw Questionnaire Results'!G195="","",'Raw Questionnaire Results'!G195)</f>
        <v/>
      </c>
      <c r="B196" s="71" t="str">
        <f>IF('Raw Questionnaire Results'!H195="","",'Raw Questionnaire Results'!H195)</f>
        <v/>
      </c>
      <c r="C196" t="str">
        <f>IF('Raw Questionnaire Results'!$G195="","",('Raw Questionnaire Results'!Q195+'Raw Questionnaire Results'!J195)/2)</f>
        <v/>
      </c>
      <c r="D196" t="str">
        <f>IF('Raw Questionnaire Results'!$G195="","",('Raw Questionnaire Results'!AZ195+'Raw Questionnaire Results'!AH195)/2)</f>
        <v/>
      </c>
      <c r="E196" s="64" t="str">
        <f>IF('Raw Questionnaire Results'!$G195="","",('Raw Questionnaire Results'!AY195+'Raw Questionnaire Results'!AG195)/2)</f>
        <v/>
      </c>
      <c r="F196" s="72" t="str">
        <f>IF('Raw Questionnaire Results'!$G195="","",('Raw Questionnaire Results'!L195+'Raw Questionnaire Results'!W195)/2)</f>
        <v/>
      </c>
      <c r="G196" s="72" t="str">
        <f>IF('Raw Questionnaire Results'!$G195="","",('Raw Questionnaire Results'!AL195+'Raw Questionnaire Results'!BH195)/2)</f>
        <v/>
      </c>
      <c r="H196" s="64" t="str">
        <f>IF('Raw Questionnaire Results'!$G195="","",('Raw Questionnaire Results'!AK195+'Raw Questionnaire Results'!BG195)/2)</f>
        <v/>
      </c>
      <c r="I196" s="72" t="str">
        <f>IF('Raw Questionnaire Results'!$G195="","",('Raw Questionnaire Results'!M195+'Raw Questionnaire Results'!R195)/2)</f>
        <v/>
      </c>
      <c r="J196" s="72" t="str">
        <f>IF('Raw Questionnaire Results'!$G195="","",('Raw Questionnaire Results'!AN195+'Raw Questionnaire Results'!AX195)/2)</f>
        <v/>
      </c>
      <c r="K196" s="64" t="str">
        <f>IF('Raw Questionnaire Results'!$G195="","",('Raw Questionnaire Results'!AM195+'Raw Questionnaire Results'!AW195)/2)</f>
        <v/>
      </c>
      <c r="L196" s="72" t="str">
        <f>IF('Raw Questionnaire Results'!$G195="","",('Raw Questionnaire Results'!V195+'Raw Questionnaire Results'!N195)/2)</f>
        <v/>
      </c>
      <c r="M196" s="72" t="str">
        <f>IF('Raw Questionnaire Results'!$G195="","",('Raw Questionnaire Results'!BF195+'Raw Questionnaire Results'!AP195)/2)</f>
        <v/>
      </c>
      <c r="N196" s="64" t="str">
        <f>IF('Raw Questionnaire Results'!$G195="","",('Raw Questionnaire Results'!BE195+'Raw Questionnaire Results'!AO195)/2)</f>
        <v/>
      </c>
      <c r="O196" s="72" t="str">
        <f>IF('Raw Questionnaire Results'!$G195="","",('Raw Questionnaire Results'!Q195+'Raw Questionnaire Results'!K195)/2)</f>
        <v/>
      </c>
      <c r="P196" s="72" t="str">
        <f>IF('Raw Questionnaire Results'!$G195="","",('Raw Questionnaire Results'!AV195+'Raw Questionnaire Results'!AJ195)/2)</f>
        <v/>
      </c>
      <c r="Q196" s="64" t="str">
        <f>IF('Raw Questionnaire Results'!$G195="","",('Raw Questionnaire Results'!AU195+'Raw Questionnaire Results'!AI195)/2)</f>
        <v/>
      </c>
      <c r="R196" s="72" t="str">
        <f>IF('Raw Questionnaire Results'!$G195="","",('Raw Questionnaire Results'!O195+'Raw Questionnaire Results'!U195)/2)</f>
        <v/>
      </c>
      <c r="S196" s="72" t="str">
        <f>IF('Raw Questionnaire Results'!$G195="","",('Raw Questionnaire Results'!AR195+'Raw Questionnaire Results'!BD195)/2)</f>
        <v/>
      </c>
      <c r="T196" s="64" t="str">
        <f>IF('Raw Questionnaire Results'!$G195="","",('Raw Questionnaire Results'!AQ195+'Raw Questionnaire Results'!BC195)/2)</f>
        <v/>
      </c>
      <c r="U196" s="72" t="str">
        <f>IF('Raw Questionnaire Results'!$G195="","",('Raw Questionnaire Results'!T195+'Raw Questionnaire Results'!P195)/2)</f>
        <v/>
      </c>
      <c r="V196" s="72" t="str">
        <f>IF('Raw Questionnaire Results'!$G195="","",('Raw Questionnaire Results'!BB195+'Raw Questionnaire Results'!AT195)/2)</f>
        <v/>
      </c>
      <c r="W196" s="64" t="str">
        <f>IF('Raw Questionnaire Results'!$G195="","",('Raw Questionnaire Results'!BA195+'Raw Questionnaire Results'!AS195)/2)</f>
        <v/>
      </c>
    </row>
    <row r="197" spans="1:23">
      <c r="A197" s="70" t="str">
        <f>IF('Raw Questionnaire Results'!G196="","",'Raw Questionnaire Results'!G196)</f>
        <v/>
      </c>
      <c r="B197" s="71" t="str">
        <f>IF('Raw Questionnaire Results'!H196="","",'Raw Questionnaire Results'!H196)</f>
        <v/>
      </c>
      <c r="C197" t="str">
        <f>IF('Raw Questionnaire Results'!$G196="","",('Raw Questionnaire Results'!Q196+'Raw Questionnaire Results'!J196)/2)</f>
        <v/>
      </c>
      <c r="D197" t="str">
        <f>IF('Raw Questionnaire Results'!$G196="","",('Raw Questionnaire Results'!AZ196+'Raw Questionnaire Results'!AH196)/2)</f>
        <v/>
      </c>
      <c r="E197" s="64" t="str">
        <f>IF('Raw Questionnaire Results'!$G196="","",('Raw Questionnaire Results'!AY196+'Raw Questionnaire Results'!AG196)/2)</f>
        <v/>
      </c>
      <c r="F197" s="72" t="str">
        <f>IF('Raw Questionnaire Results'!$G196="","",('Raw Questionnaire Results'!L196+'Raw Questionnaire Results'!W196)/2)</f>
        <v/>
      </c>
      <c r="G197" s="72" t="str">
        <f>IF('Raw Questionnaire Results'!$G196="","",('Raw Questionnaire Results'!AL196+'Raw Questionnaire Results'!BH196)/2)</f>
        <v/>
      </c>
      <c r="H197" s="64" t="str">
        <f>IF('Raw Questionnaire Results'!$G196="","",('Raw Questionnaire Results'!AK196+'Raw Questionnaire Results'!BG196)/2)</f>
        <v/>
      </c>
      <c r="I197" s="72" t="str">
        <f>IF('Raw Questionnaire Results'!$G196="","",('Raw Questionnaire Results'!M196+'Raw Questionnaire Results'!R196)/2)</f>
        <v/>
      </c>
      <c r="J197" s="72" t="str">
        <f>IF('Raw Questionnaire Results'!$G196="","",('Raw Questionnaire Results'!AN196+'Raw Questionnaire Results'!AX196)/2)</f>
        <v/>
      </c>
      <c r="K197" s="64" t="str">
        <f>IF('Raw Questionnaire Results'!$G196="","",('Raw Questionnaire Results'!AM196+'Raw Questionnaire Results'!AW196)/2)</f>
        <v/>
      </c>
      <c r="L197" s="72" t="str">
        <f>IF('Raw Questionnaire Results'!$G196="","",('Raw Questionnaire Results'!V196+'Raw Questionnaire Results'!N196)/2)</f>
        <v/>
      </c>
      <c r="M197" s="72" t="str">
        <f>IF('Raw Questionnaire Results'!$G196="","",('Raw Questionnaire Results'!BF196+'Raw Questionnaire Results'!AP196)/2)</f>
        <v/>
      </c>
      <c r="N197" s="64" t="str">
        <f>IF('Raw Questionnaire Results'!$G196="","",('Raw Questionnaire Results'!BE196+'Raw Questionnaire Results'!AO196)/2)</f>
        <v/>
      </c>
      <c r="O197" s="72" t="str">
        <f>IF('Raw Questionnaire Results'!$G196="","",('Raw Questionnaire Results'!Q196+'Raw Questionnaire Results'!K196)/2)</f>
        <v/>
      </c>
      <c r="P197" s="72" t="str">
        <f>IF('Raw Questionnaire Results'!$G196="","",('Raw Questionnaire Results'!AV196+'Raw Questionnaire Results'!AJ196)/2)</f>
        <v/>
      </c>
      <c r="Q197" s="64" t="str">
        <f>IF('Raw Questionnaire Results'!$G196="","",('Raw Questionnaire Results'!AU196+'Raw Questionnaire Results'!AI196)/2)</f>
        <v/>
      </c>
      <c r="R197" s="72" t="str">
        <f>IF('Raw Questionnaire Results'!$G196="","",('Raw Questionnaire Results'!O196+'Raw Questionnaire Results'!U196)/2)</f>
        <v/>
      </c>
      <c r="S197" s="72" t="str">
        <f>IF('Raw Questionnaire Results'!$G196="","",('Raw Questionnaire Results'!AR196+'Raw Questionnaire Results'!BD196)/2)</f>
        <v/>
      </c>
      <c r="T197" s="64" t="str">
        <f>IF('Raw Questionnaire Results'!$G196="","",('Raw Questionnaire Results'!AQ196+'Raw Questionnaire Results'!BC196)/2)</f>
        <v/>
      </c>
      <c r="U197" s="72" t="str">
        <f>IF('Raw Questionnaire Results'!$G196="","",('Raw Questionnaire Results'!T196+'Raw Questionnaire Results'!P196)/2)</f>
        <v/>
      </c>
      <c r="V197" s="72" t="str">
        <f>IF('Raw Questionnaire Results'!$G196="","",('Raw Questionnaire Results'!BB196+'Raw Questionnaire Results'!AT196)/2)</f>
        <v/>
      </c>
      <c r="W197" s="64" t="str">
        <f>IF('Raw Questionnaire Results'!$G196="","",('Raw Questionnaire Results'!BA196+'Raw Questionnaire Results'!AS196)/2)</f>
        <v/>
      </c>
    </row>
    <row r="198" spans="1:23">
      <c r="A198" s="70" t="str">
        <f>IF('Raw Questionnaire Results'!G197="","",'Raw Questionnaire Results'!G197)</f>
        <v/>
      </c>
      <c r="B198" s="71" t="str">
        <f>IF('Raw Questionnaire Results'!H197="","",'Raw Questionnaire Results'!H197)</f>
        <v/>
      </c>
      <c r="C198" t="str">
        <f>IF('Raw Questionnaire Results'!$G197="","",('Raw Questionnaire Results'!Q197+'Raw Questionnaire Results'!J197)/2)</f>
        <v/>
      </c>
      <c r="D198" t="str">
        <f>IF('Raw Questionnaire Results'!$G197="","",('Raw Questionnaire Results'!AZ197+'Raw Questionnaire Results'!AH197)/2)</f>
        <v/>
      </c>
      <c r="E198" s="64" t="str">
        <f>IF('Raw Questionnaire Results'!$G197="","",('Raw Questionnaire Results'!AY197+'Raw Questionnaire Results'!AG197)/2)</f>
        <v/>
      </c>
      <c r="F198" s="72" t="str">
        <f>IF('Raw Questionnaire Results'!$G197="","",('Raw Questionnaire Results'!L197+'Raw Questionnaire Results'!W197)/2)</f>
        <v/>
      </c>
      <c r="G198" s="72" t="str">
        <f>IF('Raw Questionnaire Results'!$G197="","",('Raw Questionnaire Results'!AL197+'Raw Questionnaire Results'!BH197)/2)</f>
        <v/>
      </c>
      <c r="H198" s="64" t="str">
        <f>IF('Raw Questionnaire Results'!$G197="","",('Raw Questionnaire Results'!AK197+'Raw Questionnaire Results'!BG197)/2)</f>
        <v/>
      </c>
      <c r="I198" s="72" t="str">
        <f>IF('Raw Questionnaire Results'!$G197="","",('Raw Questionnaire Results'!M197+'Raw Questionnaire Results'!R197)/2)</f>
        <v/>
      </c>
      <c r="J198" s="72" t="str">
        <f>IF('Raw Questionnaire Results'!$G197="","",('Raw Questionnaire Results'!AN197+'Raw Questionnaire Results'!AX197)/2)</f>
        <v/>
      </c>
      <c r="K198" s="64" t="str">
        <f>IF('Raw Questionnaire Results'!$G197="","",('Raw Questionnaire Results'!AM197+'Raw Questionnaire Results'!AW197)/2)</f>
        <v/>
      </c>
      <c r="L198" s="72" t="str">
        <f>IF('Raw Questionnaire Results'!$G197="","",('Raw Questionnaire Results'!V197+'Raw Questionnaire Results'!N197)/2)</f>
        <v/>
      </c>
      <c r="M198" s="72" t="str">
        <f>IF('Raw Questionnaire Results'!$G197="","",('Raw Questionnaire Results'!BF197+'Raw Questionnaire Results'!AP197)/2)</f>
        <v/>
      </c>
      <c r="N198" s="64" t="str">
        <f>IF('Raw Questionnaire Results'!$G197="","",('Raw Questionnaire Results'!BE197+'Raw Questionnaire Results'!AO197)/2)</f>
        <v/>
      </c>
      <c r="O198" s="72" t="str">
        <f>IF('Raw Questionnaire Results'!$G197="","",('Raw Questionnaire Results'!Q197+'Raw Questionnaire Results'!K197)/2)</f>
        <v/>
      </c>
      <c r="P198" s="72" t="str">
        <f>IF('Raw Questionnaire Results'!$G197="","",('Raw Questionnaire Results'!AV197+'Raw Questionnaire Results'!AJ197)/2)</f>
        <v/>
      </c>
      <c r="Q198" s="64" t="str">
        <f>IF('Raw Questionnaire Results'!$G197="","",('Raw Questionnaire Results'!AU197+'Raw Questionnaire Results'!AI197)/2)</f>
        <v/>
      </c>
      <c r="R198" s="72" t="str">
        <f>IF('Raw Questionnaire Results'!$G197="","",('Raw Questionnaire Results'!O197+'Raw Questionnaire Results'!U197)/2)</f>
        <v/>
      </c>
      <c r="S198" s="72" t="str">
        <f>IF('Raw Questionnaire Results'!$G197="","",('Raw Questionnaire Results'!AR197+'Raw Questionnaire Results'!BD197)/2)</f>
        <v/>
      </c>
      <c r="T198" s="64" t="str">
        <f>IF('Raw Questionnaire Results'!$G197="","",('Raw Questionnaire Results'!AQ197+'Raw Questionnaire Results'!BC197)/2)</f>
        <v/>
      </c>
      <c r="U198" s="72" t="str">
        <f>IF('Raw Questionnaire Results'!$G197="","",('Raw Questionnaire Results'!T197+'Raw Questionnaire Results'!P197)/2)</f>
        <v/>
      </c>
      <c r="V198" s="72" t="str">
        <f>IF('Raw Questionnaire Results'!$G197="","",('Raw Questionnaire Results'!BB197+'Raw Questionnaire Results'!AT197)/2)</f>
        <v/>
      </c>
      <c r="W198" s="64" t="str">
        <f>IF('Raw Questionnaire Results'!$G197="","",('Raw Questionnaire Results'!BA197+'Raw Questionnaire Results'!AS197)/2)</f>
        <v/>
      </c>
    </row>
    <row r="199" spans="1:23">
      <c r="A199" s="70" t="str">
        <f>IF('Raw Questionnaire Results'!G198="","",'Raw Questionnaire Results'!G198)</f>
        <v/>
      </c>
      <c r="B199" s="71" t="str">
        <f>IF('Raw Questionnaire Results'!H198="","",'Raw Questionnaire Results'!H198)</f>
        <v/>
      </c>
      <c r="C199" t="str">
        <f>IF('Raw Questionnaire Results'!$G198="","",('Raw Questionnaire Results'!Q198+'Raw Questionnaire Results'!J198)/2)</f>
        <v/>
      </c>
      <c r="D199" t="str">
        <f>IF('Raw Questionnaire Results'!$G198="","",('Raw Questionnaire Results'!AZ198+'Raw Questionnaire Results'!AH198)/2)</f>
        <v/>
      </c>
      <c r="E199" s="64" t="str">
        <f>IF('Raw Questionnaire Results'!$G198="","",('Raw Questionnaire Results'!AY198+'Raw Questionnaire Results'!AG198)/2)</f>
        <v/>
      </c>
      <c r="F199" s="72" t="str">
        <f>IF('Raw Questionnaire Results'!$G198="","",('Raw Questionnaire Results'!L198+'Raw Questionnaire Results'!W198)/2)</f>
        <v/>
      </c>
      <c r="G199" s="72" t="str">
        <f>IF('Raw Questionnaire Results'!$G198="","",('Raw Questionnaire Results'!AL198+'Raw Questionnaire Results'!BH198)/2)</f>
        <v/>
      </c>
      <c r="H199" s="64" t="str">
        <f>IF('Raw Questionnaire Results'!$G198="","",('Raw Questionnaire Results'!AK198+'Raw Questionnaire Results'!BG198)/2)</f>
        <v/>
      </c>
      <c r="I199" s="72" t="str">
        <f>IF('Raw Questionnaire Results'!$G198="","",('Raw Questionnaire Results'!M198+'Raw Questionnaire Results'!R198)/2)</f>
        <v/>
      </c>
      <c r="J199" s="72" t="str">
        <f>IF('Raw Questionnaire Results'!$G198="","",('Raw Questionnaire Results'!AN198+'Raw Questionnaire Results'!AX198)/2)</f>
        <v/>
      </c>
      <c r="K199" s="64" t="str">
        <f>IF('Raw Questionnaire Results'!$G198="","",('Raw Questionnaire Results'!AM198+'Raw Questionnaire Results'!AW198)/2)</f>
        <v/>
      </c>
      <c r="L199" s="72" t="str">
        <f>IF('Raw Questionnaire Results'!$G198="","",('Raw Questionnaire Results'!V198+'Raw Questionnaire Results'!N198)/2)</f>
        <v/>
      </c>
      <c r="M199" s="72" t="str">
        <f>IF('Raw Questionnaire Results'!$G198="","",('Raw Questionnaire Results'!BF198+'Raw Questionnaire Results'!AP198)/2)</f>
        <v/>
      </c>
      <c r="N199" s="64" t="str">
        <f>IF('Raw Questionnaire Results'!$G198="","",('Raw Questionnaire Results'!BE198+'Raw Questionnaire Results'!AO198)/2)</f>
        <v/>
      </c>
      <c r="O199" s="72" t="str">
        <f>IF('Raw Questionnaire Results'!$G198="","",('Raw Questionnaire Results'!Q198+'Raw Questionnaire Results'!K198)/2)</f>
        <v/>
      </c>
      <c r="P199" s="72" t="str">
        <f>IF('Raw Questionnaire Results'!$G198="","",('Raw Questionnaire Results'!AV198+'Raw Questionnaire Results'!AJ198)/2)</f>
        <v/>
      </c>
      <c r="Q199" s="64" t="str">
        <f>IF('Raw Questionnaire Results'!$G198="","",('Raw Questionnaire Results'!AU198+'Raw Questionnaire Results'!AI198)/2)</f>
        <v/>
      </c>
      <c r="R199" s="72" t="str">
        <f>IF('Raw Questionnaire Results'!$G198="","",('Raw Questionnaire Results'!O198+'Raw Questionnaire Results'!U198)/2)</f>
        <v/>
      </c>
      <c r="S199" s="72" t="str">
        <f>IF('Raw Questionnaire Results'!$G198="","",('Raw Questionnaire Results'!AR198+'Raw Questionnaire Results'!BD198)/2)</f>
        <v/>
      </c>
      <c r="T199" s="64" t="str">
        <f>IF('Raw Questionnaire Results'!$G198="","",('Raw Questionnaire Results'!AQ198+'Raw Questionnaire Results'!BC198)/2)</f>
        <v/>
      </c>
      <c r="U199" s="72" t="str">
        <f>IF('Raw Questionnaire Results'!$G198="","",('Raw Questionnaire Results'!T198+'Raw Questionnaire Results'!P198)/2)</f>
        <v/>
      </c>
      <c r="V199" s="72" t="str">
        <f>IF('Raw Questionnaire Results'!$G198="","",('Raw Questionnaire Results'!BB198+'Raw Questionnaire Results'!AT198)/2)</f>
        <v/>
      </c>
      <c r="W199" s="64" t="str">
        <f>IF('Raw Questionnaire Results'!$G198="","",('Raw Questionnaire Results'!BA198+'Raw Questionnaire Results'!AS198)/2)</f>
        <v/>
      </c>
    </row>
    <row r="200" spans="1:23">
      <c r="A200" s="70" t="str">
        <f>IF('Raw Questionnaire Results'!G199="","",'Raw Questionnaire Results'!G199)</f>
        <v/>
      </c>
      <c r="B200" s="71" t="str">
        <f>IF('Raw Questionnaire Results'!H199="","",'Raw Questionnaire Results'!H199)</f>
        <v/>
      </c>
      <c r="C200" t="str">
        <f>IF('Raw Questionnaire Results'!$G199="","",('Raw Questionnaire Results'!Q199+'Raw Questionnaire Results'!J199)/2)</f>
        <v/>
      </c>
      <c r="D200" t="str">
        <f>IF('Raw Questionnaire Results'!$G199="","",('Raw Questionnaire Results'!AZ199+'Raw Questionnaire Results'!AH199)/2)</f>
        <v/>
      </c>
      <c r="E200" s="64" t="str">
        <f>IF('Raw Questionnaire Results'!$G199="","",('Raw Questionnaire Results'!AY199+'Raw Questionnaire Results'!AG199)/2)</f>
        <v/>
      </c>
      <c r="F200" s="72" t="str">
        <f>IF('Raw Questionnaire Results'!$G199="","",('Raw Questionnaire Results'!L199+'Raw Questionnaire Results'!W199)/2)</f>
        <v/>
      </c>
      <c r="G200" s="72" t="str">
        <f>IF('Raw Questionnaire Results'!$G199="","",('Raw Questionnaire Results'!AL199+'Raw Questionnaire Results'!BH199)/2)</f>
        <v/>
      </c>
      <c r="H200" s="64" t="str">
        <f>IF('Raw Questionnaire Results'!$G199="","",('Raw Questionnaire Results'!AK199+'Raw Questionnaire Results'!BG199)/2)</f>
        <v/>
      </c>
      <c r="I200" s="72" t="str">
        <f>IF('Raw Questionnaire Results'!$G199="","",('Raw Questionnaire Results'!M199+'Raw Questionnaire Results'!R199)/2)</f>
        <v/>
      </c>
      <c r="J200" s="72" t="str">
        <f>IF('Raw Questionnaire Results'!$G199="","",('Raw Questionnaire Results'!AN199+'Raw Questionnaire Results'!AX199)/2)</f>
        <v/>
      </c>
      <c r="K200" s="64" t="str">
        <f>IF('Raw Questionnaire Results'!$G199="","",('Raw Questionnaire Results'!AM199+'Raw Questionnaire Results'!AW199)/2)</f>
        <v/>
      </c>
      <c r="L200" s="72" t="str">
        <f>IF('Raw Questionnaire Results'!$G199="","",('Raw Questionnaire Results'!V199+'Raw Questionnaire Results'!N199)/2)</f>
        <v/>
      </c>
      <c r="M200" s="72" t="str">
        <f>IF('Raw Questionnaire Results'!$G199="","",('Raw Questionnaire Results'!BF199+'Raw Questionnaire Results'!AP199)/2)</f>
        <v/>
      </c>
      <c r="N200" s="64" t="str">
        <f>IF('Raw Questionnaire Results'!$G199="","",('Raw Questionnaire Results'!BE199+'Raw Questionnaire Results'!AO199)/2)</f>
        <v/>
      </c>
      <c r="O200" s="72" t="str">
        <f>IF('Raw Questionnaire Results'!$G199="","",('Raw Questionnaire Results'!Q199+'Raw Questionnaire Results'!K199)/2)</f>
        <v/>
      </c>
      <c r="P200" s="72" t="str">
        <f>IF('Raw Questionnaire Results'!$G199="","",('Raw Questionnaire Results'!AV199+'Raw Questionnaire Results'!AJ199)/2)</f>
        <v/>
      </c>
      <c r="Q200" s="64" t="str">
        <f>IF('Raw Questionnaire Results'!$G199="","",('Raw Questionnaire Results'!AU199+'Raw Questionnaire Results'!AI199)/2)</f>
        <v/>
      </c>
      <c r="R200" s="72" t="str">
        <f>IF('Raw Questionnaire Results'!$G199="","",('Raw Questionnaire Results'!O199+'Raw Questionnaire Results'!U199)/2)</f>
        <v/>
      </c>
      <c r="S200" s="72" t="str">
        <f>IF('Raw Questionnaire Results'!$G199="","",('Raw Questionnaire Results'!AR199+'Raw Questionnaire Results'!BD199)/2)</f>
        <v/>
      </c>
      <c r="T200" s="64" t="str">
        <f>IF('Raw Questionnaire Results'!$G199="","",('Raw Questionnaire Results'!AQ199+'Raw Questionnaire Results'!BC199)/2)</f>
        <v/>
      </c>
      <c r="U200" s="72" t="str">
        <f>IF('Raw Questionnaire Results'!$G199="","",('Raw Questionnaire Results'!T199+'Raw Questionnaire Results'!P199)/2)</f>
        <v/>
      </c>
      <c r="V200" s="72" t="str">
        <f>IF('Raw Questionnaire Results'!$G199="","",('Raw Questionnaire Results'!BB199+'Raw Questionnaire Results'!AT199)/2)</f>
        <v/>
      </c>
      <c r="W200" s="64" t="str">
        <f>IF('Raw Questionnaire Results'!$G199="","",('Raw Questionnaire Results'!BA199+'Raw Questionnaire Results'!AS199)/2)</f>
        <v/>
      </c>
    </row>
  </sheetData>
  <phoneticPr fontId="5" type="noConversion"/>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tt4" enableFormatConditionsCalculation="0">
    <tabColor theme="4"/>
  </sheetPr>
  <dimension ref="A1:BH47"/>
  <sheetViews>
    <sheetView tabSelected="1" topLeftCell="A17" workbookViewId="0">
      <selection activeCell="C58" sqref="C58"/>
    </sheetView>
  </sheetViews>
  <sheetFormatPr baseColWidth="10" defaultColWidth="17.1640625" defaultRowHeight="12.75" customHeight="1" x14ac:dyDescent="0"/>
  <cols>
    <col min="1" max="23" width="17.1640625" style="100" customWidth="1"/>
    <col min="24" max="24" width="82.6640625" style="100" customWidth="1"/>
    <col min="25" max="25" width="88.6640625" style="100" customWidth="1"/>
    <col min="26" max="26" width="51.83203125" style="100" customWidth="1"/>
    <col min="27" max="27" width="68.1640625" style="100" customWidth="1"/>
    <col min="28" max="28" width="52.5" style="100" customWidth="1"/>
    <col min="29" max="29" width="55.5" style="100" customWidth="1"/>
    <col min="30" max="30" width="63" style="100" customWidth="1"/>
    <col min="31" max="31" width="63.1640625" style="100" customWidth="1"/>
    <col min="32" max="32" width="63.5" style="100" customWidth="1"/>
    <col min="33" max="60" width="17.1640625" style="100" customWidth="1"/>
    <col min="61" max="16384" width="17.1640625" style="100"/>
  </cols>
  <sheetData>
    <row r="1" spans="1:60" ht="132">
      <c r="A1" s="61" t="s">
        <v>200</v>
      </c>
      <c r="B1" s="61" t="s">
        <v>201</v>
      </c>
      <c r="C1" s="61" t="s">
        <v>202</v>
      </c>
      <c r="D1" s="61" t="s">
        <v>203</v>
      </c>
      <c r="E1" s="61" t="s">
        <v>204</v>
      </c>
      <c r="F1" s="61" t="s">
        <v>205</v>
      </c>
      <c r="G1" s="61" t="s">
        <v>206</v>
      </c>
      <c r="H1" s="61" t="s">
        <v>207</v>
      </c>
      <c r="I1" s="61" t="s">
        <v>208</v>
      </c>
      <c r="J1" s="61" t="s">
        <v>209</v>
      </c>
      <c r="K1" s="61" t="s">
        <v>210</v>
      </c>
      <c r="L1" s="61" t="s">
        <v>211</v>
      </c>
      <c r="M1" s="61" t="s">
        <v>212</v>
      </c>
      <c r="N1" s="61" t="s">
        <v>213</v>
      </c>
      <c r="O1" s="61" t="s">
        <v>214</v>
      </c>
      <c r="P1" s="61" t="s">
        <v>215</v>
      </c>
      <c r="Q1" s="61" t="s">
        <v>216</v>
      </c>
      <c r="R1" s="61" t="s">
        <v>217</v>
      </c>
      <c r="S1" s="61" t="s">
        <v>218</v>
      </c>
      <c r="T1" s="61" t="s">
        <v>219</v>
      </c>
      <c r="U1" s="61" t="s">
        <v>220</v>
      </c>
      <c r="V1" s="61" t="s">
        <v>221</v>
      </c>
      <c r="W1" s="61" t="s">
        <v>222</v>
      </c>
      <c r="X1" s="61" t="s">
        <v>223</v>
      </c>
      <c r="Y1" s="61" t="s">
        <v>224</v>
      </c>
      <c r="Z1" s="61" t="s">
        <v>225</v>
      </c>
      <c r="AA1" s="61" t="s">
        <v>226</v>
      </c>
      <c r="AB1" s="61" t="s">
        <v>227</v>
      </c>
      <c r="AC1" s="61" t="s">
        <v>228</v>
      </c>
      <c r="AD1" s="61" t="s">
        <v>229</v>
      </c>
      <c r="AE1" s="61" t="s">
        <v>230</v>
      </c>
      <c r="AF1" s="61" t="s">
        <v>231</v>
      </c>
      <c r="AG1" s="61" t="s">
        <v>232</v>
      </c>
      <c r="AH1" s="61" t="s">
        <v>233</v>
      </c>
      <c r="AI1" s="61" t="s">
        <v>234</v>
      </c>
      <c r="AJ1" s="61" t="s">
        <v>235</v>
      </c>
      <c r="AK1" s="61" t="s">
        <v>236</v>
      </c>
      <c r="AL1" s="61" t="s">
        <v>237</v>
      </c>
      <c r="AM1" s="61" t="s">
        <v>238</v>
      </c>
      <c r="AN1" s="61" t="s">
        <v>239</v>
      </c>
      <c r="AO1" s="61" t="s">
        <v>240</v>
      </c>
      <c r="AP1" s="61" t="s">
        <v>241</v>
      </c>
      <c r="AQ1" s="61" t="s">
        <v>242</v>
      </c>
      <c r="AR1" s="61" t="s">
        <v>243</v>
      </c>
      <c r="AS1" s="61" t="s">
        <v>244</v>
      </c>
      <c r="AT1" s="61" t="s">
        <v>245</v>
      </c>
      <c r="AU1" s="61" t="s">
        <v>246</v>
      </c>
      <c r="AV1" s="61" t="s">
        <v>247</v>
      </c>
      <c r="AW1" s="61" t="s">
        <v>248</v>
      </c>
      <c r="AX1" s="61" t="s">
        <v>249</v>
      </c>
      <c r="AY1" s="61" t="s">
        <v>250</v>
      </c>
      <c r="AZ1" s="61" t="s">
        <v>251</v>
      </c>
      <c r="BA1" s="61" t="s">
        <v>252</v>
      </c>
      <c r="BB1" s="61" t="s">
        <v>253</v>
      </c>
      <c r="BC1" s="61" t="s">
        <v>254</v>
      </c>
      <c r="BD1" s="61" t="s">
        <v>255</v>
      </c>
      <c r="BE1" s="61" t="s">
        <v>256</v>
      </c>
      <c r="BF1" s="61" t="s">
        <v>257</v>
      </c>
      <c r="BG1" s="61" t="s">
        <v>258</v>
      </c>
      <c r="BH1" s="61" t="s">
        <v>259</v>
      </c>
    </row>
    <row r="2" spans="1:60" ht="30">
      <c r="A2" s="62">
        <v>41158.619027777779</v>
      </c>
      <c r="B2" s="131" t="s">
        <v>426</v>
      </c>
      <c r="C2" s="131" t="s">
        <v>427</v>
      </c>
      <c r="D2" s="63">
        <v>5</v>
      </c>
      <c r="E2" s="63">
        <v>2</v>
      </c>
      <c r="F2" s="63">
        <v>4</v>
      </c>
      <c r="G2" s="63" t="s">
        <v>8</v>
      </c>
      <c r="H2" s="63">
        <v>2</v>
      </c>
      <c r="I2" s="63">
        <v>4</v>
      </c>
      <c r="J2" s="63">
        <v>1</v>
      </c>
      <c r="K2" s="63">
        <v>2</v>
      </c>
      <c r="L2" s="63">
        <v>2</v>
      </c>
      <c r="M2" s="63">
        <v>1</v>
      </c>
      <c r="N2" s="63">
        <v>3</v>
      </c>
      <c r="O2" s="63">
        <v>1</v>
      </c>
      <c r="P2" s="63">
        <v>1</v>
      </c>
      <c r="Q2" s="63">
        <v>2</v>
      </c>
      <c r="R2" s="63">
        <v>1</v>
      </c>
      <c r="S2" s="63">
        <v>1</v>
      </c>
      <c r="T2" s="63">
        <v>2</v>
      </c>
      <c r="U2" s="63">
        <v>1</v>
      </c>
      <c r="V2" s="63">
        <v>1</v>
      </c>
      <c r="W2" s="63">
        <v>3</v>
      </c>
      <c r="X2" s="63"/>
      <c r="Y2" s="63"/>
      <c r="Z2" s="63"/>
      <c r="AA2" s="63"/>
      <c r="AB2" s="63"/>
      <c r="AC2" s="63"/>
      <c r="AD2" s="63"/>
      <c r="AE2" s="63"/>
      <c r="AF2" s="63"/>
      <c r="AG2" s="63">
        <v>1</v>
      </c>
      <c r="AH2" s="63">
        <v>1</v>
      </c>
      <c r="AI2" s="63">
        <v>6</v>
      </c>
      <c r="AJ2" s="63">
        <v>6</v>
      </c>
      <c r="AK2" s="63">
        <v>2</v>
      </c>
      <c r="AL2" s="63">
        <v>6</v>
      </c>
      <c r="AM2" s="63">
        <v>6</v>
      </c>
      <c r="AN2" s="63">
        <v>1</v>
      </c>
      <c r="AO2" s="63">
        <v>5</v>
      </c>
      <c r="AP2" s="63">
        <v>2</v>
      </c>
      <c r="AQ2" s="63">
        <v>1</v>
      </c>
      <c r="AR2" s="63">
        <v>7</v>
      </c>
      <c r="AS2" s="63">
        <v>3</v>
      </c>
      <c r="AT2" s="63">
        <v>6</v>
      </c>
      <c r="AU2" s="63">
        <v>4</v>
      </c>
      <c r="AV2" s="63">
        <v>4</v>
      </c>
      <c r="AW2" s="63">
        <v>7</v>
      </c>
      <c r="AX2" s="63">
        <v>1</v>
      </c>
      <c r="AY2" s="63">
        <v>6</v>
      </c>
      <c r="AZ2" s="63">
        <v>1</v>
      </c>
      <c r="BA2" s="63">
        <v>2</v>
      </c>
      <c r="BB2" s="63">
        <v>6</v>
      </c>
      <c r="BC2" s="63">
        <v>2</v>
      </c>
      <c r="BD2" s="63">
        <v>7</v>
      </c>
      <c r="BE2" s="63">
        <v>7</v>
      </c>
      <c r="BF2" s="63">
        <v>1</v>
      </c>
      <c r="BG2" s="63">
        <v>1</v>
      </c>
      <c r="BH2" s="63">
        <v>7</v>
      </c>
    </row>
    <row r="3" spans="1:60" ht="60">
      <c r="A3" s="62">
        <v>41158.639074074075</v>
      </c>
      <c r="B3" s="131" t="s">
        <v>428</v>
      </c>
      <c r="C3" s="131" t="s">
        <v>427</v>
      </c>
      <c r="D3" s="63">
        <v>5</v>
      </c>
      <c r="E3" s="63">
        <v>4</v>
      </c>
      <c r="F3" s="63">
        <v>3</v>
      </c>
      <c r="G3" s="63" t="s">
        <v>8</v>
      </c>
      <c r="H3" s="63">
        <v>2</v>
      </c>
      <c r="I3" s="63">
        <v>4</v>
      </c>
      <c r="J3" s="63">
        <v>7</v>
      </c>
      <c r="K3" s="63">
        <v>7</v>
      </c>
      <c r="L3" s="63">
        <v>5</v>
      </c>
      <c r="M3" s="63">
        <v>5</v>
      </c>
      <c r="N3" s="63">
        <v>5</v>
      </c>
      <c r="O3" s="63">
        <v>4</v>
      </c>
      <c r="P3" s="63">
        <v>3</v>
      </c>
      <c r="Q3" s="63">
        <v>7</v>
      </c>
      <c r="R3" s="63">
        <v>4</v>
      </c>
      <c r="S3" s="63">
        <v>7</v>
      </c>
      <c r="T3" s="63">
        <v>5</v>
      </c>
      <c r="U3" s="63">
        <v>5</v>
      </c>
      <c r="V3" s="63">
        <v>4</v>
      </c>
      <c r="W3" s="63">
        <v>6</v>
      </c>
      <c r="X3" s="63" t="s">
        <v>260</v>
      </c>
      <c r="Y3" s="63" t="s">
        <v>261</v>
      </c>
      <c r="Z3" s="63" t="s">
        <v>262</v>
      </c>
      <c r="AA3" s="63" t="s">
        <v>263</v>
      </c>
      <c r="AB3" s="63" t="s">
        <v>264</v>
      </c>
      <c r="AC3" s="63" t="s">
        <v>265</v>
      </c>
      <c r="AD3" s="63" t="s">
        <v>266</v>
      </c>
      <c r="AE3" s="63" t="s">
        <v>267</v>
      </c>
      <c r="AF3" s="63"/>
      <c r="AG3" s="63">
        <v>7</v>
      </c>
      <c r="AH3" s="63">
        <v>7</v>
      </c>
      <c r="AI3" s="63">
        <v>7</v>
      </c>
      <c r="AJ3" s="63">
        <v>7</v>
      </c>
      <c r="AK3" s="63">
        <v>1</v>
      </c>
      <c r="AL3" s="63">
        <v>7</v>
      </c>
      <c r="AM3" s="63">
        <v>1</v>
      </c>
      <c r="AN3" s="63">
        <v>7</v>
      </c>
      <c r="AO3" s="63">
        <v>1</v>
      </c>
      <c r="AP3" s="63">
        <v>6</v>
      </c>
      <c r="AQ3" s="63">
        <v>1</v>
      </c>
      <c r="AR3" s="63">
        <v>7</v>
      </c>
      <c r="AS3" s="63">
        <v>4</v>
      </c>
      <c r="AT3" s="63">
        <v>6</v>
      </c>
      <c r="AU3" s="63">
        <v>7</v>
      </c>
      <c r="AV3" s="63">
        <v>7</v>
      </c>
      <c r="AW3" s="63">
        <v>2</v>
      </c>
      <c r="AX3" s="63">
        <v>7</v>
      </c>
      <c r="AY3" s="63">
        <v>5</v>
      </c>
      <c r="AZ3" s="63">
        <v>7</v>
      </c>
      <c r="BA3" s="63">
        <v>3</v>
      </c>
      <c r="BB3" s="63">
        <v>6</v>
      </c>
      <c r="BC3" s="63">
        <v>1</v>
      </c>
      <c r="BD3" s="63">
        <v>7</v>
      </c>
      <c r="BE3" s="63">
        <v>5</v>
      </c>
      <c r="BF3" s="63">
        <v>4</v>
      </c>
      <c r="BG3" s="63">
        <v>4</v>
      </c>
      <c r="BH3" s="63">
        <v>6</v>
      </c>
    </row>
    <row r="4" spans="1:60" ht="75">
      <c r="A4" s="62">
        <v>41158.642500000002</v>
      </c>
      <c r="B4" s="131" t="s">
        <v>426</v>
      </c>
      <c r="C4" s="131" t="s">
        <v>427</v>
      </c>
      <c r="D4" s="63">
        <v>5</v>
      </c>
      <c r="E4" s="63">
        <v>2</v>
      </c>
      <c r="F4" s="63">
        <v>4</v>
      </c>
      <c r="G4" s="63" t="s">
        <v>17</v>
      </c>
      <c r="H4" s="63">
        <v>11</v>
      </c>
      <c r="I4" s="63">
        <v>4</v>
      </c>
      <c r="J4" s="63">
        <v>1</v>
      </c>
      <c r="K4" s="63">
        <v>2</v>
      </c>
      <c r="L4" s="63">
        <v>2</v>
      </c>
      <c r="M4" s="63">
        <v>5</v>
      </c>
      <c r="N4" s="63">
        <v>2</v>
      </c>
      <c r="O4" s="63">
        <v>2</v>
      </c>
      <c r="P4" s="63">
        <v>2</v>
      </c>
      <c r="Q4" s="63">
        <v>5</v>
      </c>
      <c r="R4" s="63">
        <v>5</v>
      </c>
      <c r="S4" s="63">
        <v>2</v>
      </c>
      <c r="T4" s="63">
        <v>2</v>
      </c>
      <c r="U4" s="63">
        <v>3</v>
      </c>
      <c r="V4" s="63">
        <v>2</v>
      </c>
      <c r="W4" s="63">
        <v>2</v>
      </c>
      <c r="X4" s="63"/>
      <c r="Y4" s="63" t="s">
        <v>268</v>
      </c>
      <c r="Z4" s="63" t="s">
        <v>269</v>
      </c>
      <c r="AA4" s="63" t="s">
        <v>270</v>
      </c>
      <c r="AB4" s="63" t="s">
        <v>271</v>
      </c>
      <c r="AC4" s="63" t="s">
        <v>272</v>
      </c>
      <c r="AD4" s="63" t="s">
        <v>273</v>
      </c>
      <c r="AE4" s="63" t="s">
        <v>274</v>
      </c>
      <c r="AF4" s="63"/>
      <c r="AG4" s="63">
        <v>5</v>
      </c>
      <c r="AH4" s="63">
        <v>5</v>
      </c>
      <c r="AI4" s="63">
        <v>6</v>
      </c>
      <c r="AJ4" s="63">
        <v>4</v>
      </c>
      <c r="AK4" s="63">
        <v>6</v>
      </c>
      <c r="AL4" s="63">
        <v>4</v>
      </c>
      <c r="AM4" s="63">
        <v>5</v>
      </c>
      <c r="AN4" s="63">
        <v>5</v>
      </c>
      <c r="AO4" s="63">
        <v>6</v>
      </c>
      <c r="AP4" s="63">
        <v>6</v>
      </c>
      <c r="AQ4" s="63">
        <v>2</v>
      </c>
      <c r="AR4" s="63">
        <v>4</v>
      </c>
      <c r="AS4" s="63">
        <v>5</v>
      </c>
      <c r="AT4" s="63">
        <v>5</v>
      </c>
      <c r="AU4" s="63">
        <v>2</v>
      </c>
      <c r="AV4" s="63">
        <v>5</v>
      </c>
      <c r="AW4" s="63">
        <v>5</v>
      </c>
      <c r="AX4" s="63">
        <v>5</v>
      </c>
      <c r="AY4" s="63">
        <v>5</v>
      </c>
      <c r="AZ4" s="63">
        <v>5</v>
      </c>
      <c r="BA4" s="63">
        <v>3</v>
      </c>
      <c r="BB4" s="63">
        <v>5</v>
      </c>
      <c r="BC4" s="63">
        <v>4</v>
      </c>
      <c r="BD4" s="63">
        <v>5</v>
      </c>
      <c r="BE4" s="63">
        <v>5</v>
      </c>
      <c r="BF4" s="63">
        <v>5</v>
      </c>
      <c r="BG4" s="63">
        <v>5</v>
      </c>
      <c r="BH4" s="63">
        <v>5</v>
      </c>
    </row>
    <row r="5" spans="1:60" ht="60">
      <c r="A5" s="62">
        <v>41158.669409722221</v>
      </c>
      <c r="B5" s="131" t="s">
        <v>428</v>
      </c>
      <c r="C5" s="131" t="s">
        <v>427</v>
      </c>
      <c r="D5" s="63">
        <v>5</v>
      </c>
      <c r="E5" s="63">
        <v>4</v>
      </c>
      <c r="F5" s="63">
        <v>3</v>
      </c>
      <c r="G5" s="63" t="s">
        <v>17</v>
      </c>
      <c r="H5" s="63">
        <v>11</v>
      </c>
      <c r="I5" s="63">
        <v>3</v>
      </c>
      <c r="J5" s="63">
        <v>5</v>
      </c>
      <c r="K5" s="63">
        <v>7</v>
      </c>
      <c r="L5" s="63">
        <v>4</v>
      </c>
      <c r="M5" s="63">
        <v>5</v>
      </c>
      <c r="N5" s="63">
        <v>5</v>
      </c>
      <c r="O5" s="63">
        <v>5</v>
      </c>
      <c r="P5" s="63">
        <v>5</v>
      </c>
      <c r="Q5" s="63">
        <v>4</v>
      </c>
      <c r="R5" s="63">
        <v>6</v>
      </c>
      <c r="S5" s="63">
        <v>6</v>
      </c>
      <c r="T5" s="63">
        <v>5</v>
      </c>
      <c r="U5" s="63">
        <v>5</v>
      </c>
      <c r="V5" s="63">
        <v>6</v>
      </c>
      <c r="W5" s="63">
        <v>2</v>
      </c>
      <c r="X5" s="63" t="s">
        <v>275</v>
      </c>
      <c r="Y5" s="63"/>
      <c r="Z5" s="63"/>
      <c r="AA5" s="63"/>
      <c r="AB5" s="63"/>
      <c r="AC5" s="63"/>
      <c r="AD5" s="63"/>
      <c r="AE5" s="63"/>
      <c r="AF5" s="63" t="s">
        <v>276</v>
      </c>
      <c r="AG5" s="63">
        <v>3</v>
      </c>
      <c r="AH5" s="63">
        <v>5</v>
      </c>
      <c r="AI5" s="63">
        <v>7</v>
      </c>
      <c r="AJ5" s="63">
        <v>7</v>
      </c>
      <c r="AK5" s="63">
        <v>4</v>
      </c>
      <c r="AL5" s="63">
        <v>4</v>
      </c>
      <c r="AM5" s="63">
        <v>4</v>
      </c>
      <c r="AN5" s="63">
        <v>6</v>
      </c>
      <c r="AO5" s="63">
        <v>4</v>
      </c>
      <c r="AP5" s="63">
        <v>6</v>
      </c>
      <c r="AQ5" s="63">
        <v>4</v>
      </c>
      <c r="AR5" s="63">
        <v>7</v>
      </c>
      <c r="AS5" s="63">
        <v>2</v>
      </c>
      <c r="AT5" s="63">
        <v>6</v>
      </c>
      <c r="AU5" s="63">
        <v>4</v>
      </c>
      <c r="AV5" s="63">
        <v>4</v>
      </c>
      <c r="AW5" s="63">
        <v>5</v>
      </c>
      <c r="AX5" s="63">
        <v>7</v>
      </c>
      <c r="AY5" s="63">
        <v>6</v>
      </c>
      <c r="AZ5" s="63">
        <v>6</v>
      </c>
      <c r="BA5" s="63">
        <v>2</v>
      </c>
      <c r="BB5" s="63">
        <v>6</v>
      </c>
      <c r="BC5" s="63">
        <v>5</v>
      </c>
      <c r="BD5" s="63">
        <v>7</v>
      </c>
      <c r="BE5" s="63">
        <v>6</v>
      </c>
      <c r="BF5" s="63">
        <v>6</v>
      </c>
      <c r="BG5" s="63">
        <v>2</v>
      </c>
      <c r="BH5" s="63">
        <v>3</v>
      </c>
    </row>
    <row r="6" spans="1:60" ht="30">
      <c r="A6" s="62">
        <v>41159.642858796295</v>
      </c>
      <c r="B6" s="131" t="s">
        <v>426</v>
      </c>
      <c r="C6" s="131" t="s">
        <v>427</v>
      </c>
      <c r="D6" s="63">
        <v>5</v>
      </c>
      <c r="E6" s="63">
        <v>2</v>
      </c>
      <c r="F6" s="63">
        <v>4</v>
      </c>
      <c r="G6" s="63" t="s">
        <v>18</v>
      </c>
      <c r="H6" s="63">
        <v>12</v>
      </c>
      <c r="I6" s="63">
        <v>2</v>
      </c>
      <c r="J6" s="63">
        <v>2</v>
      </c>
      <c r="K6" s="63">
        <v>2</v>
      </c>
      <c r="L6" s="63">
        <v>2</v>
      </c>
      <c r="M6" s="63">
        <v>2</v>
      </c>
      <c r="N6" s="63">
        <v>3</v>
      </c>
      <c r="O6" s="63">
        <v>5</v>
      </c>
      <c r="P6" s="63">
        <v>2</v>
      </c>
      <c r="Q6" s="63">
        <v>4</v>
      </c>
      <c r="R6" s="63">
        <v>3</v>
      </c>
      <c r="S6" s="63">
        <v>3</v>
      </c>
      <c r="T6" s="63">
        <v>4</v>
      </c>
      <c r="U6" s="63">
        <v>4</v>
      </c>
      <c r="V6" s="63">
        <v>5</v>
      </c>
      <c r="W6" s="63">
        <v>4</v>
      </c>
      <c r="X6" s="63"/>
      <c r="Y6" s="63"/>
      <c r="Z6" s="63"/>
      <c r="AA6" s="63"/>
      <c r="AB6" s="63"/>
      <c r="AC6" s="63"/>
      <c r="AD6" s="63"/>
      <c r="AE6" s="63"/>
      <c r="AF6" s="63"/>
      <c r="AG6" s="63">
        <v>2</v>
      </c>
      <c r="AH6" s="63">
        <v>5</v>
      </c>
      <c r="AI6" s="63">
        <v>5</v>
      </c>
      <c r="AJ6" s="63">
        <v>2</v>
      </c>
      <c r="AK6" s="63">
        <v>6</v>
      </c>
      <c r="AL6" s="63">
        <v>4</v>
      </c>
      <c r="AM6" s="63">
        <v>5</v>
      </c>
      <c r="AN6" s="63">
        <v>2</v>
      </c>
      <c r="AO6" s="63">
        <v>5</v>
      </c>
      <c r="AP6" s="63">
        <v>3</v>
      </c>
      <c r="AQ6" s="63">
        <v>2</v>
      </c>
      <c r="AR6" s="63">
        <v>5</v>
      </c>
      <c r="AS6" s="63">
        <v>3</v>
      </c>
      <c r="AT6" s="63">
        <v>5</v>
      </c>
      <c r="AU6" s="63">
        <v>2</v>
      </c>
      <c r="AV6" s="63">
        <v>4</v>
      </c>
      <c r="AW6" s="63">
        <v>2</v>
      </c>
      <c r="AX6" s="63">
        <v>3</v>
      </c>
      <c r="AY6" s="63">
        <v>6</v>
      </c>
      <c r="AZ6" s="63">
        <v>3</v>
      </c>
      <c r="BA6" s="63">
        <v>1</v>
      </c>
      <c r="BB6" s="63">
        <v>6</v>
      </c>
      <c r="BC6" s="63">
        <v>2</v>
      </c>
      <c r="BD6" s="63">
        <v>5</v>
      </c>
      <c r="BE6" s="63">
        <v>2</v>
      </c>
      <c r="BF6" s="63">
        <v>5</v>
      </c>
      <c r="BG6" s="63">
        <v>4</v>
      </c>
      <c r="BH6" s="63">
        <v>4</v>
      </c>
    </row>
    <row r="7" spans="1:60" ht="15">
      <c r="A7" s="62">
        <v>41159.644907407404</v>
      </c>
      <c r="B7" s="131" t="s">
        <v>429</v>
      </c>
      <c r="C7" s="131" t="s">
        <v>427</v>
      </c>
      <c r="D7" s="63">
        <v>4</v>
      </c>
      <c r="E7" s="63">
        <v>2</v>
      </c>
      <c r="F7" s="63">
        <v>2</v>
      </c>
      <c r="G7" s="63" t="s">
        <v>8</v>
      </c>
      <c r="H7" s="63">
        <v>2</v>
      </c>
      <c r="I7" s="63">
        <v>1</v>
      </c>
      <c r="J7" s="63">
        <v>7</v>
      </c>
      <c r="K7" s="63">
        <v>7</v>
      </c>
      <c r="L7" s="63">
        <v>2</v>
      </c>
      <c r="M7" s="63">
        <v>4</v>
      </c>
      <c r="N7" s="63">
        <v>7</v>
      </c>
      <c r="O7" s="63">
        <v>6</v>
      </c>
      <c r="P7" s="63">
        <v>4</v>
      </c>
      <c r="Q7" s="63">
        <v>7</v>
      </c>
      <c r="R7" s="63">
        <v>4</v>
      </c>
      <c r="S7" s="63">
        <v>7</v>
      </c>
      <c r="T7" s="63">
        <v>4</v>
      </c>
      <c r="U7" s="63">
        <v>4</v>
      </c>
      <c r="V7" s="63">
        <v>7</v>
      </c>
      <c r="W7" s="63">
        <v>2</v>
      </c>
      <c r="X7" s="63"/>
      <c r="Y7" s="63"/>
      <c r="Z7" s="63"/>
      <c r="AA7" s="63"/>
      <c r="AB7" s="63"/>
      <c r="AC7" s="63"/>
      <c r="AD7" s="63"/>
      <c r="AE7" s="63"/>
      <c r="AF7" s="63"/>
      <c r="AG7" s="63">
        <v>6</v>
      </c>
      <c r="AH7" s="63">
        <v>7</v>
      </c>
      <c r="AI7" s="63">
        <v>7</v>
      </c>
      <c r="AJ7" s="63">
        <v>7</v>
      </c>
      <c r="AK7" s="63">
        <v>6</v>
      </c>
      <c r="AL7" s="63">
        <v>2</v>
      </c>
      <c r="AM7" s="63">
        <v>2</v>
      </c>
      <c r="AN7" s="63">
        <v>7</v>
      </c>
      <c r="AO7" s="63">
        <v>2</v>
      </c>
      <c r="AP7" s="63">
        <v>2</v>
      </c>
      <c r="AQ7" s="63">
        <v>2</v>
      </c>
      <c r="AR7" s="63">
        <v>7</v>
      </c>
      <c r="AS7" s="63">
        <v>3</v>
      </c>
      <c r="AT7" s="63">
        <v>7</v>
      </c>
      <c r="AU7" s="63">
        <v>7</v>
      </c>
      <c r="AV7" s="63">
        <v>7</v>
      </c>
      <c r="AW7" s="63">
        <v>2</v>
      </c>
      <c r="AX7" s="63">
        <v>7</v>
      </c>
      <c r="AY7" s="63">
        <v>6</v>
      </c>
      <c r="AZ7" s="63">
        <v>7</v>
      </c>
      <c r="BA7" s="63">
        <v>3</v>
      </c>
      <c r="BB7" s="63">
        <v>7</v>
      </c>
      <c r="BC7" s="63">
        <v>4</v>
      </c>
      <c r="BD7" s="63">
        <v>7</v>
      </c>
      <c r="BE7" s="63">
        <v>2</v>
      </c>
      <c r="BF7" s="63">
        <v>2</v>
      </c>
      <c r="BG7" s="63">
        <v>6</v>
      </c>
      <c r="BH7" s="63">
        <v>2</v>
      </c>
    </row>
    <row r="8" spans="1:60" ht="30">
      <c r="A8" s="62">
        <v>41159.652256944442</v>
      </c>
      <c r="B8" s="131" t="s">
        <v>426</v>
      </c>
      <c r="C8" s="131" t="s">
        <v>427</v>
      </c>
      <c r="D8" s="63">
        <v>5</v>
      </c>
      <c r="E8" s="63">
        <v>1</v>
      </c>
      <c r="F8" s="63">
        <v>4</v>
      </c>
      <c r="G8" s="63" t="s">
        <v>19</v>
      </c>
      <c r="H8" s="63">
        <v>13</v>
      </c>
      <c r="I8" s="63">
        <v>2</v>
      </c>
      <c r="J8" s="63">
        <v>3</v>
      </c>
      <c r="K8" s="63">
        <v>4</v>
      </c>
      <c r="L8" s="63">
        <v>3</v>
      </c>
      <c r="M8" s="63">
        <v>3</v>
      </c>
      <c r="N8" s="63">
        <v>3</v>
      </c>
      <c r="O8" s="63">
        <v>3</v>
      </c>
      <c r="P8" s="63">
        <v>3</v>
      </c>
      <c r="Q8" s="63">
        <v>4</v>
      </c>
      <c r="R8" s="63">
        <v>4</v>
      </c>
      <c r="S8" s="63">
        <v>4</v>
      </c>
      <c r="T8" s="63">
        <v>3</v>
      </c>
      <c r="U8" s="63">
        <v>3</v>
      </c>
      <c r="V8" s="63">
        <v>2</v>
      </c>
      <c r="W8" s="63">
        <v>2</v>
      </c>
      <c r="X8" s="63" t="s">
        <v>277</v>
      </c>
      <c r="Y8" s="63"/>
      <c r="Z8" s="63"/>
      <c r="AA8" s="63"/>
      <c r="AB8" s="63"/>
      <c r="AC8" s="63"/>
      <c r="AD8" s="63"/>
      <c r="AE8" s="63"/>
      <c r="AF8" s="63"/>
      <c r="AG8" s="63">
        <v>5</v>
      </c>
      <c r="AH8" s="63">
        <v>2</v>
      </c>
      <c r="AI8" s="63">
        <v>6</v>
      </c>
      <c r="AJ8" s="63">
        <v>3</v>
      </c>
      <c r="AK8" s="63">
        <v>6</v>
      </c>
      <c r="AL8" s="63">
        <v>2</v>
      </c>
      <c r="AM8" s="63">
        <v>2</v>
      </c>
      <c r="AN8" s="63">
        <v>2</v>
      </c>
      <c r="AO8" s="63">
        <v>5</v>
      </c>
      <c r="AP8" s="63">
        <v>2</v>
      </c>
      <c r="AQ8" s="63">
        <v>2</v>
      </c>
      <c r="AR8" s="63">
        <v>3</v>
      </c>
      <c r="AS8" s="63">
        <v>2</v>
      </c>
      <c r="AT8" s="63">
        <v>4</v>
      </c>
      <c r="AU8" s="63">
        <v>3</v>
      </c>
      <c r="AV8" s="63">
        <v>3</v>
      </c>
      <c r="AW8" s="63">
        <v>2</v>
      </c>
      <c r="AX8" s="63">
        <v>2</v>
      </c>
      <c r="AY8" s="63">
        <v>6</v>
      </c>
      <c r="AZ8" s="63">
        <v>2</v>
      </c>
      <c r="BA8" s="63">
        <v>2</v>
      </c>
      <c r="BB8" s="63">
        <v>3</v>
      </c>
      <c r="BC8" s="63">
        <v>5</v>
      </c>
      <c r="BD8" s="63">
        <v>5</v>
      </c>
      <c r="BE8" s="63">
        <v>5</v>
      </c>
      <c r="BF8" s="63">
        <v>2</v>
      </c>
      <c r="BG8" s="63">
        <v>5</v>
      </c>
      <c r="BH8" s="63">
        <v>2</v>
      </c>
    </row>
    <row r="9" spans="1:60" ht="30">
      <c r="A9" s="62">
        <v>41159.658113425925</v>
      </c>
      <c r="B9" s="131" t="s">
        <v>426</v>
      </c>
      <c r="C9" s="131" t="s">
        <v>427</v>
      </c>
      <c r="D9" s="63">
        <v>5</v>
      </c>
      <c r="E9" s="63">
        <v>2</v>
      </c>
      <c r="F9" s="63">
        <v>4</v>
      </c>
      <c r="G9" s="63" t="s">
        <v>20</v>
      </c>
      <c r="H9" s="63">
        <v>14</v>
      </c>
      <c r="I9" s="63">
        <v>2</v>
      </c>
      <c r="J9" s="63">
        <v>3</v>
      </c>
      <c r="K9" s="63">
        <v>3</v>
      </c>
      <c r="L9" s="63">
        <v>2</v>
      </c>
      <c r="M9" s="63">
        <v>4</v>
      </c>
      <c r="N9" s="63">
        <v>2</v>
      </c>
      <c r="O9" s="63">
        <v>3</v>
      </c>
      <c r="P9" s="63">
        <v>3</v>
      </c>
      <c r="Q9" s="63">
        <v>2</v>
      </c>
      <c r="R9" s="63">
        <v>3</v>
      </c>
      <c r="S9" s="63">
        <v>3</v>
      </c>
      <c r="T9" s="63">
        <v>4</v>
      </c>
      <c r="U9" s="63">
        <v>3</v>
      </c>
      <c r="V9" s="63">
        <v>4</v>
      </c>
      <c r="W9" s="63">
        <v>2</v>
      </c>
      <c r="X9" s="63"/>
      <c r="Y9" s="63"/>
      <c r="Z9" s="63"/>
      <c r="AA9" s="63"/>
      <c r="AB9" s="63"/>
      <c r="AC9" s="63"/>
      <c r="AD9" s="63"/>
      <c r="AE9" s="63"/>
      <c r="AF9" s="63"/>
      <c r="AG9" s="63">
        <v>6</v>
      </c>
      <c r="AH9" s="63">
        <v>2</v>
      </c>
      <c r="AI9" s="63">
        <v>6</v>
      </c>
      <c r="AJ9" s="63">
        <v>3</v>
      </c>
      <c r="AK9" s="63">
        <v>5</v>
      </c>
      <c r="AL9" s="63">
        <v>2</v>
      </c>
      <c r="AM9" s="63">
        <v>3</v>
      </c>
      <c r="AN9" s="63">
        <v>3</v>
      </c>
      <c r="AO9" s="63">
        <v>5</v>
      </c>
      <c r="AP9" s="63">
        <v>4</v>
      </c>
      <c r="AQ9" s="63">
        <v>4</v>
      </c>
      <c r="AR9" s="63">
        <v>4</v>
      </c>
      <c r="AS9" s="63">
        <v>3</v>
      </c>
      <c r="AT9" s="63">
        <v>3</v>
      </c>
      <c r="AU9" s="63">
        <v>3</v>
      </c>
      <c r="AV9" s="63">
        <v>2</v>
      </c>
      <c r="AW9" s="63">
        <v>2</v>
      </c>
      <c r="AX9" s="63">
        <v>2</v>
      </c>
      <c r="AY9" s="63">
        <v>6</v>
      </c>
      <c r="AZ9" s="63">
        <v>2</v>
      </c>
      <c r="BA9" s="63">
        <v>2</v>
      </c>
      <c r="BB9" s="63">
        <v>3</v>
      </c>
      <c r="BC9" s="63">
        <v>5</v>
      </c>
      <c r="BD9" s="63">
        <v>4</v>
      </c>
      <c r="BE9" s="63">
        <v>4</v>
      </c>
      <c r="BF9" s="63">
        <v>4</v>
      </c>
      <c r="BG9" s="63">
        <v>6</v>
      </c>
      <c r="BH9" s="63">
        <v>2</v>
      </c>
    </row>
    <row r="10" spans="1:60" ht="60">
      <c r="A10" s="62">
        <v>41159.687604166669</v>
      </c>
      <c r="B10" s="131" t="s">
        <v>429</v>
      </c>
      <c r="C10" s="131" t="s">
        <v>427</v>
      </c>
      <c r="D10" s="63">
        <v>4</v>
      </c>
      <c r="E10" s="63">
        <v>2</v>
      </c>
      <c r="F10" s="63">
        <v>2</v>
      </c>
      <c r="G10" s="63" t="s">
        <v>12</v>
      </c>
      <c r="H10" s="63">
        <v>6</v>
      </c>
      <c r="I10" s="63">
        <v>1</v>
      </c>
      <c r="J10" s="63">
        <v>7</v>
      </c>
      <c r="K10" s="63">
        <v>7</v>
      </c>
      <c r="L10" s="63">
        <v>6</v>
      </c>
      <c r="M10" s="63">
        <v>6</v>
      </c>
      <c r="N10" s="63">
        <v>7</v>
      </c>
      <c r="O10" s="63">
        <v>6</v>
      </c>
      <c r="P10" s="63">
        <v>4</v>
      </c>
      <c r="Q10" s="63">
        <v>7</v>
      </c>
      <c r="R10" s="63">
        <v>6</v>
      </c>
      <c r="S10" s="63">
        <v>7</v>
      </c>
      <c r="T10" s="63">
        <v>4</v>
      </c>
      <c r="U10" s="63">
        <v>4</v>
      </c>
      <c r="V10" s="63">
        <v>7</v>
      </c>
      <c r="W10" s="63">
        <v>7</v>
      </c>
      <c r="X10" s="63" t="s">
        <v>278</v>
      </c>
      <c r="Y10" s="63"/>
      <c r="Z10" s="63"/>
      <c r="AA10" s="63"/>
      <c r="AB10" s="63"/>
      <c r="AC10" s="63"/>
      <c r="AD10" s="63"/>
      <c r="AE10" s="63"/>
      <c r="AF10" s="63"/>
      <c r="AG10" s="63">
        <v>6</v>
      </c>
      <c r="AH10" s="63">
        <v>7</v>
      </c>
      <c r="AI10" s="63">
        <v>7</v>
      </c>
      <c r="AJ10" s="63">
        <v>7</v>
      </c>
      <c r="AK10" s="63">
        <v>6</v>
      </c>
      <c r="AL10" s="63">
        <v>3</v>
      </c>
      <c r="AM10" s="63">
        <v>2</v>
      </c>
      <c r="AN10" s="63">
        <v>6</v>
      </c>
      <c r="AO10" s="63">
        <v>2</v>
      </c>
      <c r="AP10" s="63">
        <v>2</v>
      </c>
      <c r="AQ10" s="63">
        <v>2</v>
      </c>
      <c r="AR10" s="63">
        <v>6</v>
      </c>
      <c r="AS10" s="63">
        <v>3</v>
      </c>
      <c r="AT10" s="63">
        <v>6</v>
      </c>
      <c r="AU10" s="63">
        <v>7</v>
      </c>
      <c r="AV10" s="63">
        <v>7</v>
      </c>
      <c r="AW10" s="63">
        <v>2</v>
      </c>
      <c r="AX10" s="63">
        <v>6</v>
      </c>
      <c r="AY10" s="63">
        <v>6</v>
      </c>
      <c r="AZ10" s="63">
        <v>7</v>
      </c>
      <c r="BA10" s="63">
        <v>3</v>
      </c>
      <c r="BB10" s="63">
        <v>6</v>
      </c>
      <c r="BC10" s="63">
        <v>4</v>
      </c>
      <c r="BD10" s="63">
        <v>6</v>
      </c>
      <c r="BE10" s="63">
        <v>2</v>
      </c>
      <c r="BF10" s="63">
        <v>2</v>
      </c>
      <c r="BG10" s="63">
        <v>6</v>
      </c>
      <c r="BH10" s="63">
        <v>6</v>
      </c>
    </row>
    <row r="11" spans="1:60" ht="60">
      <c r="A11" s="62">
        <v>41162.503101851849</v>
      </c>
      <c r="B11" s="131" t="s">
        <v>429</v>
      </c>
      <c r="C11" s="131" t="s">
        <v>427</v>
      </c>
      <c r="D11" s="63">
        <v>4</v>
      </c>
      <c r="E11" s="63">
        <v>2</v>
      </c>
      <c r="F11" s="63">
        <v>2</v>
      </c>
      <c r="G11" s="63" t="s">
        <v>13</v>
      </c>
      <c r="H11" s="63">
        <v>7</v>
      </c>
      <c r="I11" s="63">
        <v>1</v>
      </c>
      <c r="J11" s="63">
        <v>7</v>
      </c>
      <c r="K11" s="63">
        <v>7</v>
      </c>
      <c r="L11" s="63">
        <v>6</v>
      </c>
      <c r="M11" s="63">
        <v>6</v>
      </c>
      <c r="N11" s="63">
        <v>7</v>
      </c>
      <c r="O11" s="63">
        <v>6</v>
      </c>
      <c r="P11" s="63">
        <v>4</v>
      </c>
      <c r="Q11" s="63">
        <v>7</v>
      </c>
      <c r="R11" s="63">
        <v>6</v>
      </c>
      <c r="S11" s="63">
        <v>7</v>
      </c>
      <c r="T11" s="63">
        <v>4</v>
      </c>
      <c r="U11" s="63">
        <v>4</v>
      </c>
      <c r="V11" s="63">
        <v>7</v>
      </c>
      <c r="W11" s="63">
        <v>6</v>
      </c>
      <c r="X11" s="63" t="s">
        <v>279</v>
      </c>
      <c r="Y11" s="63"/>
      <c r="Z11" s="63"/>
      <c r="AA11" s="63"/>
      <c r="AB11" s="63"/>
      <c r="AC11" s="63"/>
      <c r="AD11" s="63"/>
      <c r="AE11" s="63"/>
      <c r="AF11" s="63"/>
      <c r="AG11" s="63">
        <v>4</v>
      </c>
      <c r="AH11" s="63">
        <v>7</v>
      </c>
      <c r="AI11" s="63">
        <v>7</v>
      </c>
      <c r="AJ11" s="63">
        <v>7</v>
      </c>
      <c r="AK11" s="63">
        <v>6</v>
      </c>
      <c r="AL11" s="63">
        <v>6</v>
      </c>
      <c r="AM11" s="63">
        <v>3</v>
      </c>
      <c r="AN11" s="63">
        <v>6</v>
      </c>
      <c r="AO11" s="63">
        <v>2</v>
      </c>
      <c r="AP11" s="63">
        <v>3</v>
      </c>
      <c r="AQ11" s="63">
        <v>3</v>
      </c>
      <c r="AR11" s="63">
        <v>6</v>
      </c>
      <c r="AS11" s="63">
        <v>3</v>
      </c>
      <c r="AT11" s="63">
        <v>6</v>
      </c>
      <c r="AU11" s="63">
        <v>7</v>
      </c>
      <c r="AV11" s="63">
        <v>7</v>
      </c>
      <c r="AW11" s="63">
        <v>3</v>
      </c>
      <c r="AX11" s="63">
        <v>6</v>
      </c>
      <c r="AY11" s="63">
        <v>4</v>
      </c>
      <c r="AZ11" s="63">
        <v>7</v>
      </c>
      <c r="BA11" s="63">
        <v>3</v>
      </c>
      <c r="BB11" s="63">
        <v>6</v>
      </c>
      <c r="BC11" s="63">
        <v>4</v>
      </c>
      <c r="BD11" s="63">
        <v>4</v>
      </c>
      <c r="BE11" s="63">
        <v>2</v>
      </c>
      <c r="BF11" s="63">
        <v>3</v>
      </c>
      <c r="BG11" s="63">
        <v>6</v>
      </c>
      <c r="BH11" s="63">
        <v>6</v>
      </c>
    </row>
    <row r="12" spans="1:60" ht="60">
      <c r="A12" s="62">
        <v>41162.550069444442</v>
      </c>
      <c r="B12" s="131" t="s">
        <v>429</v>
      </c>
      <c r="C12" s="131" t="s">
        <v>427</v>
      </c>
      <c r="D12" s="63">
        <v>4</v>
      </c>
      <c r="E12" s="63">
        <v>2</v>
      </c>
      <c r="F12" s="63">
        <v>2</v>
      </c>
      <c r="G12" s="63" t="s">
        <v>14</v>
      </c>
      <c r="H12" s="63">
        <v>8</v>
      </c>
      <c r="I12" s="63">
        <v>1</v>
      </c>
      <c r="J12" s="63">
        <v>7</v>
      </c>
      <c r="K12" s="63">
        <v>7</v>
      </c>
      <c r="L12" s="63">
        <v>6</v>
      </c>
      <c r="M12" s="63">
        <v>6</v>
      </c>
      <c r="N12" s="63">
        <v>7</v>
      </c>
      <c r="O12" s="63">
        <v>6</v>
      </c>
      <c r="P12" s="63">
        <v>4</v>
      </c>
      <c r="Q12" s="63">
        <v>7</v>
      </c>
      <c r="R12" s="63">
        <v>6</v>
      </c>
      <c r="S12" s="63">
        <v>7</v>
      </c>
      <c r="T12" s="63">
        <v>4</v>
      </c>
      <c r="U12" s="63">
        <v>4</v>
      </c>
      <c r="V12" s="63">
        <v>7</v>
      </c>
      <c r="W12" s="63">
        <v>6</v>
      </c>
      <c r="X12" s="63" t="s">
        <v>280</v>
      </c>
      <c r="Y12" s="63"/>
      <c r="Z12" s="63"/>
      <c r="AA12" s="63"/>
      <c r="AB12" s="63"/>
      <c r="AC12" s="63"/>
      <c r="AD12" s="63"/>
      <c r="AE12" s="63"/>
      <c r="AF12" s="63"/>
      <c r="AG12" s="63">
        <v>6</v>
      </c>
      <c r="AH12" s="63">
        <v>7</v>
      </c>
      <c r="AI12" s="63">
        <v>7</v>
      </c>
      <c r="AJ12" s="63">
        <v>7</v>
      </c>
      <c r="AK12" s="63">
        <v>7</v>
      </c>
      <c r="AL12" s="63">
        <v>3</v>
      </c>
      <c r="AM12" s="63">
        <v>6</v>
      </c>
      <c r="AN12" s="63">
        <v>7</v>
      </c>
      <c r="AO12" s="63">
        <v>2</v>
      </c>
      <c r="AP12" s="63">
        <v>2</v>
      </c>
      <c r="AQ12" s="63">
        <v>6</v>
      </c>
      <c r="AR12" s="63">
        <v>7</v>
      </c>
      <c r="AS12" s="63">
        <v>4</v>
      </c>
      <c r="AT12" s="63">
        <v>7</v>
      </c>
      <c r="AU12" s="63">
        <v>7</v>
      </c>
      <c r="AV12" s="63">
        <v>7</v>
      </c>
      <c r="AW12" s="63">
        <v>6</v>
      </c>
      <c r="AX12" s="63">
        <v>7</v>
      </c>
      <c r="AY12" s="63">
        <v>6</v>
      </c>
      <c r="AZ12" s="63">
        <v>7</v>
      </c>
      <c r="BA12" s="63">
        <v>4</v>
      </c>
      <c r="BB12" s="63">
        <v>7</v>
      </c>
      <c r="BC12" s="63">
        <v>4</v>
      </c>
      <c r="BD12" s="63">
        <v>6</v>
      </c>
      <c r="BE12" s="63">
        <v>2</v>
      </c>
      <c r="BF12" s="63">
        <v>2</v>
      </c>
      <c r="BG12" s="63">
        <v>7</v>
      </c>
      <c r="BH12" s="63">
        <v>3</v>
      </c>
    </row>
    <row r="13" spans="1:60" ht="60">
      <c r="A13" s="62">
        <v>41162.627118055556</v>
      </c>
      <c r="B13" s="131" t="s">
        <v>429</v>
      </c>
      <c r="C13" s="131" t="s">
        <v>427</v>
      </c>
      <c r="D13" s="63">
        <v>4</v>
      </c>
      <c r="E13" s="63">
        <v>2</v>
      </c>
      <c r="F13" s="63">
        <v>2</v>
      </c>
      <c r="G13" s="63" t="s">
        <v>15</v>
      </c>
      <c r="H13" s="63">
        <v>9</v>
      </c>
      <c r="I13" s="63">
        <v>1</v>
      </c>
      <c r="J13" s="63">
        <v>7</v>
      </c>
      <c r="K13" s="63">
        <v>7</v>
      </c>
      <c r="L13" s="63">
        <v>3</v>
      </c>
      <c r="M13" s="63">
        <v>4</v>
      </c>
      <c r="N13" s="63">
        <v>6</v>
      </c>
      <c r="O13" s="63">
        <v>5</v>
      </c>
      <c r="P13" s="63">
        <v>4</v>
      </c>
      <c r="Q13" s="63">
        <v>7</v>
      </c>
      <c r="R13" s="63">
        <v>4</v>
      </c>
      <c r="S13" s="63">
        <v>7</v>
      </c>
      <c r="T13" s="63">
        <v>4</v>
      </c>
      <c r="U13" s="63">
        <v>4</v>
      </c>
      <c r="V13" s="63">
        <v>6</v>
      </c>
      <c r="W13" s="63">
        <v>3</v>
      </c>
      <c r="X13" s="63"/>
      <c r="Y13" s="63" t="s">
        <v>281</v>
      </c>
      <c r="Z13" s="63" t="s">
        <v>282</v>
      </c>
      <c r="AA13" s="63" t="s">
        <v>283</v>
      </c>
      <c r="AB13" s="63" t="s">
        <v>284</v>
      </c>
      <c r="AC13" s="63" t="s">
        <v>285</v>
      </c>
      <c r="AD13" s="63" t="s">
        <v>286</v>
      </c>
      <c r="AE13" s="63" t="s">
        <v>287</v>
      </c>
      <c r="AF13" s="63"/>
      <c r="AG13" s="63">
        <v>6</v>
      </c>
      <c r="AH13" s="63">
        <v>4</v>
      </c>
      <c r="AI13" s="63">
        <v>7</v>
      </c>
      <c r="AJ13" s="63">
        <v>7</v>
      </c>
      <c r="AK13" s="63">
        <v>6</v>
      </c>
      <c r="AL13" s="63">
        <v>2</v>
      </c>
      <c r="AM13" s="63">
        <v>4</v>
      </c>
      <c r="AN13" s="63">
        <v>4</v>
      </c>
      <c r="AO13" s="63">
        <v>2</v>
      </c>
      <c r="AP13" s="63">
        <v>2</v>
      </c>
      <c r="AQ13" s="63">
        <v>4</v>
      </c>
      <c r="AR13" s="63">
        <v>4</v>
      </c>
      <c r="AS13" s="63">
        <v>3</v>
      </c>
      <c r="AT13" s="63">
        <v>2</v>
      </c>
      <c r="AU13" s="63">
        <v>7</v>
      </c>
      <c r="AV13" s="63">
        <v>7</v>
      </c>
      <c r="AW13" s="63">
        <v>4</v>
      </c>
      <c r="AX13" s="63">
        <v>4</v>
      </c>
      <c r="AY13" s="63">
        <v>6</v>
      </c>
      <c r="AZ13" s="63">
        <v>4</v>
      </c>
      <c r="BA13" s="63">
        <v>3</v>
      </c>
      <c r="BB13" s="63">
        <v>2</v>
      </c>
      <c r="BC13" s="63">
        <v>4</v>
      </c>
      <c r="BD13" s="63">
        <v>4</v>
      </c>
      <c r="BE13" s="63">
        <v>2</v>
      </c>
      <c r="BF13" s="63">
        <v>2</v>
      </c>
      <c r="BG13" s="63">
        <v>6</v>
      </c>
      <c r="BH13" s="63">
        <v>2</v>
      </c>
    </row>
    <row r="14" spans="1:60" ht="15">
      <c r="A14" s="62">
        <v>41162.696423611109</v>
      </c>
      <c r="B14" s="131" t="s">
        <v>429</v>
      </c>
      <c r="C14" s="131" t="s">
        <v>427</v>
      </c>
      <c r="D14" s="63">
        <v>4</v>
      </c>
      <c r="E14" s="63">
        <v>2</v>
      </c>
      <c r="F14" s="63">
        <v>2</v>
      </c>
      <c r="G14" s="63" t="s">
        <v>16</v>
      </c>
      <c r="H14" s="63">
        <v>10</v>
      </c>
      <c r="I14" s="63">
        <v>1</v>
      </c>
      <c r="J14" s="63">
        <v>4</v>
      </c>
      <c r="K14" s="63">
        <v>7</v>
      </c>
      <c r="L14" s="63">
        <v>3</v>
      </c>
      <c r="M14" s="63">
        <v>5</v>
      </c>
      <c r="N14" s="63">
        <v>6</v>
      </c>
      <c r="O14" s="63">
        <v>5</v>
      </c>
      <c r="P14" s="63">
        <v>4</v>
      </c>
      <c r="Q14" s="63">
        <v>7</v>
      </c>
      <c r="R14" s="63">
        <v>5</v>
      </c>
      <c r="S14" s="63">
        <v>4</v>
      </c>
      <c r="T14" s="63">
        <v>4</v>
      </c>
      <c r="U14" s="63">
        <v>4</v>
      </c>
      <c r="V14" s="63">
        <v>6</v>
      </c>
      <c r="W14" s="63">
        <v>3</v>
      </c>
      <c r="X14" s="63"/>
      <c r="Y14" s="63"/>
      <c r="Z14" s="63"/>
      <c r="AA14" s="63"/>
      <c r="AB14" s="63"/>
      <c r="AC14" s="63"/>
      <c r="AD14" s="63"/>
      <c r="AE14" s="63"/>
      <c r="AF14" s="63"/>
      <c r="AG14" s="63">
        <v>4</v>
      </c>
      <c r="AH14" s="63">
        <v>4</v>
      </c>
      <c r="AI14" s="63">
        <v>6</v>
      </c>
      <c r="AJ14" s="63">
        <v>6</v>
      </c>
      <c r="AK14" s="63">
        <v>2</v>
      </c>
      <c r="AL14" s="63">
        <v>2</v>
      </c>
      <c r="AM14" s="63">
        <v>2</v>
      </c>
      <c r="AN14" s="63">
        <v>6</v>
      </c>
      <c r="AO14" s="63">
        <v>3</v>
      </c>
      <c r="AP14" s="63">
        <v>3</v>
      </c>
      <c r="AQ14" s="63">
        <v>2</v>
      </c>
      <c r="AR14" s="63">
        <v>6</v>
      </c>
      <c r="AS14" s="63">
        <v>2</v>
      </c>
      <c r="AT14" s="63">
        <v>5</v>
      </c>
      <c r="AU14" s="63">
        <v>6</v>
      </c>
      <c r="AV14" s="63">
        <v>6</v>
      </c>
      <c r="AW14" s="63">
        <v>2</v>
      </c>
      <c r="AX14" s="63">
        <v>6</v>
      </c>
      <c r="AY14" s="63">
        <v>4</v>
      </c>
      <c r="AZ14" s="63">
        <v>4</v>
      </c>
      <c r="BA14" s="63">
        <v>2</v>
      </c>
      <c r="BB14" s="63">
        <v>5</v>
      </c>
      <c r="BC14" s="63">
        <v>6</v>
      </c>
      <c r="BD14" s="63">
        <v>4</v>
      </c>
      <c r="BE14" s="63">
        <v>3</v>
      </c>
      <c r="BF14" s="63">
        <v>3</v>
      </c>
      <c r="BG14" s="63">
        <v>2</v>
      </c>
      <c r="BH14" s="63">
        <v>2</v>
      </c>
    </row>
    <row r="15" spans="1:60" ht="90">
      <c r="A15" s="62">
        <v>41162.729560185187</v>
      </c>
      <c r="B15" s="131" t="s">
        <v>430</v>
      </c>
      <c r="C15" s="131" t="s">
        <v>427</v>
      </c>
      <c r="D15" s="63">
        <v>5</v>
      </c>
      <c r="E15" s="63">
        <v>4</v>
      </c>
      <c r="F15" s="63">
        <v>4</v>
      </c>
      <c r="G15" s="63" t="s">
        <v>4</v>
      </c>
      <c r="H15" s="63">
        <v>1</v>
      </c>
      <c r="I15" s="63">
        <v>4</v>
      </c>
      <c r="J15" s="63">
        <v>5</v>
      </c>
      <c r="K15" s="63">
        <v>6</v>
      </c>
      <c r="L15" s="63">
        <v>6</v>
      </c>
      <c r="M15" s="63">
        <v>3</v>
      </c>
      <c r="N15" s="63">
        <v>3</v>
      </c>
      <c r="O15" s="63">
        <v>3</v>
      </c>
      <c r="P15" s="63">
        <v>6</v>
      </c>
      <c r="Q15" s="63">
        <v>4</v>
      </c>
      <c r="R15" s="63">
        <v>3</v>
      </c>
      <c r="S15" s="63">
        <v>6</v>
      </c>
      <c r="T15" s="63">
        <v>4</v>
      </c>
      <c r="U15" s="63">
        <v>3</v>
      </c>
      <c r="V15" s="63">
        <v>3</v>
      </c>
      <c r="W15" s="63">
        <v>2</v>
      </c>
      <c r="X15" s="63"/>
      <c r="Y15" s="63" t="s">
        <v>328</v>
      </c>
      <c r="Z15" s="63" t="s">
        <v>329</v>
      </c>
      <c r="AA15" s="63" t="s">
        <v>330</v>
      </c>
      <c r="AB15" s="63" t="s">
        <v>331</v>
      </c>
      <c r="AC15" s="63"/>
      <c r="AD15" s="63" t="s">
        <v>332</v>
      </c>
      <c r="AE15" s="63" t="s">
        <v>333</v>
      </c>
      <c r="AF15" s="63"/>
      <c r="AG15" s="63">
        <v>4</v>
      </c>
      <c r="AH15" s="63">
        <v>6</v>
      </c>
      <c r="AI15" s="63">
        <v>4</v>
      </c>
      <c r="AJ15" s="63">
        <v>6</v>
      </c>
      <c r="AK15" s="63">
        <v>5</v>
      </c>
      <c r="AL15" s="63">
        <v>6</v>
      </c>
      <c r="AM15" s="63">
        <v>6</v>
      </c>
      <c r="AN15" s="63">
        <v>5</v>
      </c>
      <c r="AO15" s="63">
        <v>4</v>
      </c>
      <c r="AP15" s="63">
        <v>6</v>
      </c>
      <c r="AQ15" s="63">
        <v>5</v>
      </c>
      <c r="AR15" s="63">
        <v>5</v>
      </c>
      <c r="AS15" s="63">
        <v>3</v>
      </c>
      <c r="AT15" s="63">
        <v>6</v>
      </c>
      <c r="AU15" s="63">
        <v>5</v>
      </c>
      <c r="AV15" s="63">
        <v>6</v>
      </c>
      <c r="AW15" s="63">
        <v>4</v>
      </c>
      <c r="AX15" s="63">
        <v>6</v>
      </c>
      <c r="AY15" s="63">
        <v>4</v>
      </c>
      <c r="AZ15" s="63">
        <v>6</v>
      </c>
      <c r="BA15" s="63">
        <v>2</v>
      </c>
      <c r="BB15" s="63">
        <v>5</v>
      </c>
      <c r="BC15" s="63">
        <v>5</v>
      </c>
      <c r="BD15" s="63">
        <v>5</v>
      </c>
      <c r="BE15" s="63">
        <v>6</v>
      </c>
      <c r="BF15" s="63">
        <v>6</v>
      </c>
      <c r="BG15" s="63">
        <v>2</v>
      </c>
      <c r="BH15" s="63">
        <v>2</v>
      </c>
    </row>
    <row r="16" spans="1:60" ht="12.75" customHeight="1">
      <c r="A16" s="62">
        <v>41166.664849537039</v>
      </c>
      <c r="B16" s="131" t="s">
        <v>431</v>
      </c>
      <c r="C16" s="131" t="s">
        <v>427</v>
      </c>
      <c r="D16" s="63">
        <v>4</v>
      </c>
      <c r="E16" s="63">
        <v>2</v>
      </c>
      <c r="F16" s="63">
        <v>2</v>
      </c>
      <c r="G16" s="63" t="s">
        <v>4</v>
      </c>
      <c r="H16" s="63">
        <v>1</v>
      </c>
      <c r="I16" s="63">
        <v>3</v>
      </c>
      <c r="J16" s="63">
        <v>3</v>
      </c>
      <c r="K16" s="63">
        <v>3</v>
      </c>
      <c r="L16" s="63">
        <v>2</v>
      </c>
      <c r="M16" s="63">
        <v>3</v>
      </c>
      <c r="N16" s="63">
        <v>6</v>
      </c>
      <c r="O16" s="63">
        <v>5</v>
      </c>
      <c r="P16" s="63">
        <v>3</v>
      </c>
      <c r="Q16" s="63">
        <v>3</v>
      </c>
      <c r="R16" s="63">
        <v>2</v>
      </c>
      <c r="S16" s="63">
        <v>2</v>
      </c>
      <c r="T16" s="63">
        <v>3</v>
      </c>
      <c r="U16" s="63">
        <v>3</v>
      </c>
      <c r="V16" s="63">
        <v>6</v>
      </c>
      <c r="W16" s="63">
        <v>2</v>
      </c>
      <c r="X16" s="63"/>
      <c r="Y16" s="63" t="s">
        <v>335</v>
      </c>
      <c r="Z16" s="63" t="s">
        <v>336</v>
      </c>
      <c r="AA16" s="63" t="s">
        <v>337</v>
      </c>
      <c r="AB16" s="63" t="s">
        <v>338</v>
      </c>
      <c r="AC16" s="63" t="s">
        <v>339</v>
      </c>
      <c r="AD16" s="63" t="s">
        <v>340</v>
      </c>
      <c r="AE16" s="63" t="s">
        <v>341</v>
      </c>
      <c r="AF16" s="63"/>
      <c r="AG16" s="63">
        <v>5</v>
      </c>
      <c r="AH16" s="63">
        <v>3</v>
      </c>
      <c r="AI16" s="63">
        <v>6</v>
      </c>
      <c r="AJ16" s="63">
        <v>3</v>
      </c>
      <c r="AK16" s="63">
        <v>3</v>
      </c>
      <c r="AL16" s="63">
        <v>2</v>
      </c>
      <c r="AM16" s="63">
        <v>5</v>
      </c>
      <c r="AN16" s="63">
        <v>3</v>
      </c>
      <c r="AO16" s="63">
        <v>3</v>
      </c>
      <c r="AP16" s="63">
        <v>5</v>
      </c>
      <c r="AQ16" s="63">
        <v>6</v>
      </c>
      <c r="AR16" s="63">
        <v>3</v>
      </c>
      <c r="AS16" s="63">
        <v>5</v>
      </c>
      <c r="AT16" s="63">
        <v>6</v>
      </c>
      <c r="AU16" s="63">
        <v>6</v>
      </c>
      <c r="AV16" s="63">
        <v>5</v>
      </c>
      <c r="AW16" s="63">
        <v>5</v>
      </c>
      <c r="AX16" s="63">
        <v>4</v>
      </c>
      <c r="AY16" s="63">
        <v>5</v>
      </c>
      <c r="AZ16" s="63">
        <v>3</v>
      </c>
      <c r="BA16" s="63">
        <v>5</v>
      </c>
      <c r="BB16" s="63">
        <v>5</v>
      </c>
      <c r="BC16" s="63">
        <v>6</v>
      </c>
      <c r="BD16" s="63">
        <v>5</v>
      </c>
      <c r="BE16" s="63">
        <v>3</v>
      </c>
      <c r="BF16" s="63">
        <v>3</v>
      </c>
      <c r="BG16" s="63">
        <v>4</v>
      </c>
      <c r="BH16" s="63">
        <v>4</v>
      </c>
    </row>
    <row r="17" spans="1:60" ht="12.75" customHeight="1">
      <c r="A17" s="62">
        <v>41166.700949074075</v>
      </c>
      <c r="B17" s="131" t="s">
        <v>431</v>
      </c>
      <c r="C17" s="131" t="s">
        <v>427</v>
      </c>
      <c r="D17" s="63">
        <v>4</v>
      </c>
      <c r="E17" s="63">
        <v>2</v>
      </c>
      <c r="F17" s="63">
        <v>2</v>
      </c>
      <c r="G17" s="63" t="s">
        <v>8</v>
      </c>
      <c r="H17" s="63">
        <v>2</v>
      </c>
      <c r="I17" s="63">
        <v>4</v>
      </c>
      <c r="J17" s="63">
        <v>2</v>
      </c>
      <c r="K17" s="63">
        <v>6</v>
      </c>
      <c r="L17" s="63">
        <v>5</v>
      </c>
      <c r="M17" s="63">
        <v>6</v>
      </c>
      <c r="N17" s="63">
        <v>2</v>
      </c>
      <c r="O17" s="63">
        <v>6</v>
      </c>
      <c r="P17" s="63">
        <v>4</v>
      </c>
      <c r="Q17" s="63">
        <v>5</v>
      </c>
      <c r="R17" s="63">
        <v>6</v>
      </c>
      <c r="S17" s="63">
        <v>2</v>
      </c>
      <c r="T17" s="63">
        <v>5</v>
      </c>
      <c r="U17" s="63">
        <v>6</v>
      </c>
      <c r="V17" s="63">
        <v>2</v>
      </c>
      <c r="W17" s="63">
        <v>6</v>
      </c>
      <c r="X17" s="63"/>
      <c r="Y17" s="63"/>
      <c r="Z17" s="63"/>
      <c r="AA17" s="63"/>
      <c r="AB17" s="63"/>
      <c r="AC17" s="63"/>
      <c r="AD17" s="63"/>
      <c r="AE17" s="63"/>
      <c r="AF17" s="63"/>
      <c r="AG17" s="63">
        <v>6</v>
      </c>
      <c r="AH17" s="63">
        <v>1</v>
      </c>
      <c r="AI17" s="63">
        <v>6</v>
      </c>
      <c r="AJ17" s="63">
        <v>7</v>
      </c>
      <c r="AK17" s="63">
        <v>1</v>
      </c>
      <c r="AL17" s="63">
        <v>7</v>
      </c>
      <c r="AM17" s="63">
        <v>5</v>
      </c>
      <c r="AN17" s="63">
        <v>7</v>
      </c>
      <c r="AO17" s="63">
        <v>5</v>
      </c>
      <c r="AP17" s="63">
        <v>1</v>
      </c>
      <c r="AQ17" s="63">
        <v>5</v>
      </c>
      <c r="AR17" s="63">
        <v>7</v>
      </c>
      <c r="AS17" s="63">
        <v>3</v>
      </c>
      <c r="AT17" s="63">
        <v>6</v>
      </c>
      <c r="AU17" s="63">
        <v>5</v>
      </c>
      <c r="AV17" s="63">
        <v>7</v>
      </c>
      <c r="AW17" s="63">
        <v>5</v>
      </c>
      <c r="AX17" s="63">
        <v>7</v>
      </c>
      <c r="AY17" s="63">
        <v>6</v>
      </c>
      <c r="AZ17" s="63">
        <v>1</v>
      </c>
      <c r="BA17" s="63">
        <v>4</v>
      </c>
      <c r="BB17" s="63">
        <v>7</v>
      </c>
      <c r="BC17" s="63">
        <v>2</v>
      </c>
      <c r="BD17" s="63">
        <v>7</v>
      </c>
      <c r="BE17" s="63">
        <v>5</v>
      </c>
      <c r="BF17" s="63">
        <v>1</v>
      </c>
      <c r="BG17" s="63">
        <v>2</v>
      </c>
      <c r="BH17" s="63">
        <v>7</v>
      </c>
    </row>
    <row r="18" spans="1:60" ht="12.75" customHeight="1">
      <c r="A18" s="62">
        <v>41166.732858796298</v>
      </c>
      <c r="B18" s="131" t="s">
        <v>431</v>
      </c>
      <c r="C18" s="131" t="s">
        <v>427</v>
      </c>
      <c r="D18" s="63">
        <v>4</v>
      </c>
      <c r="E18" s="63">
        <v>2</v>
      </c>
      <c r="F18" s="63">
        <v>2</v>
      </c>
      <c r="G18" s="63" t="s">
        <v>9</v>
      </c>
      <c r="H18" s="63">
        <v>3</v>
      </c>
      <c r="I18" s="63">
        <v>4</v>
      </c>
      <c r="J18" s="63">
        <v>3</v>
      </c>
      <c r="K18" s="63">
        <v>4</v>
      </c>
      <c r="L18" s="63">
        <v>5</v>
      </c>
      <c r="M18" s="63">
        <v>5</v>
      </c>
      <c r="N18" s="63">
        <v>2</v>
      </c>
      <c r="O18" s="63">
        <v>5</v>
      </c>
      <c r="P18" s="63">
        <v>4</v>
      </c>
      <c r="Q18" s="63">
        <v>3</v>
      </c>
      <c r="R18" s="63">
        <v>5</v>
      </c>
      <c r="S18" s="63">
        <v>3</v>
      </c>
      <c r="T18" s="63">
        <v>5</v>
      </c>
      <c r="U18" s="63">
        <v>4</v>
      </c>
      <c r="V18" s="63">
        <v>2</v>
      </c>
      <c r="W18" s="63">
        <v>4</v>
      </c>
      <c r="X18" s="63" t="s">
        <v>342</v>
      </c>
      <c r="Y18" s="63"/>
      <c r="Z18" s="63"/>
      <c r="AA18" s="63"/>
      <c r="AB18" s="63"/>
      <c r="AC18" s="63"/>
      <c r="AD18" s="63"/>
      <c r="AE18" s="63"/>
      <c r="AF18" s="63"/>
      <c r="AG18" s="63">
        <v>6</v>
      </c>
      <c r="AH18" s="63">
        <v>3</v>
      </c>
      <c r="AI18" s="63">
        <v>6</v>
      </c>
      <c r="AJ18" s="63">
        <v>4</v>
      </c>
      <c r="AK18" s="63">
        <v>2</v>
      </c>
      <c r="AL18" s="63">
        <v>5</v>
      </c>
      <c r="AM18" s="63">
        <v>4</v>
      </c>
      <c r="AN18" s="63">
        <v>6</v>
      </c>
      <c r="AO18" s="63">
        <v>6</v>
      </c>
      <c r="AP18" s="63">
        <v>2</v>
      </c>
      <c r="AQ18" s="63">
        <v>5</v>
      </c>
      <c r="AR18" s="63">
        <v>6</v>
      </c>
      <c r="AS18" s="63">
        <v>3</v>
      </c>
      <c r="AT18" s="63">
        <v>5</v>
      </c>
      <c r="AU18" s="63">
        <v>6</v>
      </c>
      <c r="AV18" s="63">
        <v>5</v>
      </c>
      <c r="AW18" s="63">
        <v>4</v>
      </c>
      <c r="AX18" s="63">
        <v>6</v>
      </c>
      <c r="AY18" s="63">
        <v>6</v>
      </c>
      <c r="AZ18" s="63">
        <v>4</v>
      </c>
      <c r="BA18" s="63">
        <v>4</v>
      </c>
      <c r="BB18" s="63">
        <v>6</v>
      </c>
      <c r="BC18" s="63">
        <v>3</v>
      </c>
      <c r="BD18" s="63">
        <v>6</v>
      </c>
      <c r="BE18" s="63">
        <v>6</v>
      </c>
      <c r="BF18" s="63">
        <v>3</v>
      </c>
      <c r="BG18" s="63">
        <v>2</v>
      </c>
      <c r="BH18" s="63">
        <v>4</v>
      </c>
    </row>
    <row r="19" spans="1:60" ht="12.75" customHeight="1">
      <c r="A19" s="62">
        <v>41167.556689814817</v>
      </c>
      <c r="B19" s="131" t="s">
        <v>432</v>
      </c>
      <c r="C19" s="131" t="s">
        <v>427</v>
      </c>
      <c r="D19" s="63">
        <v>3</v>
      </c>
      <c r="E19" s="63">
        <v>2</v>
      </c>
      <c r="F19" s="63">
        <v>2</v>
      </c>
      <c r="G19" s="63" t="s">
        <v>8</v>
      </c>
      <c r="H19" s="63">
        <v>2</v>
      </c>
      <c r="I19" s="63">
        <v>2</v>
      </c>
      <c r="J19" s="63">
        <v>4</v>
      </c>
      <c r="K19" s="63">
        <v>2</v>
      </c>
      <c r="L19" s="63">
        <v>4</v>
      </c>
      <c r="M19" s="63">
        <v>5</v>
      </c>
      <c r="N19" s="63">
        <v>5</v>
      </c>
      <c r="O19" s="63">
        <v>5</v>
      </c>
      <c r="P19" s="63">
        <v>6</v>
      </c>
      <c r="Q19" s="63">
        <v>5</v>
      </c>
      <c r="R19" s="63">
        <v>6</v>
      </c>
      <c r="S19" s="63">
        <v>4</v>
      </c>
      <c r="T19" s="63">
        <v>6</v>
      </c>
      <c r="U19" s="63">
        <v>6</v>
      </c>
      <c r="V19" s="63">
        <v>4</v>
      </c>
      <c r="W19" s="63">
        <v>7</v>
      </c>
      <c r="X19" s="63"/>
      <c r="Y19" s="63" t="s">
        <v>343</v>
      </c>
      <c r="Z19" s="63" t="s">
        <v>344</v>
      </c>
      <c r="AA19" s="63" t="s">
        <v>345</v>
      </c>
      <c r="AB19" s="63" t="s">
        <v>346</v>
      </c>
      <c r="AC19" s="63" t="s">
        <v>347</v>
      </c>
      <c r="AD19" s="63" t="s">
        <v>348</v>
      </c>
      <c r="AE19" s="63" t="s">
        <v>349</v>
      </c>
      <c r="AF19" s="63"/>
      <c r="AG19" s="63">
        <v>5</v>
      </c>
      <c r="AH19" s="63">
        <v>7</v>
      </c>
      <c r="AI19" s="63">
        <v>7</v>
      </c>
      <c r="AJ19" s="63">
        <v>7</v>
      </c>
      <c r="AK19" s="63">
        <v>6</v>
      </c>
      <c r="AL19" s="63">
        <v>7</v>
      </c>
      <c r="AM19" s="63">
        <v>3</v>
      </c>
      <c r="AN19" s="63">
        <v>7</v>
      </c>
      <c r="AO19" s="63">
        <v>5</v>
      </c>
      <c r="AP19" s="63">
        <v>2</v>
      </c>
      <c r="AQ19" s="63">
        <v>2</v>
      </c>
      <c r="AR19" s="63">
        <v>7</v>
      </c>
      <c r="AS19" s="63">
        <v>6</v>
      </c>
      <c r="AT19" s="63">
        <v>6</v>
      </c>
      <c r="AU19" s="63">
        <v>6</v>
      </c>
      <c r="AV19" s="63">
        <v>7</v>
      </c>
      <c r="AW19" s="63">
        <v>2</v>
      </c>
      <c r="AX19" s="63">
        <v>7</v>
      </c>
      <c r="AY19" s="63">
        <v>6</v>
      </c>
      <c r="AZ19" s="63">
        <v>7</v>
      </c>
      <c r="BA19" s="63">
        <v>5</v>
      </c>
      <c r="BB19" s="63">
        <v>6</v>
      </c>
      <c r="BC19" s="63">
        <v>2</v>
      </c>
      <c r="BD19" s="63">
        <v>7</v>
      </c>
      <c r="BE19" s="63">
        <v>5</v>
      </c>
      <c r="BF19" s="63">
        <v>6</v>
      </c>
      <c r="BG19" s="63">
        <v>4</v>
      </c>
      <c r="BH19" s="63">
        <v>7</v>
      </c>
    </row>
    <row r="20" spans="1:60" ht="12.75" customHeight="1">
      <c r="A20" s="62">
        <v>41168.614108796297</v>
      </c>
      <c r="B20" s="131" t="s">
        <v>431</v>
      </c>
      <c r="C20" s="131" t="s">
        <v>427</v>
      </c>
      <c r="D20" s="63">
        <v>4</v>
      </c>
      <c r="E20" s="63">
        <v>2</v>
      </c>
      <c r="F20" s="63">
        <v>2</v>
      </c>
      <c r="G20" s="63" t="s">
        <v>10</v>
      </c>
      <c r="H20" s="63">
        <v>4</v>
      </c>
      <c r="I20" s="63">
        <v>4</v>
      </c>
      <c r="J20" s="63">
        <v>5</v>
      </c>
      <c r="K20" s="63">
        <v>3</v>
      </c>
      <c r="L20" s="63">
        <v>4</v>
      </c>
      <c r="M20" s="63">
        <v>5</v>
      </c>
      <c r="N20" s="63">
        <v>2</v>
      </c>
      <c r="O20" s="63">
        <v>4</v>
      </c>
      <c r="P20" s="63">
        <v>4</v>
      </c>
      <c r="Q20" s="63">
        <v>3</v>
      </c>
      <c r="R20" s="63">
        <v>4</v>
      </c>
      <c r="S20" s="63">
        <v>3</v>
      </c>
      <c r="T20" s="63">
        <v>4</v>
      </c>
      <c r="U20" s="63">
        <v>5</v>
      </c>
      <c r="V20" s="63">
        <v>3</v>
      </c>
      <c r="W20" s="63">
        <v>5</v>
      </c>
      <c r="X20" s="63"/>
      <c r="Y20" s="63"/>
      <c r="Z20" s="63"/>
      <c r="AA20" s="63"/>
      <c r="AB20" s="63"/>
      <c r="AC20" s="63"/>
      <c r="AD20" s="63"/>
      <c r="AE20" s="63"/>
      <c r="AF20" s="63"/>
      <c r="AG20" s="63">
        <v>6</v>
      </c>
      <c r="AH20" s="63">
        <v>3</v>
      </c>
      <c r="AI20" s="63">
        <v>6</v>
      </c>
      <c r="AJ20" s="63">
        <v>3</v>
      </c>
      <c r="AK20" s="63">
        <v>2</v>
      </c>
      <c r="AL20" s="63">
        <v>5</v>
      </c>
      <c r="AM20" s="63">
        <v>4</v>
      </c>
      <c r="AN20" s="63">
        <v>6</v>
      </c>
      <c r="AO20" s="63">
        <v>5</v>
      </c>
      <c r="AP20" s="63">
        <v>3</v>
      </c>
      <c r="AQ20" s="63">
        <v>3</v>
      </c>
      <c r="AR20" s="63">
        <v>6</v>
      </c>
      <c r="AS20" s="63">
        <v>3</v>
      </c>
      <c r="AT20" s="63">
        <v>5</v>
      </c>
      <c r="AU20" s="63">
        <v>6</v>
      </c>
      <c r="AV20" s="63">
        <v>3</v>
      </c>
      <c r="AW20" s="63">
        <v>3</v>
      </c>
      <c r="AX20" s="63">
        <v>6</v>
      </c>
      <c r="AY20" s="63">
        <v>6</v>
      </c>
      <c r="AZ20" s="63">
        <v>2</v>
      </c>
      <c r="BA20" s="63">
        <v>3</v>
      </c>
      <c r="BB20" s="63">
        <v>6</v>
      </c>
      <c r="BC20" s="63">
        <v>3</v>
      </c>
      <c r="BD20" s="63">
        <v>6</v>
      </c>
      <c r="BE20" s="63">
        <v>6</v>
      </c>
      <c r="BF20" s="63">
        <v>4</v>
      </c>
      <c r="BG20" s="63">
        <v>2</v>
      </c>
      <c r="BH20" s="63">
        <v>6</v>
      </c>
    </row>
    <row r="21" spans="1:60" ht="12.75" customHeight="1">
      <c r="A21" s="62">
        <v>41168.635729166665</v>
      </c>
      <c r="B21" s="131" t="s">
        <v>431</v>
      </c>
      <c r="C21" s="131" t="s">
        <v>427</v>
      </c>
      <c r="D21" s="63">
        <v>4</v>
      </c>
      <c r="E21" s="63">
        <v>2</v>
      </c>
      <c r="F21" s="63">
        <v>2</v>
      </c>
      <c r="G21" s="63" t="s">
        <v>11</v>
      </c>
      <c r="H21" s="63">
        <v>5</v>
      </c>
      <c r="I21" s="63">
        <v>4</v>
      </c>
      <c r="J21" s="63">
        <v>3</v>
      </c>
      <c r="K21" s="63">
        <v>4</v>
      </c>
      <c r="L21" s="63">
        <v>5</v>
      </c>
      <c r="M21" s="63">
        <v>5</v>
      </c>
      <c r="N21" s="63">
        <v>4</v>
      </c>
      <c r="O21" s="63">
        <v>5</v>
      </c>
      <c r="P21" s="63">
        <v>5</v>
      </c>
      <c r="Q21" s="63">
        <v>5</v>
      </c>
      <c r="R21" s="63">
        <v>5</v>
      </c>
      <c r="S21" s="63">
        <v>4</v>
      </c>
      <c r="T21" s="63">
        <v>5</v>
      </c>
      <c r="U21" s="63">
        <v>4</v>
      </c>
      <c r="V21" s="63">
        <v>5</v>
      </c>
      <c r="W21" s="63">
        <v>4</v>
      </c>
      <c r="X21" s="63" t="s">
        <v>350</v>
      </c>
      <c r="Y21" s="63"/>
      <c r="Z21" s="63"/>
      <c r="AA21" s="63"/>
      <c r="AB21" s="63"/>
      <c r="AC21" s="63"/>
      <c r="AD21" s="63"/>
      <c r="AE21" s="63"/>
      <c r="AF21" s="63"/>
      <c r="AG21" s="63">
        <v>4</v>
      </c>
      <c r="AH21" s="63">
        <v>4</v>
      </c>
      <c r="AI21" s="63">
        <v>4</v>
      </c>
      <c r="AJ21" s="63">
        <v>5</v>
      </c>
      <c r="AK21" s="63">
        <v>2</v>
      </c>
      <c r="AL21" s="63">
        <v>6</v>
      </c>
      <c r="AM21" s="63">
        <v>4</v>
      </c>
      <c r="AN21" s="63">
        <v>6</v>
      </c>
      <c r="AO21" s="63">
        <v>2</v>
      </c>
      <c r="AP21" s="63">
        <v>5</v>
      </c>
      <c r="AQ21" s="63">
        <v>4</v>
      </c>
      <c r="AR21" s="63">
        <v>6</v>
      </c>
      <c r="AS21" s="63">
        <v>3</v>
      </c>
      <c r="AT21" s="63">
        <v>5</v>
      </c>
      <c r="AU21" s="63">
        <v>4</v>
      </c>
      <c r="AV21" s="63">
        <v>5</v>
      </c>
      <c r="AW21" s="63">
        <v>3</v>
      </c>
      <c r="AX21" s="63">
        <v>6</v>
      </c>
      <c r="AY21" s="63">
        <v>3</v>
      </c>
      <c r="AZ21" s="63">
        <v>4</v>
      </c>
      <c r="BA21" s="63">
        <v>3</v>
      </c>
      <c r="BB21" s="63">
        <v>6</v>
      </c>
      <c r="BC21" s="63">
        <v>4</v>
      </c>
      <c r="BD21" s="63">
        <v>6</v>
      </c>
      <c r="BE21" s="63">
        <v>3</v>
      </c>
      <c r="BF21" s="63">
        <v>6</v>
      </c>
      <c r="BG21" s="63">
        <v>3</v>
      </c>
      <c r="BH21" s="63">
        <v>4</v>
      </c>
    </row>
    <row r="22" spans="1:60" ht="12.75" customHeight="1">
      <c r="A22" s="62">
        <v>41168.878541666665</v>
      </c>
      <c r="B22" s="131" t="s">
        <v>432</v>
      </c>
      <c r="C22" s="131" t="s">
        <v>427</v>
      </c>
      <c r="D22" s="63">
        <v>3</v>
      </c>
      <c r="E22" s="63">
        <v>2</v>
      </c>
      <c r="F22" s="63">
        <v>2</v>
      </c>
      <c r="G22" s="63" t="s">
        <v>17</v>
      </c>
      <c r="H22" s="63">
        <v>11</v>
      </c>
      <c r="I22" s="63">
        <v>2</v>
      </c>
      <c r="J22" s="63">
        <v>5</v>
      </c>
      <c r="K22" s="63">
        <v>5</v>
      </c>
      <c r="L22" s="63">
        <v>4</v>
      </c>
      <c r="M22" s="63">
        <v>6</v>
      </c>
      <c r="N22" s="63">
        <v>6</v>
      </c>
      <c r="O22" s="63">
        <v>7</v>
      </c>
      <c r="P22" s="63">
        <v>6</v>
      </c>
      <c r="Q22" s="63">
        <v>5</v>
      </c>
      <c r="R22" s="63">
        <v>6</v>
      </c>
      <c r="S22" s="63">
        <v>6</v>
      </c>
      <c r="T22" s="63">
        <v>5</v>
      </c>
      <c r="U22" s="63">
        <v>6</v>
      </c>
      <c r="V22" s="63">
        <v>5</v>
      </c>
      <c r="W22" s="63">
        <v>5</v>
      </c>
      <c r="X22" s="63" t="s">
        <v>351</v>
      </c>
      <c r="Y22" s="63"/>
      <c r="Z22" s="63"/>
      <c r="AA22" s="63"/>
      <c r="AB22" s="63"/>
      <c r="AC22" s="63"/>
      <c r="AD22" s="63"/>
      <c r="AE22" s="63"/>
      <c r="AF22" s="63"/>
      <c r="AG22" s="63">
        <v>5</v>
      </c>
      <c r="AH22" s="63">
        <v>6</v>
      </c>
      <c r="AI22" s="63">
        <v>6</v>
      </c>
      <c r="AJ22" s="63">
        <v>5</v>
      </c>
      <c r="AK22" s="63">
        <v>4</v>
      </c>
      <c r="AL22" s="63">
        <v>6</v>
      </c>
      <c r="AM22" s="63">
        <v>5</v>
      </c>
      <c r="AN22" s="63">
        <v>7</v>
      </c>
      <c r="AO22" s="63">
        <v>4</v>
      </c>
      <c r="AP22" s="63">
        <v>6</v>
      </c>
      <c r="AQ22" s="63">
        <v>4</v>
      </c>
      <c r="AR22" s="63">
        <v>6</v>
      </c>
      <c r="AS22" s="63">
        <v>6</v>
      </c>
      <c r="AT22" s="63">
        <v>6</v>
      </c>
      <c r="AU22" s="63">
        <v>6</v>
      </c>
      <c r="AV22" s="63">
        <v>5</v>
      </c>
      <c r="AW22" s="63">
        <v>5</v>
      </c>
      <c r="AX22" s="63">
        <v>7</v>
      </c>
      <c r="AY22" s="63">
        <v>6</v>
      </c>
      <c r="AZ22" s="63">
        <v>6</v>
      </c>
      <c r="BA22" s="63">
        <v>4</v>
      </c>
      <c r="BB22" s="63">
        <v>7</v>
      </c>
      <c r="BC22" s="63">
        <v>4</v>
      </c>
      <c r="BD22" s="63">
        <v>7</v>
      </c>
      <c r="BE22" s="63">
        <v>4</v>
      </c>
      <c r="BF22" s="63">
        <v>6</v>
      </c>
      <c r="BG22" s="63">
        <v>6</v>
      </c>
      <c r="BH22" s="63">
        <v>6</v>
      </c>
    </row>
    <row r="23" spans="1:60" ht="12.75" customHeight="1">
      <c r="A23" s="62">
        <v>41169.466122685189</v>
      </c>
      <c r="B23" s="131" t="s">
        <v>433</v>
      </c>
      <c r="C23" s="131" t="s">
        <v>427</v>
      </c>
      <c r="D23" s="63">
        <v>3</v>
      </c>
      <c r="E23" s="63">
        <v>3</v>
      </c>
      <c r="F23" s="63">
        <v>2</v>
      </c>
      <c r="G23" s="63" t="s">
        <v>8</v>
      </c>
      <c r="H23" s="63">
        <v>2</v>
      </c>
      <c r="I23" s="63">
        <v>3</v>
      </c>
      <c r="J23" s="63">
        <v>5</v>
      </c>
      <c r="K23" s="63">
        <v>6</v>
      </c>
      <c r="L23" s="63">
        <v>6</v>
      </c>
      <c r="M23" s="63">
        <v>5</v>
      </c>
      <c r="N23" s="63">
        <v>5</v>
      </c>
      <c r="O23" s="63">
        <v>4</v>
      </c>
      <c r="P23" s="63">
        <v>5</v>
      </c>
      <c r="Q23" s="63">
        <v>6</v>
      </c>
      <c r="R23" s="63">
        <v>6</v>
      </c>
      <c r="S23" s="63">
        <v>5</v>
      </c>
      <c r="T23" s="63">
        <v>6</v>
      </c>
      <c r="U23" s="63">
        <v>6</v>
      </c>
      <c r="V23" s="63">
        <v>6</v>
      </c>
      <c r="W23" s="63">
        <v>4</v>
      </c>
      <c r="X23" s="63"/>
      <c r="Y23" s="63" t="s">
        <v>352</v>
      </c>
      <c r="Z23" s="63" t="s">
        <v>353</v>
      </c>
      <c r="AA23" s="63" t="s">
        <v>354</v>
      </c>
      <c r="AB23" s="63" t="s">
        <v>355</v>
      </c>
      <c r="AC23" s="63" t="s">
        <v>356</v>
      </c>
      <c r="AD23" s="63" t="s">
        <v>357</v>
      </c>
      <c r="AE23" s="63" t="s">
        <v>358</v>
      </c>
      <c r="AF23" s="63"/>
      <c r="AG23" s="63">
        <v>7</v>
      </c>
      <c r="AH23" s="63">
        <v>1</v>
      </c>
      <c r="AI23" s="63">
        <v>7</v>
      </c>
      <c r="AJ23" s="63">
        <v>7</v>
      </c>
      <c r="AK23" s="63">
        <v>6</v>
      </c>
      <c r="AL23" s="63">
        <v>1</v>
      </c>
      <c r="AM23" s="63">
        <v>5</v>
      </c>
      <c r="AN23" s="63">
        <v>2</v>
      </c>
      <c r="AO23" s="63">
        <v>6</v>
      </c>
      <c r="AP23" s="63">
        <v>2</v>
      </c>
      <c r="AQ23" s="63">
        <v>6</v>
      </c>
      <c r="AR23" s="63">
        <v>5</v>
      </c>
      <c r="AS23" s="63">
        <v>3</v>
      </c>
      <c r="AT23" s="63">
        <v>4</v>
      </c>
      <c r="AU23" s="63">
        <v>7</v>
      </c>
      <c r="AV23" s="63">
        <v>7</v>
      </c>
      <c r="AW23" s="63">
        <v>5</v>
      </c>
      <c r="AX23" s="63">
        <v>7</v>
      </c>
      <c r="AY23" s="63">
        <v>7</v>
      </c>
      <c r="AZ23" s="63">
        <v>1</v>
      </c>
      <c r="BA23" s="63">
        <v>5</v>
      </c>
      <c r="BB23" s="63">
        <v>4</v>
      </c>
      <c r="BC23" s="63">
        <v>4</v>
      </c>
      <c r="BD23" s="63">
        <v>7</v>
      </c>
      <c r="BE23" s="63">
        <v>7</v>
      </c>
      <c r="BF23" s="63">
        <v>1</v>
      </c>
      <c r="BG23" s="63">
        <v>4</v>
      </c>
      <c r="BH23" s="63">
        <v>4</v>
      </c>
    </row>
    <row r="24" spans="1:60" ht="12.75" customHeight="1">
      <c r="A24" s="62">
        <v>41169.484398148146</v>
      </c>
      <c r="B24" s="131" t="s">
        <v>433</v>
      </c>
      <c r="C24" s="131" t="s">
        <v>427</v>
      </c>
      <c r="D24" s="63">
        <v>3</v>
      </c>
      <c r="E24" s="63">
        <v>3</v>
      </c>
      <c r="F24" s="63">
        <v>2</v>
      </c>
      <c r="G24" s="63" t="s">
        <v>12</v>
      </c>
      <c r="H24" s="63">
        <v>6</v>
      </c>
      <c r="I24" s="63">
        <v>1</v>
      </c>
      <c r="J24" s="63">
        <v>6</v>
      </c>
      <c r="K24" s="63">
        <v>6</v>
      </c>
      <c r="L24" s="63">
        <v>6</v>
      </c>
      <c r="M24" s="63">
        <v>6</v>
      </c>
      <c r="N24" s="63">
        <v>6</v>
      </c>
      <c r="O24" s="63">
        <v>6</v>
      </c>
      <c r="P24" s="63">
        <v>4</v>
      </c>
      <c r="Q24" s="63">
        <v>6</v>
      </c>
      <c r="R24" s="63">
        <v>5</v>
      </c>
      <c r="S24" s="63">
        <v>5</v>
      </c>
      <c r="T24" s="63">
        <v>5</v>
      </c>
      <c r="U24" s="63">
        <v>5</v>
      </c>
      <c r="V24" s="63">
        <v>6</v>
      </c>
      <c r="W24" s="63">
        <v>6</v>
      </c>
      <c r="X24" s="63" t="s">
        <v>359</v>
      </c>
      <c r="Y24" s="63"/>
      <c r="Z24" s="63"/>
      <c r="AA24" s="63"/>
      <c r="AB24" s="63"/>
      <c r="AC24" s="63"/>
      <c r="AD24" s="63"/>
      <c r="AE24" s="63"/>
      <c r="AF24" s="63"/>
      <c r="AG24" s="63">
        <v>6</v>
      </c>
      <c r="AH24" s="63">
        <v>5</v>
      </c>
      <c r="AI24" s="63">
        <v>6</v>
      </c>
      <c r="AJ24" s="63">
        <v>6</v>
      </c>
      <c r="AK24" s="63">
        <v>6</v>
      </c>
      <c r="AL24" s="63">
        <v>3</v>
      </c>
      <c r="AM24" s="63">
        <v>6</v>
      </c>
      <c r="AN24" s="63">
        <v>5</v>
      </c>
      <c r="AO24" s="63">
        <v>7</v>
      </c>
      <c r="AP24" s="63">
        <v>5</v>
      </c>
      <c r="AQ24" s="63">
        <v>6</v>
      </c>
      <c r="AR24" s="63">
        <v>5</v>
      </c>
      <c r="AS24" s="63">
        <v>4</v>
      </c>
      <c r="AT24" s="63">
        <v>5</v>
      </c>
      <c r="AU24" s="63">
        <v>6</v>
      </c>
      <c r="AV24" s="63">
        <v>6</v>
      </c>
      <c r="AW24" s="63">
        <v>6</v>
      </c>
      <c r="AX24" s="63">
        <v>5</v>
      </c>
      <c r="AY24" s="63">
        <v>7</v>
      </c>
      <c r="AZ24" s="63">
        <v>5</v>
      </c>
      <c r="BA24" s="63">
        <v>6</v>
      </c>
      <c r="BB24" s="63">
        <v>4</v>
      </c>
      <c r="BC24" s="63">
        <v>7</v>
      </c>
      <c r="BD24" s="63">
        <v>6</v>
      </c>
      <c r="BE24" s="63">
        <v>7</v>
      </c>
      <c r="BF24" s="63">
        <v>4</v>
      </c>
      <c r="BG24" s="63">
        <v>7</v>
      </c>
      <c r="BH24" s="63">
        <v>4</v>
      </c>
    </row>
    <row r="25" spans="1:60" ht="12.75" customHeight="1">
      <c r="A25" s="62">
        <v>41169.592743055553</v>
      </c>
      <c r="B25" s="131" t="s">
        <v>433</v>
      </c>
      <c r="C25" s="131" t="s">
        <v>427</v>
      </c>
      <c r="D25" s="63">
        <v>3</v>
      </c>
      <c r="E25" s="63">
        <v>3</v>
      </c>
      <c r="F25" s="63">
        <v>2</v>
      </c>
      <c r="G25" s="63" t="s">
        <v>13</v>
      </c>
      <c r="H25" s="63">
        <v>7</v>
      </c>
      <c r="I25" s="63">
        <v>1</v>
      </c>
      <c r="J25" s="63">
        <v>6</v>
      </c>
      <c r="K25" s="63">
        <v>6</v>
      </c>
      <c r="L25" s="63">
        <v>6</v>
      </c>
      <c r="M25" s="63">
        <v>6</v>
      </c>
      <c r="N25" s="63">
        <v>6</v>
      </c>
      <c r="O25" s="63">
        <v>6</v>
      </c>
      <c r="P25" s="63">
        <v>6</v>
      </c>
      <c r="Q25" s="63">
        <v>6</v>
      </c>
      <c r="R25" s="63">
        <v>6</v>
      </c>
      <c r="S25" s="63">
        <v>5</v>
      </c>
      <c r="T25" s="63">
        <v>5</v>
      </c>
      <c r="U25" s="63">
        <v>5</v>
      </c>
      <c r="V25" s="63">
        <v>5</v>
      </c>
      <c r="W25" s="63">
        <v>6</v>
      </c>
      <c r="X25" s="63">
        <v>0</v>
      </c>
      <c r="Y25" s="63"/>
      <c r="Z25" s="63"/>
      <c r="AA25" s="63"/>
      <c r="AB25" s="63"/>
      <c r="AC25" s="63"/>
      <c r="AD25" s="63"/>
      <c r="AE25" s="63"/>
      <c r="AF25" s="63"/>
      <c r="AG25" s="63">
        <v>6</v>
      </c>
      <c r="AH25" s="63">
        <v>5</v>
      </c>
      <c r="AI25" s="63">
        <v>6</v>
      </c>
      <c r="AJ25" s="63">
        <v>6</v>
      </c>
      <c r="AK25" s="63">
        <v>6</v>
      </c>
      <c r="AL25" s="63">
        <v>4</v>
      </c>
      <c r="AM25" s="63">
        <v>5</v>
      </c>
      <c r="AN25" s="63">
        <v>5</v>
      </c>
      <c r="AO25" s="63">
        <v>5</v>
      </c>
      <c r="AP25" s="63">
        <v>6</v>
      </c>
      <c r="AQ25" s="63">
        <v>5</v>
      </c>
      <c r="AR25" s="63">
        <v>6</v>
      </c>
      <c r="AS25" s="63">
        <v>4</v>
      </c>
      <c r="AT25" s="63">
        <v>5</v>
      </c>
      <c r="AU25" s="63">
        <v>6</v>
      </c>
      <c r="AV25" s="63">
        <v>6</v>
      </c>
      <c r="AW25" s="63">
        <v>5</v>
      </c>
      <c r="AX25" s="63">
        <v>6</v>
      </c>
      <c r="AY25" s="63">
        <v>6</v>
      </c>
      <c r="AZ25" s="63">
        <v>4</v>
      </c>
      <c r="BA25" s="63">
        <v>4</v>
      </c>
      <c r="BB25" s="63">
        <v>5</v>
      </c>
      <c r="BC25" s="63">
        <v>6</v>
      </c>
      <c r="BD25" s="63">
        <v>6</v>
      </c>
      <c r="BE25" s="63">
        <v>6</v>
      </c>
      <c r="BF25" s="63">
        <v>5</v>
      </c>
      <c r="BG25" s="63">
        <v>5</v>
      </c>
      <c r="BH25" s="63">
        <v>4</v>
      </c>
    </row>
    <row r="26" spans="1:60" ht="12.75" customHeight="1">
      <c r="A26" s="62">
        <v>41170.583634259259</v>
      </c>
      <c r="B26" s="131" t="s">
        <v>434</v>
      </c>
      <c r="C26" s="131" t="s">
        <v>427</v>
      </c>
      <c r="D26" s="63">
        <v>4</v>
      </c>
      <c r="E26" s="63">
        <v>2</v>
      </c>
      <c r="F26" s="63">
        <v>5</v>
      </c>
      <c r="G26" s="63" t="s">
        <v>8</v>
      </c>
      <c r="H26" s="63">
        <v>2</v>
      </c>
      <c r="I26" s="63">
        <v>3</v>
      </c>
      <c r="J26" s="63">
        <v>2</v>
      </c>
      <c r="K26" s="63">
        <v>1</v>
      </c>
      <c r="L26" s="63">
        <v>5</v>
      </c>
      <c r="M26" s="63">
        <v>2</v>
      </c>
      <c r="N26" s="63">
        <v>6</v>
      </c>
      <c r="O26" s="63">
        <v>5</v>
      </c>
      <c r="P26" s="63">
        <v>5</v>
      </c>
      <c r="Q26" s="63">
        <v>6</v>
      </c>
      <c r="R26" s="63">
        <v>2</v>
      </c>
      <c r="S26" s="63">
        <v>2</v>
      </c>
      <c r="T26" s="63">
        <v>3</v>
      </c>
      <c r="U26" s="63">
        <v>2</v>
      </c>
      <c r="V26" s="63">
        <v>2</v>
      </c>
      <c r="W26" s="63">
        <v>6</v>
      </c>
      <c r="X26" s="63"/>
      <c r="Y26" s="63" t="s">
        <v>366</v>
      </c>
      <c r="Z26" s="63" t="s">
        <v>367</v>
      </c>
      <c r="AA26" s="63" t="s">
        <v>368</v>
      </c>
      <c r="AB26" s="63" t="s">
        <v>369</v>
      </c>
      <c r="AC26" s="63" t="s">
        <v>370</v>
      </c>
      <c r="AD26" s="63" t="s">
        <v>371</v>
      </c>
      <c r="AE26" s="63" t="s">
        <v>372</v>
      </c>
      <c r="AF26" s="63"/>
      <c r="AG26" s="63">
        <v>7</v>
      </c>
      <c r="AH26" s="63">
        <v>1</v>
      </c>
      <c r="AI26" s="63">
        <v>6</v>
      </c>
      <c r="AJ26" s="63">
        <v>7</v>
      </c>
      <c r="AK26" s="63">
        <v>2</v>
      </c>
      <c r="AL26" s="63">
        <v>6</v>
      </c>
      <c r="AM26" s="63">
        <v>6</v>
      </c>
      <c r="AN26" s="63">
        <v>1</v>
      </c>
      <c r="AO26" s="63">
        <v>2</v>
      </c>
      <c r="AP26" s="63">
        <v>7</v>
      </c>
      <c r="AQ26" s="63">
        <v>3</v>
      </c>
      <c r="AR26" s="63">
        <v>7</v>
      </c>
      <c r="AS26" s="63">
        <v>3</v>
      </c>
      <c r="AT26" s="63">
        <v>5</v>
      </c>
      <c r="AU26" s="63">
        <v>2</v>
      </c>
      <c r="AV26" s="63">
        <v>7</v>
      </c>
      <c r="AW26" s="63">
        <v>7</v>
      </c>
      <c r="AX26" s="63">
        <v>1</v>
      </c>
      <c r="AY26" s="63">
        <v>7</v>
      </c>
      <c r="AZ26" s="63">
        <v>1</v>
      </c>
      <c r="BA26" s="63">
        <v>2</v>
      </c>
      <c r="BB26" s="63">
        <v>6</v>
      </c>
      <c r="BC26" s="63">
        <v>6</v>
      </c>
      <c r="BD26" s="63">
        <v>2</v>
      </c>
      <c r="BE26" s="63">
        <v>7</v>
      </c>
      <c r="BF26" s="63">
        <v>1</v>
      </c>
      <c r="BG26" s="63">
        <v>2</v>
      </c>
      <c r="BH26" s="63">
        <v>7</v>
      </c>
    </row>
    <row r="27" spans="1:60" ht="12.75" customHeight="1">
      <c r="A27" s="62">
        <v>41170.84101851852</v>
      </c>
      <c r="B27" s="131" t="s">
        <v>432</v>
      </c>
      <c r="C27" s="131" t="s">
        <v>427</v>
      </c>
      <c r="D27" s="63">
        <v>3</v>
      </c>
      <c r="E27" s="63">
        <v>2</v>
      </c>
      <c r="F27" s="63">
        <v>2</v>
      </c>
      <c r="G27" s="63" t="s">
        <v>18</v>
      </c>
      <c r="H27" s="63">
        <v>12</v>
      </c>
      <c r="I27" s="63">
        <v>2</v>
      </c>
      <c r="J27" s="63">
        <v>6</v>
      </c>
      <c r="K27" s="63">
        <v>5</v>
      </c>
      <c r="L27" s="63">
        <v>5</v>
      </c>
      <c r="M27" s="63">
        <v>5</v>
      </c>
      <c r="N27" s="63">
        <v>5</v>
      </c>
      <c r="O27" s="63">
        <v>5</v>
      </c>
      <c r="P27" s="63">
        <v>5</v>
      </c>
      <c r="Q27" s="63">
        <v>5</v>
      </c>
      <c r="R27" s="63">
        <v>6</v>
      </c>
      <c r="S27" s="63">
        <v>5</v>
      </c>
      <c r="T27" s="63">
        <v>6</v>
      </c>
      <c r="U27" s="63">
        <v>4</v>
      </c>
      <c r="V27" s="63">
        <v>5</v>
      </c>
      <c r="W27" s="63">
        <v>5</v>
      </c>
      <c r="X27" s="63" t="s">
        <v>373</v>
      </c>
      <c r="Y27" s="63"/>
      <c r="Z27" s="63"/>
      <c r="AA27" s="63"/>
      <c r="AB27" s="63"/>
      <c r="AC27" s="63"/>
      <c r="AD27" s="63"/>
      <c r="AE27" s="63"/>
      <c r="AF27" s="63"/>
      <c r="AG27" s="63">
        <v>6</v>
      </c>
      <c r="AH27" s="63">
        <v>5</v>
      </c>
      <c r="AI27" s="63">
        <v>5</v>
      </c>
      <c r="AJ27" s="63">
        <v>6</v>
      </c>
      <c r="AK27" s="63">
        <v>6</v>
      </c>
      <c r="AL27" s="63">
        <v>6</v>
      </c>
      <c r="AM27" s="63">
        <v>4</v>
      </c>
      <c r="AN27" s="63">
        <v>3</v>
      </c>
      <c r="AO27" s="63">
        <v>3</v>
      </c>
      <c r="AP27" s="63">
        <v>5</v>
      </c>
      <c r="AQ27" s="63">
        <v>4</v>
      </c>
      <c r="AR27" s="63">
        <v>3</v>
      </c>
      <c r="AS27" s="63">
        <v>5</v>
      </c>
      <c r="AT27" s="63">
        <v>6</v>
      </c>
      <c r="AU27" s="63">
        <v>6</v>
      </c>
      <c r="AV27" s="63">
        <v>6</v>
      </c>
      <c r="AW27" s="63">
        <v>4</v>
      </c>
      <c r="AX27" s="63">
        <v>6</v>
      </c>
      <c r="AY27" s="63">
        <v>5</v>
      </c>
      <c r="AZ27" s="63">
        <v>6</v>
      </c>
      <c r="BA27" s="63">
        <v>4</v>
      </c>
      <c r="BB27" s="63">
        <v>6</v>
      </c>
      <c r="BC27" s="63">
        <v>5</v>
      </c>
      <c r="BD27" s="63">
        <v>6</v>
      </c>
      <c r="BE27" s="63">
        <v>4</v>
      </c>
      <c r="BF27" s="63">
        <v>6</v>
      </c>
      <c r="BG27" s="63">
        <v>4</v>
      </c>
      <c r="BH27" s="63">
        <v>5</v>
      </c>
    </row>
    <row r="28" spans="1:60" ht="12.75" customHeight="1">
      <c r="A28" s="62">
        <v>41170.852094907408</v>
      </c>
      <c r="B28" s="131" t="s">
        <v>432</v>
      </c>
      <c r="C28" s="131" t="s">
        <v>427</v>
      </c>
      <c r="D28" s="63">
        <v>3</v>
      </c>
      <c r="E28" s="63">
        <v>2</v>
      </c>
      <c r="F28" s="63">
        <v>2</v>
      </c>
      <c r="G28" s="63" t="s">
        <v>19</v>
      </c>
      <c r="H28" s="63">
        <v>13</v>
      </c>
      <c r="I28" s="63">
        <v>2</v>
      </c>
      <c r="J28" s="63">
        <v>4</v>
      </c>
      <c r="K28" s="63">
        <v>2</v>
      </c>
      <c r="L28" s="63">
        <v>4</v>
      </c>
      <c r="M28" s="63">
        <v>6</v>
      </c>
      <c r="N28" s="63">
        <v>6</v>
      </c>
      <c r="O28" s="63">
        <v>6</v>
      </c>
      <c r="P28" s="63">
        <v>6</v>
      </c>
      <c r="Q28" s="63">
        <v>3</v>
      </c>
      <c r="R28" s="63">
        <v>7</v>
      </c>
      <c r="S28" s="63">
        <v>4</v>
      </c>
      <c r="T28" s="63">
        <v>6</v>
      </c>
      <c r="U28" s="63">
        <v>6</v>
      </c>
      <c r="V28" s="63">
        <v>6</v>
      </c>
      <c r="W28" s="63">
        <v>5</v>
      </c>
      <c r="X28" s="63" t="s">
        <v>374</v>
      </c>
      <c r="Y28" s="63"/>
      <c r="Z28" s="63"/>
      <c r="AA28" s="63"/>
      <c r="AB28" s="63"/>
      <c r="AC28" s="63"/>
      <c r="AD28" s="63"/>
      <c r="AE28" s="63"/>
      <c r="AF28" s="63"/>
      <c r="AG28" s="63">
        <v>5</v>
      </c>
      <c r="AH28" s="63">
        <v>3</v>
      </c>
      <c r="AI28" s="63">
        <v>6</v>
      </c>
      <c r="AJ28" s="63">
        <v>4</v>
      </c>
      <c r="AK28" s="63">
        <v>5</v>
      </c>
      <c r="AL28" s="63">
        <v>3</v>
      </c>
      <c r="AM28" s="63">
        <v>4</v>
      </c>
      <c r="AN28" s="63">
        <v>6</v>
      </c>
      <c r="AO28" s="63">
        <v>3</v>
      </c>
      <c r="AP28" s="63">
        <v>6</v>
      </c>
      <c r="AQ28" s="63">
        <v>3</v>
      </c>
      <c r="AR28" s="63">
        <v>6</v>
      </c>
      <c r="AS28" s="63">
        <v>4</v>
      </c>
      <c r="AT28" s="63">
        <v>6</v>
      </c>
      <c r="AU28" s="63">
        <v>6</v>
      </c>
      <c r="AV28" s="63">
        <v>5</v>
      </c>
      <c r="AW28" s="63">
        <v>4</v>
      </c>
      <c r="AX28" s="63">
        <v>6</v>
      </c>
      <c r="AY28" s="63">
        <v>6</v>
      </c>
      <c r="AZ28" s="63">
        <v>4</v>
      </c>
      <c r="BA28" s="63">
        <v>4</v>
      </c>
      <c r="BB28" s="63">
        <v>6</v>
      </c>
      <c r="BC28" s="63">
        <v>4</v>
      </c>
      <c r="BD28" s="63">
        <v>6</v>
      </c>
      <c r="BE28" s="63">
        <v>4</v>
      </c>
      <c r="BF28" s="63">
        <v>6</v>
      </c>
      <c r="BG28" s="63">
        <v>5</v>
      </c>
      <c r="BH28" s="63">
        <v>5</v>
      </c>
    </row>
    <row r="29" spans="1:60" ht="12.75" customHeight="1">
      <c r="A29" s="62">
        <v>41170.863449074073</v>
      </c>
      <c r="B29" s="131" t="s">
        <v>432</v>
      </c>
      <c r="C29" s="131" t="s">
        <v>427</v>
      </c>
      <c r="D29" s="63">
        <v>3</v>
      </c>
      <c r="E29" s="63">
        <v>2</v>
      </c>
      <c r="F29" s="63">
        <v>2</v>
      </c>
      <c r="G29" s="63" t="s">
        <v>375</v>
      </c>
      <c r="H29" s="63">
        <v>14</v>
      </c>
      <c r="I29" s="63">
        <v>2</v>
      </c>
      <c r="J29" s="63">
        <v>5</v>
      </c>
      <c r="K29" s="63">
        <v>4</v>
      </c>
      <c r="L29" s="63">
        <v>2</v>
      </c>
      <c r="M29" s="63">
        <v>6</v>
      </c>
      <c r="N29" s="63">
        <v>5</v>
      </c>
      <c r="O29" s="63">
        <v>5</v>
      </c>
      <c r="P29" s="63">
        <v>6</v>
      </c>
      <c r="Q29" s="63">
        <v>4</v>
      </c>
      <c r="R29" s="63">
        <v>6</v>
      </c>
      <c r="S29" s="63">
        <v>5</v>
      </c>
      <c r="T29" s="63">
        <v>6</v>
      </c>
      <c r="U29" s="63">
        <v>5</v>
      </c>
      <c r="V29" s="63">
        <v>6</v>
      </c>
      <c r="W29" s="63">
        <v>3</v>
      </c>
      <c r="X29" s="63" t="s">
        <v>376</v>
      </c>
      <c r="Y29" s="63"/>
      <c r="Z29" s="63"/>
      <c r="AA29" s="63"/>
      <c r="AB29" s="63"/>
      <c r="AC29" s="63"/>
      <c r="AD29" s="63"/>
      <c r="AE29" s="63"/>
      <c r="AF29" s="63"/>
      <c r="AG29" s="63">
        <v>5</v>
      </c>
      <c r="AH29" s="63">
        <v>5</v>
      </c>
      <c r="AI29" s="63">
        <v>6</v>
      </c>
      <c r="AJ29" s="63">
        <v>4</v>
      </c>
      <c r="AK29" s="63">
        <v>3</v>
      </c>
      <c r="AL29" s="63">
        <v>2</v>
      </c>
      <c r="AM29" s="63">
        <v>4</v>
      </c>
      <c r="AN29" s="63">
        <v>6</v>
      </c>
      <c r="AO29" s="63">
        <v>3</v>
      </c>
      <c r="AP29" s="63">
        <v>5</v>
      </c>
      <c r="AQ29" s="63">
        <v>4</v>
      </c>
      <c r="AR29" s="63">
        <v>7</v>
      </c>
      <c r="AS29" s="63">
        <v>4</v>
      </c>
      <c r="AT29" s="63">
        <v>6</v>
      </c>
      <c r="AU29" s="63">
        <v>6</v>
      </c>
      <c r="AV29" s="63">
        <v>5</v>
      </c>
      <c r="AW29" s="63">
        <v>4</v>
      </c>
      <c r="AX29" s="63">
        <v>7</v>
      </c>
      <c r="AY29" s="63">
        <v>6</v>
      </c>
      <c r="AZ29" s="63">
        <v>4</v>
      </c>
      <c r="BA29" s="63">
        <v>4</v>
      </c>
      <c r="BB29" s="63">
        <v>6</v>
      </c>
      <c r="BC29" s="63">
        <v>5</v>
      </c>
      <c r="BD29" s="63">
        <v>6</v>
      </c>
      <c r="BE29" s="63">
        <v>4</v>
      </c>
      <c r="BF29" s="63">
        <v>7</v>
      </c>
      <c r="BG29" s="63">
        <v>3</v>
      </c>
      <c r="BH29" s="63">
        <v>3</v>
      </c>
    </row>
    <row r="30" spans="1:60" ht="12.75" customHeight="1">
      <c r="A30" s="62">
        <v>41171.542233796295</v>
      </c>
      <c r="B30" s="131" t="s">
        <v>434</v>
      </c>
      <c r="C30" s="131" t="s">
        <v>427</v>
      </c>
      <c r="D30" s="63">
        <v>4</v>
      </c>
      <c r="E30" s="63">
        <v>2</v>
      </c>
      <c r="F30" s="63">
        <v>5</v>
      </c>
      <c r="G30" s="63" t="s">
        <v>17</v>
      </c>
      <c r="H30" s="63">
        <v>11</v>
      </c>
      <c r="I30" s="63">
        <v>1</v>
      </c>
      <c r="J30" s="63">
        <v>7</v>
      </c>
      <c r="K30" s="63">
        <v>4</v>
      </c>
      <c r="L30" s="63">
        <v>3</v>
      </c>
      <c r="M30" s="63">
        <v>6</v>
      </c>
      <c r="N30" s="63">
        <v>6</v>
      </c>
      <c r="O30" s="63">
        <v>4</v>
      </c>
      <c r="P30" s="63">
        <v>4</v>
      </c>
      <c r="Q30" s="63">
        <v>5</v>
      </c>
      <c r="R30" s="63">
        <v>6</v>
      </c>
      <c r="S30" s="63">
        <v>7</v>
      </c>
      <c r="T30" s="63">
        <v>6</v>
      </c>
      <c r="U30" s="63">
        <v>3</v>
      </c>
      <c r="V30" s="63">
        <v>5</v>
      </c>
      <c r="W30" s="63">
        <v>6</v>
      </c>
      <c r="X30" s="63" t="s">
        <v>377</v>
      </c>
      <c r="Y30" s="63"/>
      <c r="Z30" s="63"/>
      <c r="AA30" s="63"/>
      <c r="AB30" s="63"/>
      <c r="AC30" s="63"/>
      <c r="AD30" s="63"/>
      <c r="AE30" s="63"/>
      <c r="AF30" s="63"/>
      <c r="AG30" s="63">
        <v>6</v>
      </c>
      <c r="AH30" s="63">
        <v>6</v>
      </c>
      <c r="AI30" s="63">
        <v>7</v>
      </c>
      <c r="AJ30" s="63">
        <v>7</v>
      </c>
      <c r="AK30" s="63">
        <v>2</v>
      </c>
      <c r="AL30" s="63">
        <v>2</v>
      </c>
      <c r="AM30" s="63">
        <v>5</v>
      </c>
      <c r="AN30" s="63">
        <v>5</v>
      </c>
      <c r="AO30" s="63">
        <v>5</v>
      </c>
      <c r="AP30" s="63">
        <v>4</v>
      </c>
      <c r="AQ30" s="63">
        <v>5</v>
      </c>
      <c r="AR30" s="63">
        <v>6</v>
      </c>
      <c r="AS30" s="63">
        <v>5</v>
      </c>
      <c r="AT30" s="63">
        <v>7</v>
      </c>
      <c r="AU30" s="63">
        <v>5</v>
      </c>
      <c r="AV30" s="63">
        <v>5</v>
      </c>
      <c r="AW30" s="63">
        <v>5</v>
      </c>
      <c r="AX30" s="63">
        <v>5</v>
      </c>
      <c r="AY30" s="63">
        <v>6</v>
      </c>
      <c r="AZ30" s="63">
        <v>6</v>
      </c>
      <c r="BA30" s="63">
        <v>3</v>
      </c>
      <c r="BB30" s="63">
        <v>7</v>
      </c>
      <c r="BC30" s="63">
        <v>4</v>
      </c>
      <c r="BD30" s="63">
        <v>6</v>
      </c>
      <c r="BE30" s="63">
        <v>4</v>
      </c>
      <c r="BF30" s="63">
        <v>6</v>
      </c>
      <c r="BG30" s="63">
        <v>6</v>
      </c>
      <c r="BH30" s="63">
        <v>6</v>
      </c>
    </row>
    <row r="31" spans="1:60" ht="12.75" customHeight="1">
      <c r="A31" s="62">
        <v>41171.567685185189</v>
      </c>
      <c r="B31" s="131" t="s">
        <v>434</v>
      </c>
      <c r="C31" s="131" t="s">
        <v>427</v>
      </c>
      <c r="D31" s="63">
        <v>4</v>
      </c>
      <c r="E31" s="63">
        <v>2</v>
      </c>
      <c r="F31" s="63">
        <v>5</v>
      </c>
      <c r="G31" s="63" t="s">
        <v>18</v>
      </c>
      <c r="H31" s="63">
        <v>12</v>
      </c>
      <c r="I31" s="63">
        <v>1</v>
      </c>
      <c r="J31" s="63">
        <v>6</v>
      </c>
      <c r="K31" s="63">
        <v>3</v>
      </c>
      <c r="L31" s="63">
        <v>1</v>
      </c>
      <c r="M31" s="63">
        <v>5</v>
      </c>
      <c r="N31" s="63">
        <v>5</v>
      </c>
      <c r="O31" s="63">
        <v>5</v>
      </c>
      <c r="P31" s="63">
        <v>5</v>
      </c>
      <c r="Q31" s="63">
        <v>3</v>
      </c>
      <c r="R31" s="63">
        <v>6</v>
      </c>
      <c r="S31" s="63">
        <v>4</v>
      </c>
      <c r="T31" s="63">
        <v>5</v>
      </c>
      <c r="U31" s="63">
        <v>4</v>
      </c>
      <c r="V31" s="63">
        <v>2</v>
      </c>
      <c r="W31" s="63">
        <v>4</v>
      </c>
      <c r="X31" s="63" t="s">
        <v>91</v>
      </c>
      <c r="Y31" s="63"/>
      <c r="Z31" s="63"/>
      <c r="AA31" s="63"/>
      <c r="AB31" s="63"/>
      <c r="AC31" s="63"/>
      <c r="AD31" s="63"/>
      <c r="AE31" s="63"/>
      <c r="AF31" s="63"/>
      <c r="AG31" s="63">
        <v>6</v>
      </c>
      <c r="AH31" s="63">
        <v>4</v>
      </c>
      <c r="AI31" s="63">
        <v>5</v>
      </c>
      <c r="AJ31" s="63">
        <v>3</v>
      </c>
      <c r="AK31" s="63">
        <v>1</v>
      </c>
      <c r="AL31" s="63">
        <v>1</v>
      </c>
      <c r="AM31" s="63">
        <v>1</v>
      </c>
      <c r="AN31" s="63">
        <v>2</v>
      </c>
      <c r="AO31" s="63">
        <v>2</v>
      </c>
      <c r="AP31" s="63">
        <v>5</v>
      </c>
      <c r="AQ31" s="63">
        <v>1</v>
      </c>
      <c r="AR31" s="63">
        <v>4</v>
      </c>
      <c r="AS31" s="63">
        <v>3</v>
      </c>
      <c r="AT31" s="63">
        <v>6</v>
      </c>
      <c r="AU31" s="63">
        <v>3</v>
      </c>
      <c r="AV31" s="63">
        <v>2</v>
      </c>
      <c r="AW31" s="63">
        <v>2</v>
      </c>
      <c r="AX31" s="63">
        <v>5</v>
      </c>
      <c r="AY31" s="63">
        <v>5</v>
      </c>
      <c r="AZ31" s="63">
        <v>3</v>
      </c>
      <c r="BA31" s="63">
        <v>3</v>
      </c>
      <c r="BB31" s="63">
        <v>6</v>
      </c>
      <c r="BC31" s="63">
        <v>2</v>
      </c>
      <c r="BD31" s="63">
        <v>2</v>
      </c>
      <c r="BE31" s="63">
        <v>3</v>
      </c>
      <c r="BF31" s="63">
        <v>2</v>
      </c>
      <c r="BG31" s="63">
        <v>4</v>
      </c>
      <c r="BH31" s="63">
        <v>4</v>
      </c>
    </row>
    <row r="32" spans="1:60" ht="12.75" customHeight="1">
      <c r="A32" s="62">
        <v>41171.587141203701</v>
      </c>
      <c r="B32" s="131" t="s">
        <v>435</v>
      </c>
      <c r="C32" s="131" t="s">
        <v>427</v>
      </c>
      <c r="D32" s="63">
        <v>5</v>
      </c>
      <c r="E32" s="63">
        <v>1</v>
      </c>
      <c r="F32" s="63">
        <v>2</v>
      </c>
      <c r="G32" s="63" t="s">
        <v>8</v>
      </c>
      <c r="H32" s="63">
        <v>2</v>
      </c>
      <c r="I32" s="63">
        <v>1</v>
      </c>
      <c r="J32" s="63">
        <v>1</v>
      </c>
      <c r="K32" s="63">
        <v>7</v>
      </c>
      <c r="L32" s="63">
        <v>7</v>
      </c>
      <c r="M32" s="63">
        <v>1</v>
      </c>
      <c r="N32" s="63">
        <v>1</v>
      </c>
      <c r="O32" s="63">
        <v>2</v>
      </c>
      <c r="P32" s="63">
        <v>2</v>
      </c>
      <c r="Q32" s="63">
        <v>1</v>
      </c>
      <c r="R32" s="63">
        <v>1</v>
      </c>
      <c r="S32" s="63">
        <v>1</v>
      </c>
      <c r="T32" s="63">
        <v>4</v>
      </c>
      <c r="U32" s="63">
        <v>4</v>
      </c>
      <c r="V32" s="63">
        <v>2</v>
      </c>
      <c r="W32" s="63">
        <v>1</v>
      </c>
      <c r="X32" s="63"/>
      <c r="Y32" s="63" t="s">
        <v>378</v>
      </c>
      <c r="Z32" s="63" t="s">
        <v>379</v>
      </c>
      <c r="AA32" s="63" t="s">
        <v>380</v>
      </c>
      <c r="AB32" s="63" t="s">
        <v>381</v>
      </c>
      <c r="AC32" s="63" t="s">
        <v>382</v>
      </c>
      <c r="AD32" s="63" t="s">
        <v>383</v>
      </c>
      <c r="AE32" s="63" t="s">
        <v>384</v>
      </c>
      <c r="AF32" s="63" t="s">
        <v>385</v>
      </c>
      <c r="AG32" s="63">
        <v>5</v>
      </c>
      <c r="AH32" s="63">
        <v>1</v>
      </c>
      <c r="AI32" s="63">
        <v>7</v>
      </c>
      <c r="AJ32" s="63">
        <v>7</v>
      </c>
      <c r="AK32" s="63">
        <v>7</v>
      </c>
      <c r="AL32" s="63">
        <v>7</v>
      </c>
      <c r="AM32" s="63">
        <v>4</v>
      </c>
      <c r="AN32" s="63">
        <v>7</v>
      </c>
      <c r="AO32" s="63">
        <v>5</v>
      </c>
      <c r="AP32" s="63">
        <v>1</v>
      </c>
      <c r="AQ32" s="63">
        <v>4</v>
      </c>
      <c r="AR32" s="63">
        <v>7</v>
      </c>
      <c r="AS32" s="63">
        <v>3</v>
      </c>
      <c r="AT32" s="63">
        <v>7</v>
      </c>
      <c r="AU32" s="63">
        <v>6</v>
      </c>
      <c r="AV32" s="63">
        <v>2</v>
      </c>
      <c r="AW32" s="63">
        <v>4</v>
      </c>
      <c r="AX32" s="63">
        <v>7</v>
      </c>
      <c r="AY32" s="63">
        <v>5</v>
      </c>
      <c r="AZ32" s="63">
        <v>1</v>
      </c>
      <c r="BA32" s="63">
        <v>2</v>
      </c>
      <c r="BB32" s="63">
        <v>4</v>
      </c>
      <c r="BC32" s="63">
        <v>3</v>
      </c>
      <c r="BD32" s="63">
        <v>7</v>
      </c>
      <c r="BE32" s="63">
        <v>6</v>
      </c>
      <c r="BF32" s="63">
        <v>6</v>
      </c>
      <c r="BG32" s="63">
        <v>6</v>
      </c>
      <c r="BH32" s="63">
        <v>1</v>
      </c>
    </row>
    <row r="33" spans="1:60" ht="12.75" customHeight="1">
      <c r="A33" s="62">
        <v>41171.622152777782</v>
      </c>
      <c r="B33" s="131" t="s">
        <v>435</v>
      </c>
      <c r="C33" s="131" t="s">
        <v>427</v>
      </c>
      <c r="D33" s="63">
        <v>5</v>
      </c>
      <c r="E33" s="63">
        <v>1</v>
      </c>
      <c r="F33" s="63">
        <v>2</v>
      </c>
      <c r="G33" s="63" t="s">
        <v>386</v>
      </c>
      <c r="H33" s="63">
        <v>6</v>
      </c>
      <c r="I33" s="63">
        <v>1</v>
      </c>
      <c r="J33" s="63">
        <v>6</v>
      </c>
      <c r="K33" s="63">
        <v>3</v>
      </c>
      <c r="L33" s="63">
        <v>6</v>
      </c>
      <c r="M33" s="63">
        <v>1</v>
      </c>
      <c r="N33" s="63">
        <v>2</v>
      </c>
      <c r="O33" s="63">
        <v>4</v>
      </c>
      <c r="P33" s="63">
        <v>2</v>
      </c>
      <c r="Q33" s="63">
        <v>1</v>
      </c>
      <c r="R33" s="63">
        <v>3</v>
      </c>
      <c r="S33" s="63">
        <v>5</v>
      </c>
      <c r="T33" s="63">
        <v>4</v>
      </c>
      <c r="U33" s="63">
        <v>5</v>
      </c>
      <c r="V33" s="63">
        <v>5</v>
      </c>
      <c r="W33" s="63">
        <v>5</v>
      </c>
      <c r="X33" s="63"/>
      <c r="Y33" s="63"/>
      <c r="Z33" s="63"/>
      <c r="AA33" s="63"/>
      <c r="AB33" s="63"/>
      <c r="AC33" s="63"/>
      <c r="AD33" s="63"/>
      <c r="AE33" s="63"/>
      <c r="AF33" s="63"/>
      <c r="AG33" s="63">
        <v>5</v>
      </c>
      <c r="AH33" s="63">
        <v>6</v>
      </c>
      <c r="AI33" s="63">
        <v>7</v>
      </c>
      <c r="AJ33" s="63">
        <v>5</v>
      </c>
      <c r="AK33" s="63">
        <v>5</v>
      </c>
      <c r="AL33" s="63">
        <v>7</v>
      </c>
      <c r="AM33" s="63">
        <v>2</v>
      </c>
      <c r="AN33" s="63">
        <v>6</v>
      </c>
      <c r="AO33" s="63">
        <v>1</v>
      </c>
      <c r="AP33" s="63">
        <v>6</v>
      </c>
      <c r="AQ33" s="63">
        <v>2</v>
      </c>
      <c r="AR33" s="63">
        <v>7</v>
      </c>
      <c r="AS33" s="63">
        <v>1</v>
      </c>
      <c r="AT33" s="63">
        <v>6</v>
      </c>
      <c r="AU33" s="63">
        <v>6</v>
      </c>
      <c r="AV33" s="63">
        <v>5</v>
      </c>
      <c r="AW33" s="63">
        <v>2</v>
      </c>
      <c r="AX33" s="63">
        <v>6</v>
      </c>
      <c r="AY33" s="63">
        <v>7</v>
      </c>
      <c r="AZ33" s="63">
        <v>4</v>
      </c>
      <c r="BA33" s="63">
        <v>2</v>
      </c>
      <c r="BB33" s="63">
        <v>5</v>
      </c>
      <c r="BC33" s="63">
        <v>6</v>
      </c>
      <c r="BD33" s="63">
        <v>2</v>
      </c>
      <c r="BE33" s="63">
        <v>2</v>
      </c>
      <c r="BF33" s="63">
        <v>5</v>
      </c>
      <c r="BG33" s="63">
        <v>5</v>
      </c>
      <c r="BH33" s="63">
        <v>6</v>
      </c>
    </row>
    <row r="34" spans="1:60" ht="12.75" customHeight="1">
      <c r="A34" s="62">
        <v>41171.635636574072</v>
      </c>
      <c r="B34" s="131" t="s">
        <v>435</v>
      </c>
      <c r="C34" s="131" t="s">
        <v>427</v>
      </c>
      <c r="D34" s="63">
        <v>5</v>
      </c>
      <c r="E34" s="63">
        <v>1</v>
      </c>
      <c r="F34" s="63">
        <v>2</v>
      </c>
      <c r="G34" s="63" t="s">
        <v>387</v>
      </c>
      <c r="H34" s="63">
        <v>7</v>
      </c>
      <c r="I34" s="63">
        <v>1</v>
      </c>
      <c r="J34" s="63">
        <v>5</v>
      </c>
      <c r="K34" s="63">
        <v>4</v>
      </c>
      <c r="L34" s="63">
        <v>5</v>
      </c>
      <c r="M34" s="63">
        <v>6</v>
      </c>
      <c r="N34" s="63">
        <v>5</v>
      </c>
      <c r="O34" s="63">
        <v>6</v>
      </c>
      <c r="P34" s="63">
        <v>5</v>
      </c>
      <c r="Q34" s="63">
        <v>5</v>
      </c>
      <c r="R34" s="63">
        <v>5</v>
      </c>
      <c r="S34" s="63">
        <v>4</v>
      </c>
      <c r="T34" s="63">
        <v>4</v>
      </c>
      <c r="U34" s="63">
        <v>6</v>
      </c>
      <c r="V34" s="63">
        <v>6</v>
      </c>
      <c r="W34" s="63">
        <v>5</v>
      </c>
      <c r="X34" s="63"/>
      <c r="Y34" s="63"/>
      <c r="Z34" s="63"/>
      <c r="AA34" s="63"/>
      <c r="AB34" s="63"/>
      <c r="AC34" s="63"/>
      <c r="AD34" s="63"/>
      <c r="AE34" s="63"/>
      <c r="AF34" s="63"/>
      <c r="AG34" s="63">
        <v>6</v>
      </c>
      <c r="AH34" s="63">
        <v>5</v>
      </c>
      <c r="AI34" s="63">
        <v>5</v>
      </c>
      <c r="AJ34" s="63">
        <v>4</v>
      </c>
      <c r="AK34" s="63">
        <v>6</v>
      </c>
      <c r="AL34" s="63">
        <v>5</v>
      </c>
      <c r="AM34" s="63">
        <v>1</v>
      </c>
      <c r="AN34" s="63">
        <v>5</v>
      </c>
      <c r="AO34" s="63">
        <v>2</v>
      </c>
      <c r="AP34" s="63">
        <v>5</v>
      </c>
      <c r="AQ34" s="63">
        <v>1</v>
      </c>
      <c r="AR34" s="63">
        <v>5</v>
      </c>
      <c r="AS34" s="63">
        <v>2</v>
      </c>
      <c r="AT34" s="63">
        <v>6</v>
      </c>
      <c r="AU34" s="63">
        <v>5</v>
      </c>
      <c r="AV34" s="63">
        <v>5</v>
      </c>
      <c r="AW34" s="63">
        <v>1</v>
      </c>
      <c r="AX34" s="63">
        <v>5</v>
      </c>
      <c r="AY34" s="63">
        <v>6</v>
      </c>
      <c r="AZ34" s="63">
        <v>5</v>
      </c>
      <c r="BA34" s="63">
        <v>1</v>
      </c>
      <c r="BB34" s="63">
        <v>4</v>
      </c>
      <c r="BC34" s="63">
        <v>1</v>
      </c>
      <c r="BD34" s="63">
        <v>6</v>
      </c>
      <c r="BE34" s="63">
        <v>2</v>
      </c>
      <c r="BF34" s="63">
        <v>6</v>
      </c>
      <c r="BG34" s="63">
        <v>3</v>
      </c>
      <c r="BH34" s="63">
        <v>5</v>
      </c>
    </row>
    <row r="35" spans="1:60" ht="12.75" customHeight="1">
      <c r="A35" s="62">
        <v>41171.646400462967</v>
      </c>
      <c r="B35" s="131" t="s">
        <v>435</v>
      </c>
      <c r="C35" s="131" t="s">
        <v>427</v>
      </c>
      <c r="D35" s="63">
        <v>5</v>
      </c>
      <c r="E35" s="63">
        <v>1</v>
      </c>
      <c r="F35" s="63">
        <v>2</v>
      </c>
      <c r="G35" s="63" t="s">
        <v>388</v>
      </c>
      <c r="H35" s="63">
        <v>8</v>
      </c>
      <c r="I35" s="63">
        <v>1</v>
      </c>
      <c r="J35" s="63">
        <v>4</v>
      </c>
      <c r="K35" s="63">
        <v>3</v>
      </c>
      <c r="L35" s="63">
        <v>4</v>
      </c>
      <c r="M35" s="63">
        <v>6</v>
      </c>
      <c r="N35" s="63">
        <v>4</v>
      </c>
      <c r="O35" s="63">
        <v>6</v>
      </c>
      <c r="P35" s="63">
        <v>4</v>
      </c>
      <c r="Q35" s="63">
        <v>3</v>
      </c>
      <c r="R35" s="63">
        <v>5</v>
      </c>
      <c r="S35" s="63">
        <v>3</v>
      </c>
      <c r="T35" s="63">
        <v>4</v>
      </c>
      <c r="U35" s="63">
        <v>6</v>
      </c>
      <c r="V35" s="63">
        <v>6</v>
      </c>
      <c r="W35" s="63">
        <v>4</v>
      </c>
      <c r="X35" s="63"/>
      <c r="Y35" s="63"/>
      <c r="Z35" s="63"/>
      <c r="AA35" s="63"/>
      <c r="AB35" s="63"/>
      <c r="AC35" s="63"/>
      <c r="AD35" s="63"/>
      <c r="AE35" s="63"/>
      <c r="AF35" s="63"/>
      <c r="AG35" s="63">
        <v>7</v>
      </c>
      <c r="AH35" s="63">
        <v>3</v>
      </c>
      <c r="AI35" s="63">
        <v>7</v>
      </c>
      <c r="AJ35" s="63">
        <v>5</v>
      </c>
      <c r="AK35" s="63">
        <v>7</v>
      </c>
      <c r="AL35" s="63">
        <v>3</v>
      </c>
      <c r="AM35" s="63">
        <v>2</v>
      </c>
      <c r="AN35" s="63">
        <v>6</v>
      </c>
      <c r="AO35" s="63">
        <v>6</v>
      </c>
      <c r="AP35" s="63">
        <v>5</v>
      </c>
      <c r="AQ35" s="63">
        <v>4</v>
      </c>
      <c r="AR35" s="63">
        <v>6</v>
      </c>
      <c r="AS35" s="63">
        <v>1</v>
      </c>
      <c r="AT35" s="63">
        <v>4</v>
      </c>
      <c r="AU35" s="63">
        <v>6</v>
      </c>
      <c r="AV35" s="63">
        <v>4</v>
      </c>
      <c r="AW35" s="63">
        <v>3</v>
      </c>
      <c r="AX35" s="63">
        <v>6</v>
      </c>
      <c r="AY35" s="63">
        <v>7</v>
      </c>
      <c r="AZ35" s="63">
        <v>3</v>
      </c>
      <c r="BA35" s="63">
        <v>1</v>
      </c>
      <c r="BB35" s="63">
        <v>4</v>
      </c>
      <c r="BC35" s="63">
        <v>3</v>
      </c>
      <c r="BD35" s="63">
        <v>6</v>
      </c>
      <c r="BE35" s="63">
        <v>3</v>
      </c>
      <c r="BF35" s="63">
        <v>6</v>
      </c>
      <c r="BG35" s="63">
        <v>5</v>
      </c>
      <c r="BH35" s="63">
        <v>3</v>
      </c>
    </row>
    <row r="36" spans="1:60" ht="12.75" customHeight="1">
      <c r="A36" s="62">
        <v>41171.664594907408</v>
      </c>
      <c r="B36" s="131" t="s">
        <v>435</v>
      </c>
      <c r="C36" s="131" t="s">
        <v>427</v>
      </c>
      <c r="D36" s="63">
        <v>5</v>
      </c>
      <c r="E36" s="63">
        <v>1</v>
      </c>
      <c r="F36" s="63">
        <v>2</v>
      </c>
      <c r="G36" s="63" t="s">
        <v>389</v>
      </c>
      <c r="H36" s="63">
        <v>9</v>
      </c>
      <c r="I36" s="63">
        <v>1</v>
      </c>
      <c r="J36" s="63">
        <v>4</v>
      </c>
      <c r="K36" s="63">
        <v>5</v>
      </c>
      <c r="L36" s="63">
        <v>2</v>
      </c>
      <c r="M36" s="63">
        <v>1</v>
      </c>
      <c r="N36" s="63">
        <v>3</v>
      </c>
      <c r="O36" s="63">
        <v>5</v>
      </c>
      <c r="P36" s="63">
        <v>4</v>
      </c>
      <c r="Q36" s="63">
        <v>4</v>
      </c>
      <c r="R36" s="63">
        <v>4</v>
      </c>
      <c r="S36" s="63">
        <v>3</v>
      </c>
      <c r="T36" s="63">
        <v>4</v>
      </c>
      <c r="U36" s="63">
        <v>5</v>
      </c>
      <c r="V36" s="63">
        <v>4</v>
      </c>
      <c r="W36" s="63">
        <v>3</v>
      </c>
      <c r="X36" s="63"/>
      <c r="Y36" s="63"/>
      <c r="Z36" s="63"/>
      <c r="AA36" s="63"/>
      <c r="AB36" s="63"/>
      <c r="AC36" s="63"/>
      <c r="AD36" s="63"/>
      <c r="AE36" s="63"/>
      <c r="AF36" s="63" t="s">
        <v>390</v>
      </c>
      <c r="AG36" s="63">
        <v>7</v>
      </c>
      <c r="AH36" s="63">
        <v>4</v>
      </c>
      <c r="AI36" s="63">
        <v>7</v>
      </c>
      <c r="AJ36" s="63">
        <v>5</v>
      </c>
      <c r="AK36" s="63">
        <v>4</v>
      </c>
      <c r="AL36" s="63">
        <v>4</v>
      </c>
      <c r="AM36" s="63">
        <v>3</v>
      </c>
      <c r="AN36" s="63">
        <v>4</v>
      </c>
      <c r="AO36" s="63">
        <v>4</v>
      </c>
      <c r="AP36" s="63">
        <v>3</v>
      </c>
      <c r="AQ36" s="63">
        <v>3</v>
      </c>
      <c r="AR36" s="63">
        <v>5</v>
      </c>
      <c r="AS36" s="63">
        <v>1</v>
      </c>
      <c r="AT36" s="63">
        <v>4</v>
      </c>
      <c r="AU36" s="63">
        <v>7</v>
      </c>
      <c r="AV36" s="63">
        <v>4</v>
      </c>
      <c r="AW36" s="63">
        <v>3</v>
      </c>
      <c r="AX36" s="63">
        <v>4</v>
      </c>
      <c r="AY36" s="63">
        <v>7</v>
      </c>
      <c r="AZ36" s="63">
        <v>3</v>
      </c>
      <c r="BA36" s="63">
        <v>1</v>
      </c>
      <c r="BB36" s="63">
        <v>4</v>
      </c>
      <c r="BC36" s="63">
        <v>5</v>
      </c>
      <c r="BD36" s="63">
        <v>5</v>
      </c>
      <c r="BE36" s="63">
        <v>6</v>
      </c>
      <c r="BF36" s="63">
        <v>4</v>
      </c>
      <c r="BG36" s="63">
        <v>4</v>
      </c>
      <c r="BH36" s="63">
        <v>3</v>
      </c>
    </row>
    <row r="37" spans="1:60" ht="12.75" customHeight="1">
      <c r="A37" s="62">
        <v>41171.673703703702</v>
      </c>
      <c r="B37" s="131" t="s">
        <v>435</v>
      </c>
      <c r="C37" s="131" t="s">
        <v>427</v>
      </c>
      <c r="D37" s="63">
        <v>5</v>
      </c>
      <c r="E37" s="63">
        <v>1</v>
      </c>
      <c r="F37" s="63">
        <v>2</v>
      </c>
      <c r="G37" s="63" t="s">
        <v>391</v>
      </c>
      <c r="H37" s="63">
        <v>10</v>
      </c>
      <c r="I37" s="63">
        <v>1</v>
      </c>
      <c r="J37" s="63">
        <v>2</v>
      </c>
      <c r="K37" s="63">
        <v>2</v>
      </c>
      <c r="L37" s="63">
        <v>1</v>
      </c>
      <c r="M37" s="63">
        <v>2</v>
      </c>
      <c r="N37" s="63">
        <v>1</v>
      </c>
      <c r="O37" s="63">
        <v>2</v>
      </c>
      <c r="P37" s="63">
        <v>4</v>
      </c>
      <c r="Q37" s="63">
        <v>1</v>
      </c>
      <c r="R37" s="63">
        <v>2</v>
      </c>
      <c r="S37" s="63">
        <v>2</v>
      </c>
      <c r="T37" s="63">
        <v>4</v>
      </c>
      <c r="U37" s="63">
        <v>2</v>
      </c>
      <c r="V37" s="63">
        <v>1</v>
      </c>
      <c r="W37" s="63">
        <v>1</v>
      </c>
      <c r="X37" s="63"/>
      <c r="Y37" s="63"/>
      <c r="Z37" s="63"/>
      <c r="AA37" s="63"/>
      <c r="AB37" s="63"/>
      <c r="AC37" s="63"/>
      <c r="AD37" s="63"/>
      <c r="AE37" s="63"/>
      <c r="AF37" s="63"/>
      <c r="AG37" s="63">
        <v>5</v>
      </c>
      <c r="AH37" s="63">
        <v>4</v>
      </c>
      <c r="AI37" s="63">
        <v>6</v>
      </c>
      <c r="AJ37" s="63">
        <v>4</v>
      </c>
      <c r="AK37" s="63">
        <v>1</v>
      </c>
      <c r="AL37" s="63">
        <v>1</v>
      </c>
      <c r="AM37" s="63">
        <v>1</v>
      </c>
      <c r="AN37" s="63">
        <v>3</v>
      </c>
      <c r="AO37" s="63">
        <v>1</v>
      </c>
      <c r="AP37" s="63">
        <v>1</v>
      </c>
      <c r="AQ37" s="63">
        <v>1</v>
      </c>
      <c r="AR37" s="63">
        <v>2</v>
      </c>
      <c r="AS37" s="63">
        <v>1</v>
      </c>
      <c r="AT37" s="63">
        <v>4</v>
      </c>
      <c r="AU37" s="63">
        <v>6</v>
      </c>
      <c r="AV37" s="63">
        <v>2</v>
      </c>
      <c r="AW37" s="63">
        <v>2</v>
      </c>
      <c r="AX37" s="63">
        <v>2</v>
      </c>
      <c r="AY37" s="63">
        <v>6</v>
      </c>
      <c r="AZ37" s="63">
        <v>4</v>
      </c>
      <c r="BA37" s="63">
        <v>1</v>
      </c>
      <c r="BB37" s="63">
        <v>4</v>
      </c>
      <c r="BC37" s="63">
        <v>1</v>
      </c>
      <c r="BD37" s="63">
        <v>2</v>
      </c>
      <c r="BE37" s="63">
        <v>1</v>
      </c>
      <c r="BF37" s="63">
        <v>1</v>
      </c>
      <c r="BG37" s="63">
        <v>1</v>
      </c>
      <c r="BH37" s="63">
        <v>1</v>
      </c>
    </row>
    <row r="38" spans="1:60" ht="12.75" customHeight="1">
      <c r="A38" s="62">
        <v>41172.452824074076</v>
      </c>
      <c r="B38" s="131" t="s">
        <v>433</v>
      </c>
      <c r="C38" s="131" t="s">
        <v>427</v>
      </c>
      <c r="D38" s="63">
        <v>3</v>
      </c>
      <c r="E38" s="63">
        <v>3</v>
      </c>
      <c r="F38" s="63">
        <v>2</v>
      </c>
      <c r="G38" s="63" t="s">
        <v>14</v>
      </c>
      <c r="H38" s="63">
        <v>8</v>
      </c>
      <c r="I38" s="63">
        <v>1</v>
      </c>
      <c r="J38" s="63">
        <v>6</v>
      </c>
      <c r="K38" s="63">
        <v>6</v>
      </c>
      <c r="L38" s="63">
        <v>6</v>
      </c>
      <c r="M38" s="63">
        <v>6</v>
      </c>
      <c r="N38" s="63">
        <v>6</v>
      </c>
      <c r="O38" s="63">
        <v>6</v>
      </c>
      <c r="P38" s="63">
        <v>5</v>
      </c>
      <c r="Q38" s="63">
        <v>6</v>
      </c>
      <c r="R38" s="63">
        <v>6</v>
      </c>
      <c r="S38" s="63">
        <v>6</v>
      </c>
      <c r="T38" s="63">
        <v>5</v>
      </c>
      <c r="U38" s="63">
        <v>5</v>
      </c>
      <c r="V38" s="63">
        <v>5</v>
      </c>
      <c r="W38" s="63">
        <v>5</v>
      </c>
      <c r="X38" s="63">
        <v>0</v>
      </c>
      <c r="Y38" s="63"/>
      <c r="Z38" s="63"/>
      <c r="AA38" s="63"/>
      <c r="AB38" s="63"/>
      <c r="AC38" s="63"/>
      <c r="AD38" s="63"/>
      <c r="AE38" s="63"/>
      <c r="AF38" s="63"/>
      <c r="AG38" s="63">
        <v>6</v>
      </c>
      <c r="AH38" s="63">
        <v>4</v>
      </c>
      <c r="AI38" s="63">
        <v>6</v>
      </c>
      <c r="AJ38" s="63">
        <v>6</v>
      </c>
      <c r="AK38" s="63">
        <v>6</v>
      </c>
      <c r="AL38" s="63">
        <v>4</v>
      </c>
      <c r="AM38" s="63">
        <v>5</v>
      </c>
      <c r="AN38" s="63">
        <v>6</v>
      </c>
      <c r="AO38" s="63">
        <v>6</v>
      </c>
      <c r="AP38" s="63">
        <v>5</v>
      </c>
      <c r="AQ38" s="63">
        <v>5</v>
      </c>
      <c r="AR38" s="63">
        <v>6</v>
      </c>
      <c r="AS38" s="63">
        <v>4</v>
      </c>
      <c r="AT38" s="63">
        <v>6</v>
      </c>
      <c r="AU38" s="63">
        <v>6</v>
      </c>
      <c r="AV38" s="63">
        <v>6</v>
      </c>
      <c r="AW38" s="63">
        <v>4</v>
      </c>
      <c r="AX38" s="63">
        <v>6</v>
      </c>
      <c r="AY38" s="63">
        <v>6</v>
      </c>
      <c r="AZ38" s="63">
        <v>5</v>
      </c>
      <c r="BA38" s="63">
        <v>3</v>
      </c>
      <c r="BB38" s="63">
        <v>4</v>
      </c>
      <c r="BC38" s="63">
        <v>5</v>
      </c>
      <c r="BD38" s="63">
        <v>6</v>
      </c>
      <c r="BE38" s="63">
        <v>6</v>
      </c>
      <c r="BF38" s="63">
        <v>6</v>
      </c>
      <c r="BG38" s="63">
        <v>6</v>
      </c>
      <c r="BH38" s="63">
        <v>5</v>
      </c>
    </row>
    <row r="39" spans="1:60" ht="12.75" customHeight="1">
      <c r="A39" s="62">
        <v>41172.463368055556</v>
      </c>
      <c r="B39" s="131" t="s">
        <v>433</v>
      </c>
      <c r="C39" s="131" t="s">
        <v>427</v>
      </c>
      <c r="D39" s="63">
        <v>3</v>
      </c>
      <c r="E39" s="63">
        <v>3</v>
      </c>
      <c r="F39" s="63">
        <v>2</v>
      </c>
      <c r="G39" s="63" t="s">
        <v>15</v>
      </c>
      <c r="H39" s="63">
        <v>9</v>
      </c>
      <c r="I39" s="63">
        <v>1</v>
      </c>
      <c r="J39" s="63">
        <v>5</v>
      </c>
      <c r="K39" s="63">
        <v>5</v>
      </c>
      <c r="L39" s="63">
        <v>5</v>
      </c>
      <c r="M39" s="63">
        <v>5</v>
      </c>
      <c r="N39" s="63">
        <v>5</v>
      </c>
      <c r="O39" s="63">
        <v>5</v>
      </c>
      <c r="P39" s="63">
        <v>5</v>
      </c>
      <c r="Q39" s="63">
        <v>5</v>
      </c>
      <c r="R39" s="63">
        <v>6</v>
      </c>
      <c r="S39" s="63">
        <v>5</v>
      </c>
      <c r="T39" s="63">
        <v>6</v>
      </c>
      <c r="U39" s="63">
        <v>5</v>
      </c>
      <c r="V39" s="63">
        <v>6</v>
      </c>
      <c r="W39" s="63">
        <v>5</v>
      </c>
      <c r="X39" s="63">
        <v>0</v>
      </c>
      <c r="Y39" s="63"/>
      <c r="Z39" s="63"/>
      <c r="AA39" s="63"/>
      <c r="AB39" s="63"/>
      <c r="AC39" s="63"/>
      <c r="AD39" s="63"/>
      <c r="AE39" s="63"/>
      <c r="AF39" s="63"/>
      <c r="AG39" s="63">
        <v>6</v>
      </c>
      <c r="AH39" s="63">
        <v>5</v>
      </c>
      <c r="AI39" s="63">
        <v>5</v>
      </c>
      <c r="AJ39" s="63">
        <v>6</v>
      </c>
      <c r="AK39" s="63">
        <v>6</v>
      </c>
      <c r="AL39" s="63">
        <v>5</v>
      </c>
      <c r="AM39" s="63">
        <v>5</v>
      </c>
      <c r="AN39" s="63">
        <v>6</v>
      </c>
      <c r="AO39" s="63">
        <v>5</v>
      </c>
      <c r="AP39" s="63">
        <v>6</v>
      </c>
      <c r="AQ39" s="63">
        <v>4</v>
      </c>
      <c r="AR39" s="63">
        <v>6</v>
      </c>
      <c r="AS39" s="63">
        <v>4</v>
      </c>
      <c r="AT39" s="63">
        <v>6</v>
      </c>
      <c r="AU39" s="63">
        <v>6</v>
      </c>
      <c r="AV39" s="63">
        <v>5</v>
      </c>
      <c r="AW39" s="63">
        <v>4</v>
      </c>
      <c r="AX39" s="63">
        <v>6</v>
      </c>
      <c r="AY39" s="63">
        <v>6</v>
      </c>
      <c r="AZ39" s="63">
        <v>5</v>
      </c>
      <c r="BA39" s="63">
        <v>4</v>
      </c>
      <c r="BB39" s="63">
        <v>5</v>
      </c>
      <c r="BC39" s="63">
        <v>5</v>
      </c>
      <c r="BD39" s="63">
        <v>5</v>
      </c>
      <c r="BE39" s="63">
        <v>5</v>
      </c>
      <c r="BF39" s="63">
        <v>6</v>
      </c>
      <c r="BG39" s="63">
        <v>5</v>
      </c>
      <c r="BH39" s="63">
        <v>5</v>
      </c>
    </row>
    <row r="40" spans="1:60" ht="12.75" customHeight="1">
      <c r="A40" s="62">
        <v>41172.469756944447</v>
      </c>
      <c r="B40" s="131" t="s">
        <v>433</v>
      </c>
      <c r="C40" s="131" t="s">
        <v>427</v>
      </c>
      <c r="D40" s="63">
        <v>3</v>
      </c>
      <c r="E40" s="63">
        <v>3</v>
      </c>
      <c r="F40" s="63">
        <v>2</v>
      </c>
      <c r="G40" s="63" t="s">
        <v>16</v>
      </c>
      <c r="H40" s="63">
        <v>10</v>
      </c>
      <c r="I40" s="63">
        <v>1</v>
      </c>
      <c r="J40" s="63">
        <v>5</v>
      </c>
      <c r="K40" s="63">
        <v>5</v>
      </c>
      <c r="L40" s="63">
        <v>4</v>
      </c>
      <c r="M40" s="63">
        <v>3</v>
      </c>
      <c r="N40" s="63">
        <v>4</v>
      </c>
      <c r="O40" s="63">
        <v>3</v>
      </c>
      <c r="P40" s="63">
        <v>4</v>
      </c>
      <c r="Q40" s="63">
        <v>4</v>
      </c>
      <c r="R40" s="63">
        <v>3</v>
      </c>
      <c r="S40" s="63">
        <v>5</v>
      </c>
      <c r="T40" s="63">
        <v>6</v>
      </c>
      <c r="U40" s="63">
        <v>2</v>
      </c>
      <c r="V40" s="63">
        <v>3</v>
      </c>
      <c r="W40" s="63">
        <v>3</v>
      </c>
      <c r="X40" s="63">
        <v>0</v>
      </c>
      <c r="Y40" s="63"/>
      <c r="Z40" s="63"/>
      <c r="AA40" s="63"/>
      <c r="AB40" s="63"/>
      <c r="AC40" s="63"/>
      <c r="AD40" s="63"/>
      <c r="AE40" s="63"/>
      <c r="AF40" s="63"/>
      <c r="AG40" s="63">
        <v>6</v>
      </c>
      <c r="AH40" s="63">
        <v>6</v>
      </c>
      <c r="AI40" s="63">
        <v>6</v>
      </c>
      <c r="AJ40" s="63">
        <v>6</v>
      </c>
      <c r="AK40" s="63">
        <v>5</v>
      </c>
      <c r="AL40" s="63">
        <v>5</v>
      </c>
      <c r="AM40" s="63">
        <v>3</v>
      </c>
      <c r="AN40" s="63">
        <v>5</v>
      </c>
      <c r="AO40" s="63">
        <v>4</v>
      </c>
      <c r="AP40" s="63">
        <v>6</v>
      </c>
      <c r="AQ40" s="63">
        <v>3</v>
      </c>
      <c r="AR40" s="63">
        <v>5</v>
      </c>
      <c r="AS40" s="63">
        <v>3</v>
      </c>
      <c r="AT40" s="63">
        <v>5</v>
      </c>
      <c r="AU40" s="63">
        <v>5</v>
      </c>
      <c r="AV40" s="63">
        <v>5</v>
      </c>
      <c r="AW40" s="63">
        <v>3</v>
      </c>
      <c r="AX40" s="63">
        <v>5</v>
      </c>
      <c r="AY40" s="63">
        <v>6</v>
      </c>
      <c r="AZ40" s="63">
        <v>6</v>
      </c>
      <c r="BA40" s="63">
        <v>4</v>
      </c>
      <c r="BB40" s="63">
        <v>5</v>
      </c>
      <c r="BC40" s="63">
        <v>3</v>
      </c>
      <c r="BD40" s="63">
        <v>5</v>
      </c>
      <c r="BE40" s="63">
        <v>3</v>
      </c>
      <c r="BF40" s="63">
        <v>4</v>
      </c>
      <c r="BG40" s="63">
        <v>4</v>
      </c>
      <c r="BH40" s="63">
        <v>3</v>
      </c>
    </row>
    <row r="41" spans="1:60" ht="12.75" customHeight="1">
      <c r="A41" s="62">
        <v>41172.498391203706</v>
      </c>
      <c r="B41" s="131" t="s">
        <v>434</v>
      </c>
      <c r="C41" s="131" t="s">
        <v>427</v>
      </c>
      <c r="D41" s="63">
        <v>4</v>
      </c>
      <c r="E41" s="63">
        <v>2</v>
      </c>
      <c r="F41" s="63">
        <v>5</v>
      </c>
      <c r="G41" s="63" t="s">
        <v>19</v>
      </c>
      <c r="H41" s="63">
        <v>13</v>
      </c>
      <c r="I41" s="63">
        <v>1</v>
      </c>
      <c r="J41" s="63">
        <v>2</v>
      </c>
      <c r="K41" s="63">
        <v>2</v>
      </c>
      <c r="L41" s="63">
        <v>2</v>
      </c>
      <c r="M41" s="63">
        <v>6</v>
      </c>
      <c r="N41" s="63">
        <v>4</v>
      </c>
      <c r="O41" s="63">
        <v>6</v>
      </c>
      <c r="P41" s="63">
        <v>5</v>
      </c>
      <c r="Q41" s="63">
        <v>3</v>
      </c>
      <c r="R41" s="63">
        <v>5</v>
      </c>
      <c r="S41" s="63">
        <v>2</v>
      </c>
      <c r="T41" s="63">
        <v>5</v>
      </c>
      <c r="U41" s="63">
        <v>5</v>
      </c>
      <c r="V41" s="63">
        <v>3</v>
      </c>
      <c r="W41" s="63">
        <v>1</v>
      </c>
      <c r="X41" s="63" t="s">
        <v>91</v>
      </c>
      <c r="Y41" s="63"/>
      <c r="Z41" s="63"/>
      <c r="AA41" s="63"/>
      <c r="AB41" s="63"/>
      <c r="AC41" s="63"/>
      <c r="AD41" s="63"/>
      <c r="AE41" s="63"/>
      <c r="AF41" s="63"/>
      <c r="AG41" s="63">
        <v>4</v>
      </c>
      <c r="AH41" s="63">
        <v>1</v>
      </c>
      <c r="AI41" s="63">
        <v>4</v>
      </c>
      <c r="AJ41" s="63">
        <v>2</v>
      </c>
      <c r="AK41" s="63">
        <v>1</v>
      </c>
      <c r="AL41" s="63">
        <v>1</v>
      </c>
      <c r="AM41" s="63">
        <v>3</v>
      </c>
      <c r="AN41" s="63">
        <v>5</v>
      </c>
      <c r="AO41" s="63">
        <v>3</v>
      </c>
      <c r="AP41" s="63">
        <v>5</v>
      </c>
      <c r="AQ41" s="63">
        <v>2</v>
      </c>
      <c r="AR41" s="63">
        <v>5</v>
      </c>
      <c r="AS41" s="63">
        <v>3</v>
      </c>
      <c r="AT41" s="63">
        <v>6</v>
      </c>
      <c r="AU41" s="63">
        <v>5</v>
      </c>
      <c r="AV41" s="63">
        <v>3</v>
      </c>
      <c r="AW41" s="63">
        <v>3</v>
      </c>
      <c r="AX41" s="63">
        <v>5</v>
      </c>
      <c r="AY41" s="63">
        <v>5</v>
      </c>
      <c r="AZ41" s="63">
        <v>1</v>
      </c>
      <c r="BA41" s="63">
        <v>3</v>
      </c>
      <c r="BB41" s="63">
        <v>6</v>
      </c>
      <c r="BC41" s="63">
        <v>3</v>
      </c>
      <c r="BD41" s="63">
        <v>4</v>
      </c>
      <c r="BE41" s="63">
        <v>4</v>
      </c>
      <c r="BF41" s="63">
        <v>3</v>
      </c>
      <c r="BG41" s="63">
        <v>4</v>
      </c>
      <c r="BH41" s="63">
        <v>1</v>
      </c>
    </row>
    <row r="42" spans="1:60" ht="12.75" customHeight="1">
      <c r="A42" s="62">
        <v>41172.506354166668</v>
      </c>
      <c r="B42" s="131" t="s">
        <v>434</v>
      </c>
      <c r="C42" s="131" t="s">
        <v>427</v>
      </c>
      <c r="D42" s="63">
        <v>4</v>
      </c>
      <c r="E42" s="63">
        <v>2</v>
      </c>
      <c r="F42" s="63">
        <v>5</v>
      </c>
      <c r="G42" s="63" t="s">
        <v>20</v>
      </c>
      <c r="H42" s="63">
        <v>14</v>
      </c>
      <c r="I42" s="63">
        <v>1</v>
      </c>
      <c r="J42" s="63">
        <v>2</v>
      </c>
      <c r="K42" s="63">
        <v>3</v>
      </c>
      <c r="L42" s="63">
        <v>1</v>
      </c>
      <c r="M42" s="63">
        <v>5</v>
      </c>
      <c r="N42" s="63">
        <v>4</v>
      </c>
      <c r="O42" s="63">
        <v>6</v>
      </c>
      <c r="P42" s="63">
        <v>5</v>
      </c>
      <c r="Q42" s="63">
        <v>3</v>
      </c>
      <c r="R42" s="63">
        <v>4</v>
      </c>
      <c r="S42" s="63">
        <v>2</v>
      </c>
      <c r="T42" s="63">
        <v>5</v>
      </c>
      <c r="U42" s="63">
        <v>6</v>
      </c>
      <c r="V42" s="63">
        <v>4</v>
      </c>
      <c r="W42" s="63">
        <v>3</v>
      </c>
      <c r="X42" s="63" t="s">
        <v>91</v>
      </c>
      <c r="Y42" s="63"/>
      <c r="Z42" s="63"/>
      <c r="AA42" s="63"/>
      <c r="AB42" s="63"/>
      <c r="AC42" s="63"/>
      <c r="AD42" s="63"/>
      <c r="AE42" s="63"/>
      <c r="AF42" s="63"/>
      <c r="AG42" s="63">
        <v>4</v>
      </c>
      <c r="AH42" s="63">
        <v>1</v>
      </c>
      <c r="AI42" s="63">
        <v>4</v>
      </c>
      <c r="AJ42" s="63">
        <v>3</v>
      </c>
      <c r="AK42" s="63">
        <v>1</v>
      </c>
      <c r="AL42" s="63">
        <v>1</v>
      </c>
      <c r="AM42" s="63">
        <v>3</v>
      </c>
      <c r="AN42" s="63">
        <v>5</v>
      </c>
      <c r="AO42" s="63">
        <v>3</v>
      </c>
      <c r="AP42" s="63">
        <v>4</v>
      </c>
      <c r="AQ42" s="63">
        <v>1</v>
      </c>
      <c r="AR42" s="63">
        <v>5</v>
      </c>
      <c r="AS42" s="63">
        <v>3</v>
      </c>
      <c r="AT42" s="63">
        <v>6</v>
      </c>
      <c r="AU42" s="63">
        <v>3</v>
      </c>
      <c r="AV42" s="63">
        <v>3</v>
      </c>
      <c r="AW42" s="63">
        <v>2</v>
      </c>
      <c r="AX42" s="63">
        <v>4</v>
      </c>
      <c r="AY42" s="63">
        <v>5</v>
      </c>
      <c r="AZ42" s="63">
        <v>1</v>
      </c>
      <c r="BA42" s="63">
        <v>3</v>
      </c>
      <c r="BB42" s="63">
        <v>6</v>
      </c>
      <c r="BC42" s="63">
        <v>2</v>
      </c>
      <c r="BD42" s="63">
        <v>5</v>
      </c>
      <c r="BE42" s="63">
        <v>2</v>
      </c>
      <c r="BF42" s="63">
        <v>4</v>
      </c>
      <c r="BG42" s="63">
        <v>2</v>
      </c>
      <c r="BH42" s="63">
        <v>2</v>
      </c>
    </row>
    <row r="43" spans="1:60" ht="12.75" customHeight="1">
      <c r="A43" s="62">
        <v>41173.475717592592</v>
      </c>
      <c r="B43" s="131" t="s">
        <v>436</v>
      </c>
      <c r="C43" s="131" t="s">
        <v>427</v>
      </c>
      <c r="D43" s="63">
        <v>5</v>
      </c>
      <c r="E43" s="63">
        <v>3</v>
      </c>
      <c r="F43" s="63">
        <v>3</v>
      </c>
      <c r="G43" s="63" t="s">
        <v>4</v>
      </c>
      <c r="H43" s="63">
        <v>1</v>
      </c>
      <c r="I43" s="63">
        <v>4</v>
      </c>
      <c r="J43" s="63">
        <v>4</v>
      </c>
      <c r="K43" s="63">
        <v>5</v>
      </c>
      <c r="L43" s="63">
        <v>3</v>
      </c>
      <c r="M43" s="63">
        <v>4</v>
      </c>
      <c r="N43" s="63">
        <v>5</v>
      </c>
      <c r="O43" s="63">
        <v>4</v>
      </c>
      <c r="P43" s="63">
        <v>2</v>
      </c>
      <c r="Q43" s="63">
        <v>4</v>
      </c>
      <c r="R43" s="63">
        <v>3</v>
      </c>
      <c r="S43" s="63">
        <v>5</v>
      </c>
      <c r="T43" s="63">
        <v>3</v>
      </c>
      <c r="U43" s="63">
        <v>4</v>
      </c>
      <c r="V43" s="63">
        <v>4</v>
      </c>
      <c r="W43" s="63">
        <v>4</v>
      </c>
      <c r="X43" s="63"/>
      <c r="Y43" s="63" t="s">
        <v>397</v>
      </c>
      <c r="Z43" s="63" t="s">
        <v>398</v>
      </c>
      <c r="AA43" s="63" t="s">
        <v>399</v>
      </c>
      <c r="AB43" s="63" t="s">
        <v>400</v>
      </c>
      <c r="AC43" s="63" t="s">
        <v>401</v>
      </c>
      <c r="AD43" s="63" t="s">
        <v>402</v>
      </c>
      <c r="AE43" s="63" t="s">
        <v>403</v>
      </c>
      <c r="AF43" s="63" t="s">
        <v>404</v>
      </c>
      <c r="AG43" s="63">
        <v>6</v>
      </c>
      <c r="AH43" s="63">
        <v>5</v>
      </c>
      <c r="AI43" s="63">
        <v>6</v>
      </c>
      <c r="AJ43" s="63">
        <v>6</v>
      </c>
      <c r="AK43" s="63">
        <v>6</v>
      </c>
      <c r="AL43" s="63">
        <v>5</v>
      </c>
      <c r="AM43" s="63">
        <v>6</v>
      </c>
      <c r="AN43" s="63">
        <v>6</v>
      </c>
      <c r="AO43" s="63">
        <v>6</v>
      </c>
      <c r="AP43" s="63">
        <v>6</v>
      </c>
      <c r="AQ43" s="63">
        <v>5</v>
      </c>
      <c r="AR43" s="63">
        <v>6</v>
      </c>
      <c r="AS43" s="63">
        <v>5</v>
      </c>
      <c r="AT43" s="63">
        <v>6</v>
      </c>
      <c r="AU43" s="63">
        <v>6</v>
      </c>
      <c r="AV43" s="63">
        <v>6</v>
      </c>
      <c r="AW43" s="63">
        <v>5</v>
      </c>
      <c r="AX43" s="63">
        <v>5</v>
      </c>
      <c r="AY43" s="63">
        <v>6</v>
      </c>
      <c r="AZ43" s="63">
        <v>6</v>
      </c>
      <c r="BA43" s="63">
        <v>5</v>
      </c>
      <c r="BB43" s="63">
        <v>6</v>
      </c>
      <c r="BC43" s="63">
        <v>5</v>
      </c>
      <c r="BD43" s="63">
        <v>5</v>
      </c>
      <c r="BE43" s="63">
        <v>6</v>
      </c>
      <c r="BF43" s="63">
        <v>6</v>
      </c>
      <c r="BG43" s="63">
        <v>5</v>
      </c>
      <c r="BH43" s="63">
        <v>5</v>
      </c>
    </row>
    <row r="44" spans="1:60" ht="12.75" customHeight="1">
      <c r="A44" s="62">
        <v>41173.487743055557</v>
      </c>
      <c r="B44" s="131" t="s">
        <v>436</v>
      </c>
      <c r="C44" s="131" t="s">
        <v>427</v>
      </c>
      <c r="D44" s="63">
        <v>5</v>
      </c>
      <c r="E44" s="63">
        <v>3</v>
      </c>
      <c r="F44" s="63">
        <v>3</v>
      </c>
      <c r="G44" s="63" t="s">
        <v>8</v>
      </c>
      <c r="H44" s="63">
        <v>2</v>
      </c>
      <c r="I44" s="63">
        <v>4</v>
      </c>
      <c r="J44" s="63">
        <v>5</v>
      </c>
      <c r="K44" s="63">
        <v>5</v>
      </c>
      <c r="L44" s="63">
        <v>4</v>
      </c>
      <c r="M44" s="63">
        <v>4</v>
      </c>
      <c r="N44" s="63">
        <v>4</v>
      </c>
      <c r="O44" s="63">
        <v>5</v>
      </c>
      <c r="P44" s="63">
        <v>4</v>
      </c>
      <c r="Q44" s="63">
        <v>4</v>
      </c>
      <c r="R44" s="63">
        <v>4</v>
      </c>
      <c r="S44" s="63">
        <v>5</v>
      </c>
      <c r="T44" s="63">
        <v>4</v>
      </c>
      <c r="U44" s="63">
        <v>4</v>
      </c>
      <c r="V44" s="63">
        <v>5</v>
      </c>
      <c r="W44" s="63">
        <v>4</v>
      </c>
      <c r="X44" s="63"/>
      <c r="Y44" s="63"/>
      <c r="Z44" s="63"/>
      <c r="AA44" s="63"/>
      <c r="AB44" s="63"/>
      <c r="AC44" s="63"/>
      <c r="AD44" s="63"/>
      <c r="AE44" s="63"/>
      <c r="AF44" s="63"/>
      <c r="AG44" s="63">
        <v>6</v>
      </c>
      <c r="AH44" s="63">
        <v>7</v>
      </c>
      <c r="AI44" s="63">
        <v>7</v>
      </c>
      <c r="AJ44" s="63">
        <v>7</v>
      </c>
      <c r="AK44" s="63">
        <v>7</v>
      </c>
      <c r="AL44" s="63">
        <v>4</v>
      </c>
      <c r="AM44" s="63">
        <v>6</v>
      </c>
      <c r="AN44" s="63">
        <v>7</v>
      </c>
      <c r="AO44" s="63">
        <v>7</v>
      </c>
      <c r="AP44" s="63">
        <v>6</v>
      </c>
      <c r="AQ44" s="63">
        <v>6</v>
      </c>
      <c r="AR44" s="63">
        <v>7</v>
      </c>
      <c r="AS44" s="63">
        <v>6</v>
      </c>
      <c r="AT44" s="63">
        <v>7</v>
      </c>
      <c r="AU44" s="63">
        <v>7</v>
      </c>
      <c r="AV44" s="63">
        <v>7</v>
      </c>
      <c r="AW44" s="63">
        <v>7</v>
      </c>
      <c r="AX44" s="63">
        <v>7</v>
      </c>
      <c r="AY44" s="63">
        <v>7</v>
      </c>
      <c r="AZ44" s="63">
        <v>7</v>
      </c>
      <c r="BA44" s="63">
        <v>6</v>
      </c>
      <c r="BB44" s="63">
        <v>7</v>
      </c>
      <c r="BC44" s="63">
        <v>6</v>
      </c>
      <c r="BD44" s="63">
        <v>7</v>
      </c>
      <c r="BE44" s="63">
        <v>7</v>
      </c>
      <c r="BF44" s="63">
        <v>5</v>
      </c>
      <c r="BG44" s="63">
        <v>6</v>
      </c>
      <c r="BH44" s="63">
        <v>3</v>
      </c>
    </row>
    <row r="45" spans="1:60" ht="12.75" customHeight="1">
      <c r="A45" s="62">
        <v>41173.554618055554</v>
      </c>
      <c r="B45" s="131" t="s">
        <v>436</v>
      </c>
      <c r="C45" s="131" t="s">
        <v>427</v>
      </c>
      <c r="D45" s="63">
        <v>5</v>
      </c>
      <c r="E45" s="63">
        <v>3</v>
      </c>
      <c r="F45" s="63">
        <v>3</v>
      </c>
      <c r="G45" s="63" t="s">
        <v>9</v>
      </c>
      <c r="H45" s="63">
        <v>3</v>
      </c>
      <c r="I45" s="63">
        <v>4</v>
      </c>
      <c r="J45" s="63">
        <v>4</v>
      </c>
      <c r="K45" s="63">
        <v>3</v>
      </c>
      <c r="L45" s="63">
        <v>4</v>
      </c>
      <c r="M45" s="63">
        <v>3</v>
      </c>
      <c r="N45" s="63">
        <v>4</v>
      </c>
      <c r="O45" s="63">
        <v>4</v>
      </c>
      <c r="P45" s="63">
        <v>3</v>
      </c>
      <c r="Q45" s="63">
        <v>4</v>
      </c>
      <c r="R45" s="63">
        <v>4</v>
      </c>
      <c r="S45" s="63">
        <v>4</v>
      </c>
      <c r="T45" s="63">
        <v>4</v>
      </c>
      <c r="U45" s="63">
        <v>3</v>
      </c>
      <c r="V45" s="63">
        <v>4</v>
      </c>
      <c r="W45" s="63">
        <v>3</v>
      </c>
      <c r="X45" s="63"/>
      <c r="Y45" s="63"/>
      <c r="Z45" s="63"/>
      <c r="AA45" s="63"/>
      <c r="AB45" s="63"/>
      <c r="AC45" s="63"/>
      <c r="AD45" s="63"/>
      <c r="AE45" s="63"/>
      <c r="AF45" s="63"/>
      <c r="AG45" s="63">
        <v>7</v>
      </c>
      <c r="AH45" s="63">
        <v>5</v>
      </c>
      <c r="AI45" s="63">
        <v>7</v>
      </c>
      <c r="AJ45" s="63">
        <v>6</v>
      </c>
      <c r="AK45" s="63">
        <v>7</v>
      </c>
      <c r="AL45" s="63">
        <v>5</v>
      </c>
      <c r="AM45" s="63">
        <v>6</v>
      </c>
      <c r="AN45" s="63">
        <v>7</v>
      </c>
      <c r="AO45" s="63">
        <v>6</v>
      </c>
      <c r="AP45" s="63">
        <v>7</v>
      </c>
      <c r="AQ45" s="63">
        <v>7</v>
      </c>
      <c r="AR45" s="63">
        <v>7</v>
      </c>
      <c r="AS45" s="63">
        <v>6</v>
      </c>
      <c r="AT45" s="63">
        <v>7</v>
      </c>
      <c r="AU45" s="63">
        <v>7</v>
      </c>
      <c r="AV45" s="63">
        <v>5</v>
      </c>
      <c r="AW45" s="63">
        <v>6</v>
      </c>
      <c r="AX45" s="63">
        <v>7</v>
      </c>
      <c r="AY45" s="63">
        <v>7</v>
      </c>
      <c r="AZ45" s="63">
        <v>6</v>
      </c>
      <c r="BA45" s="63">
        <v>6</v>
      </c>
      <c r="BB45" s="63">
        <v>7</v>
      </c>
      <c r="BC45" s="63">
        <v>6</v>
      </c>
      <c r="BD45" s="63">
        <v>7</v>
      </c>
      <c r="BE45" s="63">
        <v>7</v>
      </c>
      <c r="BF45" s="63">
        <v>6</v>
      </c>
      <c r="BG45" s="63">
        <v>7</v>
      </c>
      <c r="BH45" s="63">
        <v>6</v>
      </c>
    </row>
    <row r="46" spans="1:60" ht="12.75" customHeight="1">
      <c r="A46" s="62">
        <v>41173.565115740741</v>
      </c>
      <c r="B46" s="131" t="s">
        <v>436</v>
      </c>
      <c r="C46" s="131" t="s">
        <v>427</v>
      </c>
      <c r="D46" s="63">
        <v>5</v>
      </c>
      <c r="E46" s="63">
        <v>3</v>
      </c>
      <c r="F46" s="63">
        <v>3</v>
      </c>
      <c r="G46" s="63" t="s">
        <v>10</v>
      </c>
      <c r="H46" s="63">
        <v>4</v>
      </c>
      <c r="I46" s="63">
        <v>4</v>
      </c>
      <c r="J46" s="63">
        <v>4</v>
      </c>
      <c r="K46" s="63">
        <v>5</v>
      </c>
      <c r="L46" s="63">
        <v>4</v>
      </c>
      <c r="M46" s="63">
        <v>4</v>
      </c>
      <c r="N46" s="63">
        <v>4</v>
      </c>
      <c r="O46" s="63">
        <v>4</v>
      </c>
      <c r="P46" s="63">
        <v>3</v>
      </c>
      <c r="Q46" s="63">
        <v>4</v>
      </c>
      <c r="R46" s="63">
        <v>4</v>
      </c>
      <c r="S46" s="63">
        <v>4</v>
      </c>
      <c r="T46" s="63">
        <v>3</v>
      </c>
      <c r="U46" s="63">
        <v>4</v>
      </c>
      <c r="V46" s="63">
        <v>4</v>
      </c>
      <c r="W46" s="63">
        <v>4</v>
      </c>
      <c r="X46" s="63" t="s">
        <v>405</v>
      </c>
      <c r="Y46" s="63"/>
      <c r="Z46" s="63"/>
      <c r="AA46" s="63"/>
      <c r="AB46" s="63"/>
      <c r="AC46" s="63"/>
      <c r="AD46" s="63"/>
      <c r="AE46" s="63"/>
      <c r="AF46" s="63"/>
      <c r="AG46" s="63">
        <v>7</v>
      </c>
      <c r="AH46" s="63">
        <v>6</v>
      </c>
      <c r="AI46" s="63">
        <v>7</v>
      </c>
      <c r="AJ46" s="63">
        <v>5</v>
      </c>
      <c r="AK46" s="63">
        <v>7</v>
      </c>
      <c r="AL46" s="63">
        <v>6</v>
      </c>
      <c r="AM46" s="63">
        <v>6</v>
      </c>
      <c r="AN46" s="63">
        <v>6</v>
      </c>
      <c r="AO46" s="63">
        <v>6</v>
      </c>
      <c r="AP46" s="63">
        <v>6</v>
      </c>
      <c r="AQ46" s="63">
        <v>6</v>
      </c>
      <c r="AR46" s="63">
        <v>6</v>
      </c>
      <c r="AS46" s="63">
        <v>6</v>
      </c>
      <c r="AT46" s="63">
        <v>6</v>
      </c>
      <c r="AU46" s="63">
        <v>7</v>
      </c>
      <c r="AV46" s="63">
        <v>5</v>
      </c>
      <c r="AW46" s="63">
        <v>6</v>
      </c>
      <c r="AX46" s="63">
        <v>6</v>
      </c>
      <c r="AY46" s="63">
        <v>7</v>
      </c>
      <c r="AZ46" s="63">
        <v>5</v>
      </c>
      <c r="BA46" s="63">
        <v>5</v>
      </c>
      <c r="BB46" s="63">
        <v>6</v>
      </c>
      <c r="BC46" s="63">
        <v>6</v>
      </c>
      <c r="BD46" s="63">
        <v>6</v>
      </c>
      <c r="BE46" s="63">
        <v>7</v>
      </c>
      <c r="BF46" s="63">
        <v>6</v>
      </c>
      <c r="BG46" s="63">
        <v>7</v>
      </c>
      <c r="BH46" s="63">
        <v>6</v>
      </c>
    </row>
    <row r="47" spans="1:60" ht="12.75" customHeight="1">
      <c r="A47" s="62">
        <v>41173.570104166669</v>
      </c>
      <c r="B47" s="131" t="s">
        <v>436</v>
      </c>
      <c r="C47" s="131" t="s">
        <v>427</v>
      </c>
      <c r="D47" s="63">
        <v>5</v>
      </c>
      <c r="E47" s="63">
        <v>3</v>
      </c>
      <c r="F47" s="63">
        <v>3</v>
      </c>
      <c r="G47" s="63" t="s">
        <v>11</v>
      </c>
      <c r="H47" s="63">
        <v>5</v>
      </c>
      <c r="I47" s="63">
        <v>4</v>
      </c>
      <c r="J47" s="63">
        <v>4</v>
      </c>
      <c r="K47" s="63">
        <v>4</v>
      </c>
      <c r="L47" s="63">
        <v>4</v>
      </c>
      <c r="M47" s="63">
        <v>4</v>
      </c>
      <c r="N47" s="63">
        <v>4</v>
      </c>
      <c r="O47" s="63">
        <v>5</v>
      </c>
      <c r="P47" s="63">
        <v>4</v>
      </c>
      <c r="Q47" s="63">
        <v>4</v>
      </c>
      <c r="R47" s="63">
        <v>4</v>
      </c>
      <c r="S47" s="63">
        <v>4</v>
      </c>
      <c r="T47" s="63">
        <v>4</v>
      </c>
      <c r="U47" s="63">
        <v>5</v>
      </c>
      <c r="V47" s="63">
        <v>4</v>
      </c>
      <c r="W47" s="63">
        <v>4</v>
      </c>
      <c r="X47" s="63"/>
      <c r="Y47" s="63"/>
      <c r="Z47" s="63"/>
      <c r="AA47" s="63"/>
      <c r="AB47" s="63"/>
      <c r="AC47" s="63"/>
      <c r="AD47" s="63"/>
      <c r="AE47" s="63"/>
      <c r="AF47" s="63"/>
      <c r="AG47" s="63">
        <v>7</v>
      </c>
      <c r="AH47" s="63">
        <v>5</v>
      </c>
      <c r="AI47" s="63">
        <v>7</v>
      </c>
      <c r="AJ47" s="63">
        <v>6</v>
      </c>
      <c r="AK47" s="63">
        <v>6</v>
      </c>
      <c r="AL47" s="63">
        <v>6</v>
      </c>
      <c r="AM47" s="63">
        <v>6</v>
      </c>
      <c r="AN47" s="63">
        <v>6</v>
      </c>
      <c r="AO47" s="63">
        <v>6</v>
      </c>
      <c r="AP47" s="63">
        <v>6</v>
      </c>
      <c r="AQ47" s="63">
        <v>6</v>
      </c>
      <c r="AR47" s="63">
        <v>7</v>
      </c>
      <c r="AS47" s="63">
        <v>6</v>
      </c>
      <c r="AT47" s="63">
        <v>7</v>
      </c>
      <c r="AU47" s="63">
        <v>6</v>
      </c>
      <c r="AV47" s="63">
        <v>6</v>
      </c>
      <c r="AW47" s="63">
        <v>6</v>
      </c>
      <c r="AX47" s="63">
        <v>6</v>
      </c>
      <c r="AY47" s="63">
        <v>7</v>
      </c>
      <c r="AZ47" s="63">
        <v>7</v>
      </c>
      <c r="BA47" s="63">
        <v>6</v>
      </c>
      <c r="BB47" s="63">
        <v>6</v>
      </c>
      <c r="BC47" s="63">
        <v>7</v>
      </c>
      <c r="BD47" s="63">
        <v>7</v>
      </c>
      <c r="BE47" s="63">
        <v>6</v>
      </c>
      <c r="BF47" s="63">
        <v>6</v>
      </c>
      <c r="BG47" s="63">
        <v>7</v>
      </c>
      <c r="BH47" s="63">
        <v>5</v>
      </c>
    </row>
  </sheetData>
  <phoneticPr fontId="5" type="noConversion"/>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tt3" enableFormatConditionsCalculation="0">
    <tabColor theme="4"/>
  </sheetPr>
  <dimension ref="A1:B14"/>
  <sheetViews>
    <sheetView workbookViewId="0">
      <selection activeCell="B7" sqref="B7"/>
    </sheetView>
  </sheetViews>
  <sheetFormatPr baseColWidth="10" defaultRowHeight="15" x14ac:dyDescent="0"/>
  <cols>
    <col min="1" max="1" width="15.33203125" customWidth="1"/>
  </cols>
  <sheetData>
    <row r="1" spans="1:2">
      <c r="A1" t="s">
        <v>4</v>
      </c>
      <c r="B1">
        <v>1</v>
      </c>
    </row>
    <row r="2" spans="1:2">
      <c r="A2" t="s">
        <v>8</v>
      </c>
      <c r="B2">
        <v>2</v>
      </c>
    </row>
    <row r="3" spans="1:2">
      <c r="A3" t="s">
        <v>9</v>
      </c>
      <c r="B3">
        <v>3</v>
      </c>
    </row>
    <row r="4" spans="1:2">
      <c r="A4" t="s">
        <v>10</v>
      </c>
      <c r="B4">
        <v>4</v>
      </c>
    </row>
    <row r="5" spans="1:2">
      <c r="A5" t="s">
        <v>11</v>
      </c>
      <c r="B5">
        <v>5</v>
      </c>
    </row>
    <row r="6" spans="1:2">
      <c r="A6" t="s">
        <v>12</v>
      </c>
      <c r="B6">
        <v>6</v>
      </c>
    </row>
    <row r="7" spans="1:2">
      <c r="A7" t="s">
        <v>13</v>
      </c>
      <c r="B7">
        <v>7</v>
      </c>
    </row>
    <row r="8" spans="1:2">
      <c r="A8" t="s">
        <v>14</v>
      </c>
      <c r="B8">
        <v>8</v>
      </c>
    </row>
    <row r="9" spans="1:2">
      <c r="A9" t="s">
        <v>15</v>
      </c>
      <c r="B9">
        <v>9</v>
      </c>
    </row>
    <row r="10" spans="1:2">
      <c r="A10" t="s">
        <v>16</v>
      </c>
      <c r="B10">
        <v>10</v>
      </c>
    </row>
    <row r="11" spans="1:2">
      <c r="A11" t="s">
        <v>17</v>
      </c>
      <c r="B11">
        <v>11</v>
      </c>
    </row>
    <row r="12" spans="1:2">
      <c r="A12" t="s">
        <v>18</v>
      </c>
      <c r="B12">
        <v>12</v>
      </c>
    </row>
    <row r="13" spans="1:2">
      <c r="A13" t="s">
        <v>19</v>
      </c>
      <c r="B13">
        <v>13</v>
      </c>
    </row>
    <row r="14" spans="1:2">
      <c r="A14" t="s">
        <v>20</v>
      </c>
      <c r="B14">
        <v>14</v>
      </c>
    </row>
  </sheetData>
  <phoneticPr fontId="5"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Arbeitsblätter</vt:lpstr>
      </vt:variant>
      <vt:variant>
        <vt:i4>5</vt:i4>
      </vt:variant>
      <vt:variant>
        <vt:lpstr>Diagramme</vt:lpstr>
      </vt:variant>
      <vt:variant>
        <vt:i4>37</vt:i4>
      </vt:variant>
    </vt:vector>
  </HeadingPairs>
  <TitlesOfParts>
    <vt:vector size="42" baseType="lpstr">
      <vt:lpstr>Overview</vt:lpstr>
      <vt:lpstr>Questionnaire Quality</vt:lpstr>
      <vt:lpstr>Questionnaire Mean Quality</vt:lpstr>
      <vt:lpstr>Raw Questionnaire Results</vt:lpstr>
      <vt:lpstr>Scenario Numbers</vt:lpstr>
      <vt:lpstr>QuestionnaireModularity</vt:lpstr>
      <vt:lpstr>QuestionnaireReusability</vt:lpstr>
      <vt:lpstr>QuestionnaireAnalyzability</vt:lpstr>
      <vt:lpstr>QuestionnaireModifiability</vt:lpstr>
      <vt:lpstr>QuestionnaireConsistency</vt:lpstr>
      <vt:lpstr>QuestionnaireAppropRecog</vt:lpstr>
      <vt:lpstr>QuestionnaireLearnability</vt:lpstr>
      <vt:lpstr>QuestionnaireNewInconsistencies</vt:lpstr>
      <vt:lpstr>NumberOfIncludedModules</vt:lpstr>
      <vt:lpstr>NumberOfAppliedReuseMechanisms</vt:lpstr>
      <vt:lpstr>AverageNumberOfWhenClauses</vt:lpstr>
      <vt:lpstr>NumberOfIntermediateStructures</vt:lpstr>
      <vt:lpstr>AverageDistinctPhasesPerRule</vt:lpstr>
      <vt:lpstr>AverageNumberOfDomains</vt:lpstr>
      <vt:lpstr>AverageFanOut</vt:lpstr>
      <vt:lpstr>AverageRuleDependencyDepth</vt:lpstr>
      <vt:lpstr>AverageNumbeOfExplicitIntSchedu</vt:lpstr>
      <vt:lpstr>LinesOfCode</vt:lpstr>
      <vt:lpstr>NumberOfStarts</vt:lpstr>
      <vt:lpstr>NumberOfRules</vt:lpstr>
      <vt:lpstr>NumberOfTopLevelRules</vt:lpstr>
      <vt:lpstr>AverageSizeOfDomainPattern</vt:lpstr>
      <vt:lpstr>TimeUntilSuccessfullImpl</vt:lpstr>
      <vt:lpstr>ProductOfDomainsAndTheirSize</vt:lpstr>
      <vt:lpstr>NumberOfChangedRules</vt:lpstr>
      <vt:lpstr>NumberOfAdditionalRules</vt:lpstr>
      <vt:lpstr>NumberOfAdditionalReusedRules</vt:lpstr>
      <vt:lpstr>AverageDecreaseOtherQuality</vt:lpstr>
      <vt:lpstr>NumberOfAddOrChangedComments</vt:lpstr>
      <vt:lpstr>NumberOfNewlyIntroducedConstruc</vt:lpstr>
      <vt:lpstr>NumberOfLanguageConstructs</vt:lpstr>
      <vt:lpstr>PercentageOfAppliedLangConstr</vt:lpstr>
      <vt:lpstr>SizeOfDocuInPages</vt:lpstr>
      <vt:lpstr>SizeOfDocuInLines</vt:lpstr>
      <vt:lpstr>SizeOfDocuInWords</vt:lpstr>
      <vt:lpstr>SizeOfDocuInCharacters</vt:lpstr>
      <vt:lpstr>SizeOfDocuInFigures</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Measurement Results of the GQM Plan</dc:title>
  <dc:subject/>
  <dc:creator>Sebastian Lehrig</dc:creator>
  <cp:keywords/>
  <dc:description/>
  <cp:lastModifiedBy>Sebastian Lehrig</cp:lastModifiedBy>
  <cp:lastPrinted>2012-09-25T13:09:15Z</cp:lastPrinted>
  <dcterms:created xsi:type="dcterms:W3CDTF">2012-09-09T11:10:37Z</dcterms:created>
  <dcterms:modified xsi:type="dcterms:W3CDTF">2012-10-17T08:53:30Z</dcterms:modified>
  <cp:category/>
</cp:coreProperties>
</file>