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eigh\Documents\R Scripts\MMA\"/>
    </mc:Choice>
  </mc:AlternateContent>
  <xr:revisionPtr revIDLastSave="0" documentId="13_ncr:1_{3D7D22BD-7BAC-4A2D-B15B-98B62C5F58AC}" xr6:coauthVersionLast="45" xr6:coauthVersionMax="45" xr10:uidLastSave="{00000000-0000-0000-0000-000000000000}"/>
  <bookViews>
    <workbookView xWindow="10530" yWindow="1830" windowWidth="10613" windowHeight="118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E28" i="1" l="1"/>
  <c r="D28" i="1"/>
  <c r="C28" i="1"/>
  <c r="F14" i="1"/>
  <c r="F12" i="1"/>
  <c r="F11" i="1"/>
  <c r="F10" i="1"/>
  <c r="F9" i="1"/>
  <c r="F8" i="1"/>
  <c r="F7" i="1"/>
  <c r="F6" i="1"/>
  <c r="E15" i="1"/>
  <c r="E19" i="1" s="1"/>
  <c r="E21" i="1" s="1"/>
  <c r="D15" i="1"/>
  <c r="D27" i="1" s="1"/>
  <c r="C15" i="1"/>
  <c r="C19" i="1" s="1"/>
  <c r="C21" i="1" s="1"/>
  <c r="E13" i="1"/>
  <c r="D13" i="1"/>
  <c r="C13" i="1"/>
  <c r="C29" i="1" l="1"/>
  <c r="D29" i="1"/>
  <c r="D19" i="1"/>
  <c r="D21" i="1" s="1"/>
  <c r="F15" i="1"/>
  <c r="E27" i="1"/>
  <c r="E29" i="1" s="1"/>
  <c r="F13" i="1"/>
</calcChain>
</file>

<file path=xl/sharedStrings.xml><?xml version="1.0" encoding="utf-8"?>
<sst xmlns="http://schemas.openxmlformats.org/spreadsheetml/2006/main" count="35" uniqueCount="28">
  <si>
    <t>FY17</t>
  </si>
  <si>
    <t>FY18</t>
  </si>
  <si>
    <t>FY19</t>
  </si>
  <si>
    <t>Revenue</t>
  </si>
  <si>
    <t>Investment income</t>
  </si>
  <si>
    <t>Other</t>
  </si>
  <si>
    <t>Vessel expenses</t>
  </si>
  <si>
    <t>Administration expenses</t>
  </si>
  <si>
    <t>Impairment</t>
  </si>
  <si>
    <t>Finance costs</t>
  </si>
  <si>
    <t>Income tax expense</t>
  </si>
  <si>
    <t>Profit or loss before tax</t>
  </si>
  <si>
    <t>Profit or loss after tax</t>
  </si>
  <si>
    <t>Continuing Operations</t>
  </si>
  <si>
    <t>FY20 forecast</t>
  </si>
  <si>
    <t>Depreciation</t>
  </si>
  <si>
    <t>Total Non-Current Liabilities</t>
  </si>
  <si>
    <t>Cash and cash equivalents</t>
  </si>
  <si>
    <t>Price-earnings ratio</t>
  </si>
  <si>
    <t>EBITDA</t>
  </si>
  <si>
    <t>EV / EBITDA ratio</t>
  </si>
  <si>
    <t>Enterprise value</t>
  </si>
  <si>
    <t>Earnings per Share</t>
  </si>
  <si>
    <t>($'000)</t>
  </si>
  <si>
    <r>
      <t>Ordinary shares</t>
    </r>
    <r>
      <rPr>
        <sz val="11"/>
        <color theme="1" tint="0.499984740745262"/>
        <rFont val="Calibri"/>
        <family val="2"/>
        <scheme val="minor"/>
      </rPr>
      <t xml:space="preserve"> (No.'000)</t>
    </r>
  </si>
  <si>
    <r>
      <t>Earnings per share</t>
    </r>
    <r>
      <rPr>
        <sz val="11"/>
        <color theme="1" tint="0.499984740745262"/>
        <rFont val="Calibri"/>
        <family val="2"/>
        <scheme val="minor"/>
      </rPr>
      <t xml:space="preserve"> (cents)</t>
    </r>
  </si>
  <si>
    <r>
      <t>Price per share</t>
    </r>
    <r>
      <rPr>
        <sz val="11"/>
        <color theme="1" tint="0.499984740745262"/>
        <rFont val="Calibri"/>
        <family val="2"/>
        <scheme val="minor"/>
      </rPr>
      <t xml:space="preserve"> (cents)</t>
    </r>
  </si>
  <si>
    <t>MMA Offshore Limited (ASX:MRM) financials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</si>
</sst>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\-0\ "/>
    <numFmt numFmtId="165" formatCode="0.000_ ;\-0.000\ 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2" borderId="0" xfId="0" applyFill="1" applyBorder="1"/>
    <xf numFmtId="164" fontId="0" fillId="2" borderId="0" xfId="0" applyNumberFormat="1" applyFill="1" applyBorder="1"/>
    <xf numFmtId="0" fontId="1" fillId="3" borderId="0" xfId="0" applyFont="1" applyFill="1"/>
    <xf numFmtId="0" fontId="0" fillId="3" borderId="0" xfId="0" applyFill="1"/>
    <xf numFmtId="0" fontId="0" fillId="3" borderId="0" xfId="0" applyFill="1" applyBorder="1"/>
    <xf numFmtId="164" fontId="0" fillId="3" borderId="0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164" fontId="0" fillId="3" borderId="1" xfId="0" applyNumberFormat="1" applyFont="1" applyFill="1" applyBorder="1"/>
    <xf numFmtId="164" fontId="0" fillId="3" borderId="0" xfId="0" applyNumberFormat="1" applyFont="1" applyFill="1" applyBorder="1"/>
    <xf numFmtId="0" fontId="0" fillId="2" borderId="0" xfId="0" applyFill="1"/>
    <xf numFmtId="164" fontId="0" fillId="2" borderId="0" xfId="0" applyNumberFormat="1" applyFont="1" applyFill="1" applyBorder="1"/>
    <xf numFmtId="165" fontId="0" fillId="3" borderId="0" xfId="0" applyNumberFormat="1" applyFont="1" applyFill="1" applyBorder="1"/>
    <xf numFmtId="165" fontId="0" fillId="2" borderId="0" xfId="0" applyNumberFormat="1" applyFont="1" applyFill="1" applyBorder="1"/>
    <xf numFmtId="165" fontId="0" fillId="3" borderId="1" xfId="0" applyNumberFormat="1" applyFont="1" applyFill="1" applyBorder="1"/>
    <xf numFmtId="166" fontId="0" fillId="3" borderId="1" xfId="0" applyNumberFormat="1" applyFill="1" applyBorder="1"/>
    <xf numFmtId="0" fontId="0" fillId="2" borderId="3" xfId="0" applyFill="1" applyBorder="1"/>
    <xf numFmtId="1" fontId="0" fillId="2" borderId="3" xfId="0" applyNumberFormat="1" applyFill="1" applyBorder="1"/>
    <xf numFmtId="0" fontId="0" fillId="3" borderId="3" xfId="0" applyFill="1" applyBorder="1"/>
    <xf numFmtId="164" fontId="0" fillId="3" borderId="3" xfId="0" applyNumberFormat="1" applyFont="1" applyFill="1" applyBorder="1"/>
    <xf numFmtId="0" fontId="1" fillId="3" borderId="0" xfId="0" applyFont="1" applyFill="1" applyBorder="1"/>
    <xf numFmtId="1" fontId="0" fillId="2" borderId="3" xfId="0" applyNumberFormat="1" applyFont="1" applyFill="1" applyBorder="1"/>
    <xf numFmtId="0" fontId="0" fillId="3" borderId="1" xfId="0" applyFont="1" applyFill="1" applyBorder="1"/>
    <xf numFmtId="0" fontId="2" fillId="3" borderId="0" xfId="0" applyFont="1" applyFill="1" applyAlignment="1">
      <alignment horizontal="right"/>
    </xf>
    <xf numFmtId="164" fontId="2" fillId="3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9"/>
  <sheetViews>
    <sheetView tabSelected="1" workbookViewId="0">
      <selection activeCell="B5" sqref="B5"/>
    </sheetView>
  </sheetViews>
  <sheetFormatPr defaultRowHeight="14.25" x14ac:dyDescent="0.45"/>
  <cols>
    <col min="1" max="1" width="2.53125" style="6" customWidth="1"/>
    <col min="2" max="2" width="26" style="6" customWidth="1"/>
    <col min="3" max="5" width="10.265625" style="6" bestFit="1" customWidth="1"/>
    <col min="6" max="6" width="11.59765625" style="6" bestFit="1" customWidth="1"/>
    <col min="7" max="16384" width="9.06640625" style="6"/>
  </cols>
  <sheetData>
    <row r="2" spans="2:6" x14ac:dyDescent="0.45">
      <c r="B2" s="5" t="s">
        <v>27</v>
      </c>
    </row>
    <row r="3" spans="2:6" x14ac:dyDescent="0.45">
      <c r="B3" s="7"/>
      <c r="C3" s="7"/>
      <c r="D3" s="7"/>
      <c r="E3" s="7"/>
    </row>
    <row r="4" spans="2:6" ht="14.65" thickBot="1" x14ac:dyDescent="0.5">
      <c r="B4" s="2"/>
      <c r="C4" s="2" t="s">
        <v>0</v>
      </c>
      <c r="D4" s="2" t="s">
        <v>1</v>
      </c>
      <c r="E4" s="2" t="s">
        <v>2</v>
      </c>
      <c r="F4" s="2" t="s">
        <v>14</v>
      </c>
    </row>
    <row r="5" spans="2:6" x14ac:dyDescent="0.45">
      <c r="B5" s="5" t="s">
        <v>13</v>
      </c>
      <c r="C5" s="26" t="s">
        <v>23</v>
      </c>
      <c r="D5" s="26" t="s">
        <v>23</v>
      </c>
      <c r="E5" s="26" t="s">
        <v>23</v>
      </c>
      <c r="F5" s="26" t="s">
        <v>23</v>
      </c>
    </row>
    <row r="6" spans="2:6" x14ac:dyDescent="0.45">
      <c r="B6" s="3" t="s">
        <v>3</v>
      </c>
      <c r="C6" s="4">
        <v>221766</v>
      </c>
      <c r="D6" s="4">
        <v>200444</v>
      </c>
      <c r="E6" s="4">
        <v>239259</v>
      </c>
      <c r="F6" s="14">
        <f>E6/D6*E6</f>
        <v>285590.33486160723</v>
      </c>
    </row>
    <row r="7" spans="2:6" x14ac:dyDescent="0.45">
      <c r="B7" s="7" t="s">
        <v>4</v>
      </c>
      <c r="C7" s="8">
        <v>133</v>
      </c>
      <c r="D7" s="8">
        <v>463</v>
      </c>
      <c r="E7" s="8">
        <v>1278</v>
      </c>
      <c r="F7" s="12">
        <f t="shared" ref="F7:F12" si="0">E7*1.05</f>
        <v>1341.9</v>
      </c>
    </row>
    <row r="8" spans="2:6" x14ac:dyDescent="0.45">
      <c r="B8" s="3" t="s">
        <v>5</v>
      </c>
      <c r="C8" s="4">
        <v>-14960</v>
      </c>
      <c r="D8" s="4">
        <v>87</v>
      </c>
      <c r="E8" s="4">
        <v>-556</v>
      </c>
      <c r="F8" s="14">
        <f t="shared" si="0"/>
        <v>-583.80000000000007</v>
      </c>
    </row>
    <row r="9" spans="2:6" x14ac:dyDescent="0.45">
      <c r="B9" s="7" t="s">
        <v>6</v>
      </c>
      <c r="C9" s="8">
        <v>-241636</v>
      </c>
      <c r="D9" s="8">
        <v>-206484</v>
      </c>
      <c r="E9" s="8">
        <v>-238951</v>
      </c>
      <c r="F9" s="12">
        <f t="shared" si="0"/>
        <v>-250898.55000000002</v>
      </c>
    </row>
    <row r="10" spans="2:6" x14ac:dyDescent="0.45">
      <c r="B10" s="3" t="s">
        <v>7</v>
      </c>
      <c r="C10" s="4">
        <v>-7377</v>
      </c>
      <c r="D10" s="4">
        <v>-7092</v>
      </c>
      <c r="E10" s="4">
        <v>-7402</v>
      </c>
      <c r="F10" s="14">
        <f t="shared" si="0"/>
        <v>-7772.1</v>
      </c>
    </row>
    <row r="11" spans="2:6" x14ac:dyDescent="0.45">
      <c r="B11" s="7" t="s">
        <v>8</v>
      </c>
      <c r="C11" s="8">
        <v>-287542</v>
      </c>
      <c r="D11" s="8">
        <v>8407</v>
      </c>
      <c r="E11" s="8">
        <v>-10361</v>
      </c>
      <c r="F11" s="12">
        <f t="shared" si="0"/>
        <v>-10879.050000000001</v>
      </c>
    </row>
    <row r="12" spans="2:6" x14ac:dyDescent="0.45">
      <c r="B12" s="3" t="s">
        <v>9</v>
      </c>
      <c r="C12" s="4">
        <v>-26444</v>
      </c>
      <c r="D12" s="4">
        <v>-23201</v>
      </c>
      <c r="E12" s="4">
        <v>-19146</v>
      </c>
      <c r="F12" s="14">
        <f t="shared" si="0"/>
        <v>-20103.3</v>
      </c>
    </row>
    <row r="13" spans="2:6" x14ac:dyDescent="0.45">
      <c r="B13" s="9" t="s">
        <v>11</v>
      </c>
      <c r="C13" s="10">
        <f>SUM(C6:C12)</f>
        <v>-356060</v>
      </c>
      <c r="D13" s="10">
        <f>SUM(D6:D12)</f>
        <v>-27376</v>
      </c>
      <c r="E13" s="10">
        <f>SUM(E6:E12)</f>
        <v>-35879</v>
      </c>
      <c r="F13" s="11">
        <f>SUM(F6:F12)</f>
        <v>-3304.5651383927507</v>
      </c>
    </row>
    <row r="14" spans="2:6" x14ac:dyDescent="0.45">
      <c r="B14" s="3" t="s">
        <v>10</v>
      </c>
      <c r="C14" s="4">
        <v>1729</v>
      </c>
      <c r="D14" s="4">
        <v>-533</v>
      </c>
      <c r="E14" s="4">
        <v>-1494</v>
      </c>
      <c r="F14" s="14">
        <f>E14*1.05</f>
        <v>-1568.7</v>
      </c>
    </row>
    <row r="15" spans="2:6" x14ac:dyDescent="0.45">
      <c r="B15" s="9" t="s">
        <v>12</v>
      </c>
      <c r="C15" s="11">
        <f>SUM(C6:C12,C14)</f>
        <v>-354331</v>
      </c>
      <c r="D15" s="11">
        <f>SUM(D6:D12,D14)</f>
        <v>-27909</v>
      </c>
      <c r="E15" s="11">
        <f>SUM(E6:E12,E14)</f>
        <v>-37373</v>
      </c>
      <c r="F15" s="11">
        <f>SUM(F6:F12,F14)</f>
        <v>-4873.2651383927505</v>
      </c>
    </row>
    <row r="16" spans="2:6" x14ac:dyDescent="0.45">
      <c r="B16" s="21"/>
      <c r="C16" s="22"/>
      <c r="D16" s="22"/>
      <c r="E16" s="22"/>
      <c r="F16" s="22"/>
    </row>
    <row r="17" spans="2:6" x14ac:dyDescent="0.45">
      <c r="B17" s="1" t="s">
        <v>22</v>
      </c>
      <c r="C17" s="12"/>
      <c r="D17" s="12"/>
      <c r="E17" s="12"/>
      <c r="F17" s="12"/>
    </row>
    <row r="18" spans="2:6" x14ac:dyDescent="0.45">
      <c r="B18" s="3" t="s">
        <v>24</v>
      </c>
      <c r="C18" s="14">
        <v>402771</v>
      </c>
      <c r="D18" s="14">
        <v>678468</v>
      </c>
      <c r="E18" s="14">
        <v>858077</v>
      </c>
      <c r="F18" s="14"/>
    </row>
    <row r="19" spans="2:6" x14ac:dyDescent="0.45">
      <c r="B19" s="7" t="s">
        <v>25</v>
      </c>
      <c r="C19" s="15">
        <f>C15/C18*100</f>
        <v>-87.973314861298363</v>
      </c>
      <c r="D19" s="15">
        <f>D15/D18*100</f>
        <v>-4.1135322520737896</v>
      </c>
      <c r="E19" s="15">
        <f>E15/E18*100</f>
        <v>-4.3554366333091323</v>
      </c>
      <c r="F19" s="15"/>
    </row>
    <row r="20" spans="2:6" x14ac:dyDescent="0.45">
      <c r="B20" s="3" t="s">
        <v>26</v>
      </c>
      <c r="C20" s="16">
        <v>17.585000000000001</v>
      </c>
      <c r="D20" s="16">
        <v>24</v>
      </c>
      <c r="E20" s="16">
        <v>19</v>
      </c>
      <c r="F20" s="14"/>
    </row>
    <row r="21" spans="2:6" x14ac:dyDescent="0.45">
      <c r="B21" s="9" t="s">
        <v>18</v>
      </c>
      <c r="C21" s="17">
        <f>C19/C20</f>
        <v>-5.0027475041966651</v>
      </c>
      <c r="D21" s="17">
        <f>D19/D20</f>
        <v>-0.17139717716974123</v>
      </c>
      <c r="E21" s="17">
        <f>E19/E20</f>
        <v>-0.22923350701627013</v>
      </c>
      <c r="F21" s="11"/>
    </row>
    <row r="22" spans="2:6" x14ac:dyDescent="0.45">
      <c r="B22" s="21"/>
      <c r="C22" s="22"/>
      <c r="D22" s="22"/>
      <c r="E22" s="22"/>
      <c r="F22" s="22"/>
    </row>
    <row r="23" spans="2:6" x14ac:dyDescent="0.45">
      <c r="B23" s="23" t="s">
        <v>19</v>
      </c>
      <c r="C23" s="26" t="s">
        <v>23</v>
      </c>
      <c r="D23" s="26" t="s">
        <v>23</v>
      </c>
      <c r="E23" s="26" t="s">
        <v>23</v>
      </c>
      <c r="F23" s="27"/>
    </row>
    <row r="24" spans="2:6" x14ac:dyDescent="0.45">
      <c r="B24" s="3" t="s">
        <v>15</v>
      </c>
      <c r="C24" s="4">
        <v>45541</v>
      </c>
      <c r="D24" s="4">
        <v>31903</v>
      </c>
      <c r="E24" s="4">
        <v>35319</v>
      </c>
      <c r="F24" s="14"/>
    </row>
    <row r="25" spans="2:6" x14ac:dyDescent="0.45">
      <c r="B25" s="6" t="s">
        <v>17</v>
      </c>
      <c r="C25" s="8">
        <v>28757</v>
      </c>
      <c r="D25" s="8">
        <v>69648</v>
      </c>
      <c r="E25" s="8">
        <v>70155</v>
      </c>
      <c r="F25" s="12"/>
    </row>
    <row r="26" spans="2:6" x14ac:dyDescent="0.45">
      <c r="B26" s="13" t="s">
        <v>16</v>
      </c>
      <c r="C26" s="4">
        <v>323929</v>
      </c>
      <c r="D26" s="4">
        <v>265215</v>
      </c>
      <c r="E26" s="4">
        <v>268255</v>
      </c>
      <c r="F26" s="14"/>
    </row>
    <row r="27" spans="2:6" x14ac:dyDescent="0.45">
      <c r="B27" s="9" t="s">
        <v>19</v>
      </c>
      <c r="C27" s="10">
        <f>C15-C11-C12-C14+C24</f>
        <v>3467</v>
      </c>
      <c r="D27" s="10">
        <f>D15-D11-D12-D14+D24</f>
        <v>19321</v>
      </c>
      <c r="E27" s="10">
        <f>E15-E11-E12-E14+E24</f>
        <v>28947</v>
      </c>
      <c r="F27" s="11"/>
    </row>
    <row r="28" spans="2:6" x14ac:dyDescent="0.45">
      <c r="B28" s="19" t="s">
        <v>21</v>
      </c>
      <c r="C28" s="20">
        <f>C18*C20/100+C26-C25</f>
        <v>365999.28035000002</v>
      </c>
      <c r="D28" s="20">
        <f>D18*D20/100+D26-D25</f>
        <v>358399.32</v>
      </c>
      <c r="E28" s="20">
        <f>E18*E20/100+E26-E25</f>
        <v>361134.63</v>
      </c>
      <c r="F28" s="24"/>
    </row>
    <row r="29" spans="2:6" x14ac:dyDescent="0.45">
      <c r="B29" s="9" t="s">
        <v>20</v>
      </c>
      <c r="C29" s="18">
        <f>C28/C27</f>
        <v>105.56656485434094</v>
      </c>
      <c r="D29" s="18">
        <f>D28/D27</f>
        <v>18.549729310077119</v>
      </c>
      <c r="E29" s="18">
        <f>E28/E27</f>
        <v>12.475718727329257</v>
      </c>
      <c r="F29" s="25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Leigh Perrott</dc:creator>
  <cp:lastModifiedBy>Leigh Perrott</cp:lastModifiedBy>
  <dcterms:created xsi:type="dcterms:W3CDTF">2015-06-05T18:17:20Z</dcterms:created>
  <dcterms:modified xsi:type="dcterms:W3CDTF">2019-12-15T06:37:27Z</dcterms:modified>
</cp:coreProperties>
</file>