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A22F35C-470A-44BA-B395-EB67FD3F2A50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Sheet1" sheetId="1" r:id="rId1"/>
    <sheet name="Sheet4" sheetId="4" r:id="rId2"/>
    <sheet name="Sheet2" sheetId="2" r:id="rId3"/>
    <sheet name="Sheet5" sheetId="6" r:id="rId4"/>
    <sheet name="Sheet6" sheetId="7" r:id="rId5"/>
    <sheet name="Sheet7" sheetId="8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8" l="1"/>
  <c r="Q27" i="8"/>
  <c r="Q26" i="8"/>
  <c r="Q23" i="8"/>
  <c r="Q22" i="8"/>
  <c r="Q20" i="8"/>
  <c r="Q19" i="8"/>
  <c r="O20" i="8"/>
  <c r="O19" i="8"/>
  <c r="R15" i="8"/>
  <c r="R6" i="8" s="1"/>
  <c r="Q15" i="8"/>
  <c r="I28" i="8" s="1"/>
  <c r="P15" i="8"/>
  <c r="H28" i="8" s="1"/>
  <c r="O15" i="8"/>
  <c r="G28" i="8" s="1"/>
  <c r="N15" i="8"/>
  <c r="N6" i="8" s="1"/>
  <c r="R14" i="8"/>
  <c r="J27" i="8" s="1"/>
  <c r="Q14" i="8"/>
  <c r="Q5" i="8" s="1"/>
  <c r="P14" i="8"/>
  <c r="P5" i="8" s="1"/>
  <c r="O14" i="8"/>
  <c r="G27" i="8" s="1"/>
  <c r="N14" i="8"/>
  <c r="F27" i="8" s="1"/>
  <c r="R13" i="8"/>
  <c r="J26" i="8" s="1"/>
  <c r="Q13" i="8"/>
  <c r="Q4" i="8" s="1"/>
  <c r="P13" i="8"/>
  <c r="H26" i="8" s="1"/>
  <c r="O13" i="8"/>
  <c r="G26" i="8" s="1"/>
  <c r="N13" i="8"/>
  <c r="N4" i="8" s="1"/>
  <c r="R12" i="8"/>
  <c r="J25" i="8" s="1"/>
  <c r="Q12" i="8"/>
  <c r="Q3" i="8" s="1"/>
  <c r="P12" i="8"/>
  <c r="P3" i="8" s="1"/>
  <c r="O12" i="8"/>
  <c r="O3" i="8" s="1"/>
  <c r="N12" i="8"/>
  <c r="F25" i="8" s="1"/>
  <c r="R11" i="8"/>
  <c r="J24" i="8" s="1"/>
  <c r="Q11" i="8"/>
  <c r="P11" i="8"/>
  <c r="P2" i="8" s="1"/>
  <c r="O11" i="8"/>
  <c r="N11" i="8"/>
  <c r="F24" i="8" s="1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O11" i="2"/>
  <c r="P11" i="2"/>
  <c r="Q11" i="2"/>
  <c r="R11" i="2"/>
  <c r="O22" i="6"/>
  <c r="S25" i="6"/>
  <c r="R24" i="6"/>
  <c r="S24" i="6"/>
  <c r="Q24" i="6"/>
  <c r="Q25" i="6"/>
  <c r="O20" i="6"/>
  <c r="O19" i="6"/>
  <c r="O23" i="8" l="1"/>
  <c r="Q6" i="8"/>
  <c r="O6" i="8"/>
  <c r="O5" i="8"/>
  <c r="P4" i="8"/>
  <c r="R2" i="8"/>
  <c r="N2" i="8"/>
  <c r="I25" i="8"/>
  <c r="N3" i="8"/>
  <c r="G25" i="8"/>
  <c r="O2" i="8"/>
  <c r="P6" i="8"/>
  <c r="O4" i="8"/>
  <c r="F28" i="8"/>
  <c r="I27" i="8"/>
  <c r="H25" i="8"/>
  <c r="H27" i="8"/>
  <c r="R5" i="8"/>
  <c r="F26" i="8"/>
  <c r="N5" i="8"/>
  <c r="I26" i="8"/>
  <c r="H24" i="8"/>
  <c r="R3" i="8"/>
  <c r="J28" i="8"/>
  <c r="G24" i="8"/>
  <c r="O22" i="8"/>
  <c r="R4" i="8"/>
  <c r="Q2" i="8"/>
  <c r="I24" i="8"/>
  <c r="R15" i="6"/>
  <c r="R6" i="6" s="1"/>
  <c r="Q15" i="6"/>
  <c r="P15" i="6"/>
  <c r="O15" i="6"/>
  <c r="N15" i="6"/>
  <c r="R14" i="6"/>
  <c r="Q14" i="6"/>
  <c r="P14" i="6"/>
  <c r="O14" i="6"/>
  <c r="N14" i="6"/>
  <c r="R13" i="6"/>
  <c r="Q13" i="6"/>
  <c r="P13" i="6"/>
  <c r="O13" i="6"/>
  <c r="N13" i="6"/>
  <c r="R12" i="6"/>
  <c r="Q12" i="6"/>
  <c r="P12" i="6"/>
  <c r="O12" i="6"/>
  <c r="N12" i="6"/>
  <c r="R11" i="6"/>
  <c r="Q11" i="6"/>
  <c r="P11" i="6"/>
  <c r="O11" i="6"/>
  <c r="N11" i="6"/>
  <c r="Q6" i="6"/>
  <c r="N5" i="6"/>
  <c r="P3" i="6"/>
  <c r="O20" i="2"/>
  <c r="K16" i="1"/>
  <c r="N85" i="2"/>
  <c r="P84" i="2"/>
  <c r="F24" i="6" l="1"/>
  <c r="F1" i="6"/>
  <c r="J25" i="6"/>
  <c r="J2" i="6"/>
  <c r="H27" i="6"/>
  <c r="H4" i="6"/>
  <c r="N2" i="6"/>
  <c r="H24" i="6"/>
  <c r="H1" i="6"/>
  <c r="F26" i="6"/>
  <c r="F3" i="6"/>
  <c r="I27" i="6"/>
  <c r="I4" i="6"/>
  <c r="J27" i="6"/>
  <c r="J4" i="6"/>
  <c r="H26" i="6"/>
  <c r="H3" i="6"/>
  <c r="F28" i="6"/>
  <c r="F5" i="6"/>
  <c r="I1" i="6"/>
  <c r="I24" i="6"/>
  <c r="J1" i="6"/>
  <c r="R23" i="6" s="1"/>
  <c r="J24" i="6"/>
  <c r="R5" i="6"/>
  <c r="N3" i="6"/>
  <c r="F2" i="6"/>
  <c r="Q4" i="6"/>
  <c r="I3" i="6"/>
  <c r="G28" i="6"/>
  <c r="G5" i="6"/>
  <c r="I25" i="6"/>
  <c r="I2" i="6"/>
  <c r="R4" i="6"/>
  <c r="J3" i="6"/>
  <c r="P6" i="6"/>
  <c r="H5" i="6"/>
  <c r="H25" i="6"/>
  <c r="H2" i="6"/>
  <c r="F27" i="6"/>
  <c r="F4" i="6"/>
  <c r="I28" i="6"/>
  <c r="I5" i="6"/>
  <c r="J28" i="6"/>
  <c r="J5" i="6"/>
  <c r="O2" i="6"/>
  <c r="G1" i="6"/>
  <c r="G26" i="6"/>
  <c r="G3" i="6"/>
  <c r="G25" i="6"/>
  <c r="G2" i="6"/>
  <c r="G27" i="6"/>
  <c r="G4" i="6"/>
  <c r="O23" i="6"/>
  <c r="Q3" i="6"/>
  <c r="O4" i="6"/>
  <c r="O5" i="6"/>
  <c r="O3" i="6"/>
  <c r="F25" i="6"/>
  <c r="P5" i="6"/>
  <c r="H28" i="6"/>
  <c r="R3" i="6"/>
  <c r="O6" i="6"/>
  <c r="J26" i="6"/>
  <c r="I26" i="6"/>
  <c r="Q2" i="6"/>
  <c r="G24" i="6"/>
  <c r="R2" i="6"/>
  <c r="P4" i="6"/>
  <c r="N6" i="6"/>
  <c r="P2" i="6"/>
  <c r="N4" i="6"/>
  <c r="Q5" i="6"/>
  <c r="G200" i="4"/>
  <c r="G199" i="4"/>
  <c r="F199" i="4"/>
  <c r="I200" i="4"/>
  <c r="I199" i="4"/>
  <c r="F198" i="4"/>
  <c r="Q19" i="6" l="1"/>
  <c r="Q23" i="6"/>
  <c r="Q20" i="6"/>
  <c r="D200" i="4"/>
  <c r="G183" i="4"/>
  <c r="D187" i="4"/>
  <c r="E188" i="4"/>
  <c r="D190" i="4"/>
  <c r="D186" i="4"/>
  <c r="F194" i="4"/>
  <c r="C193" i="4"/>
  <c r="K178" i="4" l="1"/>
  <c r="N178" i="4"/>
  <c r="O178" i="4"/>
  <c r="J178" i="4"/>
  <c r="Q161" i="4"/>
  <c r="P85" i="2" l="1"/>
  <c r="R84" i="2"/>
  <c r="R85" i="2"/>
  <c r="G93" i="2"/>
  <c r="H93" i="2"/>
  <c r="G94" i="2"/>
  <c r="H94" i="2"/>
  <c r="I94" i="2"/>
  <c r="J94" i="2"/>
  <c r="G95" i="2"/>
  <c r="H95" i="2"/>
  <c r="I95" i="2"/>
  <c r="J95" i="2"/>
  <c r="I92" i="2"/>
  <c r="G92" i="2"/>
  <c r="G86" i="2"/>
  <c r="H86" i="2"/>
  <c r="G87" i="2"/>
  <c r="H87" i="2"/>
  <c r="I87" i="2"/>
  <c r="G88" i="2"/>
  <c r="H88" i="2"/>
  <c r="I88" i="2"/>
  <c r="J88" i="2"/>
  <c r="G85" i="2"/>
  <c r="N70" i="2"/>
  <c r="O70" i="2"/>
  <c r="P70" i="2"/>
  <c r="I93" i="2" s="1"/>
  <c r="Q70" i="2"/>
  <c r="J86" i="2" s="1"/>
  <c r="N71" i="2"/>
  <c r="O71" i="2"/>
  <c r="P71" i="2"/>
  <c r="Q71" i="2"/>
  <c r="J87" i="2" s="1"/>
  <c r="N72" i="2"/>
  <c r="O72" i="2"/>
  <c r="P72" i="2"/>
  <c r="Q72" i="2"/>
  <c r="O69" i="2"/>
  <c r="P69" i="2"/>
  <c r="I85" i="2" s="1"/>
  <c r="Q69" i="2"/>
  <c r="N69" i="2"/>
  <c r="N84" i="2"/>
  <c r="Q20" i="2"/>
  <c r="F25" i="2"/>
  <c r="O3" i="2"/>
  <c r="P3" i="2"/>
  <c r="Q3" i="2"/>
  <c r="J25" i="2"/>
  <c r="F26" i="2"/>
  <c r="O4" i="2"/>
  <c r="H26" i="2"/>
  <c r="Q4" i="2"/>
  <c r="R4" i="2"/>
  <c r="F27" i="2"/>
  <c r="O5" i="2"/>
  <c r="H27" i="2"/>
  <c r="I27" i="2"/>
  <c r="R5" i="2"/>
  <c r="F28" i="2"/>
  <c r="O6" i="2"/>
  <c r="P6" i="2"/>
  <c r="I28" i="2"/>
  <c r="R6" i="2"/>
  <c r="H24" i="2"/>
  <c r="I24" i="2"/>
  <c r="J24" i="2"/>
  <c r="N11" i="2"/>
  <c r="O19" i="2"/>
  <c r="N58" i="2"/>
  <c r="O58" i="2"/>
  <c r="P58" i="2"/>
  <c r="Q58" i="2"/>
  <c r="R58" i="2"/>
  <c r="N59" i="2"/>
  <c r="O59" i="2"/>
  <c r="P59" i="2"/>
  <c r="Q59" i="2"/>
  <c r="R59" i="2"/>
  <c r="N60" i="2"/>
  <c r="O60" i="2"/>
  <c r="P60" i="2"/>
  <c r="Q60" i="2"/>
  <c r="R60" i="2"/>
  <c r="N61" i="2"/>
  <c r="O61" i="2"/>
  <c r="P61" i="2"/>
  <c r="Q61" i="2"/>
  <c r="R61" i="2"/>
  <c r="N62" i="2"/>
  <c r="O62" i="2"/>
  <c r="P62" i="2"/>
  <c r="Q62" i="2"/>
  <c r="R62" i="2"/>
  <c r="N63" i="2"/>
  <c r="O63" i="2"/>
  <c r="P63" i="2"/>
  <c r="Q63" i="2"/>
  <c r="R63" i="2"/>
  <c r="M59" i="2"/>
  <c r="M60" i="2"/>
  <c r="M61" i="2"/>
  <c r="M62" i="2"/>
  <c r="M63" i="2"/>
  <c r="M58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N49" i="2"/>
  <c r="O49" i="2"/>
  <c r="P49" i="2"/>
  <c r="Q49" i="2"/>
  <c r="R49" i="2"/>
  <c r="M49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N40" i="2"/>
  <c r="O40" i="2"/>
  <c r="P40" i="2"/>
  <c r="Q40" i="2"/>
  <c r="R40" i="2"/>
  <c r="M40" i="2"/>
  <c r="O22" i="2" l="1"/>
  <c r="G24" i="2"/>
  <c r="J93" i="2"/>
  <c r="I86" i="2"/>
  <c r="J92" i="2"/>
  <c r="H92" i="2"/>
  <c r="H85" i="2"/>
  <c r="J85" i="2"/>
  <c r="Q75" i="2" s="1"/>
  <c r="I25" i="2"/>
  <c r="Q6" i="2"/>
  <c r="G28" i="2"/>
  <c r="J27" i="2"/>
  <c r="P5" i="2"/>
  <c r="I26" i="2"/>
  <c r="N5" i="2"/>
  <c r="G26" i="2"/>
  <c r="R3" i="2"/>
  <c r="H25" i="2"/>
  <c r="P2" i="2"/>
  <c r="N3" i="2"/>
  <c r="J28" i="2"/>
  <c r="N6" i="2"/>
  <c r="P4" i="2"/>
  <c r="G25" i="2"/>
  <c r="G27" i="2"/>
  <c r="H28" i="2"/>
  <c r="J26" i="2"/>
  <c r="Q5" i="2"/>
  <c r="N4" i="2"/>
  <c r="R2" i="2"/>
  <c r="Q2" i="2"/>
  <c r="O2" i="2"/>
  <c r="O23" i="2"/>
  <c r="Q19" i="2"/>
  <c r="P77" i="2" l="1"/>
  <c r="Q78" i="2"/>
  <c r="O75" i="2"/>
  <c r="Q77" i="2"/>
  <c r="N75" i="2"/>
  <c r="N77" i="2"/>
  <c r="N76" i="2"/>
  <c r="N78" i="2"/>
  <c r="O76" i="2"/>
  <c r="P76" i="2"/>
  <c r="O77" i="2"/>
  <c r="P75" i="2"/>
  <c r="O78" i="2"/>
  <c r="P78" i="2"/>
  <c r="Q76" i="2"/>
  <c r="G17" i="1"/>
  <c r="G16" i="1"/>
  <c r="E16" i="1"/>
  <c r="D16" i="1"/>
  <c r="D8" i="1"/>
  <c r="F8" i="1"/>
  <c r="E7" i="1"/>
  <c r="L21" i="1"/>
  <c r="M19" i="1"/>
  <c r="L19" i="1"/>
  <c r="K19" i="1"/>
  <c r="M18" i="1"/>
  <c r="L18" i="1"/>
  <c r="K18" i="1"/>
  <c r="M17" i="1"/>
  <c r="L17" i="1"/>
  <c r="K17" i="1"/>
  <c r="L16" i="1"/>
  <c r="M16" i="1" s="1"/>
  <c r="K15" i="1"/>
  <c r="L15" i="1" s="1"/>
  <c r="M15" i="1" s="1"/>
  <c r="L14" i="1"/>
  <c r="M14" i="1" s="1"/>
  <c r="K14" i="1"/>
  <c r="F9" i="1" l="1"/>
  <c r="F10" i="1"/>
  <c r="F7" i="1"/>
  <c r="G10" i="1" l="1"/>
  <c r="N2" i="2" l="1"/>
  <c r="F24" i="2"/>
</calcChain>
</file>

<file path=xl/sharedStrings.xml><?xml version="1.0" encoding="utf-8"?>
<sst xmlns="http://schemas.openxmlformats.org/spreadsheetml/2006/main" count="32" uniqueCount="31">
  <si>
    <t>0-5</t>
    <phoneticPr fontId="1" type="noConversion"/>
  </si>
  <si>
    <t>tijk</t>
    <phoneticPr fontId="1" type="noConversion"/>
  </si>
  <si>
    <t>a0-b0</t>
    <phoneticPr fontId="1" type="noConversion"/>
  </si>
  <si>
    <t>a0</t>
    <phoneticPr fontId="1" type="noConversion"/>
  </si>
  <si>
    <t>5-3.</t>
    <phoneticPr fontId="1" type="noConversion"/>
  </si>
  <si>
    <t>3-4.</t>
    <phoneticPr fontId="1" type="noConversion"/>
  </si>
  <si>
    <t>4-2.</t>
    <phoneticPr fontId="1" type="noConversion"/>
  </si>
  <si>
    <t>2-1.</t>
    <phoneticPr fontId="1" type="noConversion"/>
  </si>
  <si>
    <t>1-0.</t>
    <phoneticPr fontId="1" type="noConversion"/>
  </si>
  <si>
    <t xml:space="preserve">45 68        </t>
  </si>
  <si>
    <t xml:space="preserve">45 70        </t>
  </si>
  <si>
    <t xml:space="preserve">42 66         </t>
  </si>
  <si>
    <t xml:space="preserve">42 68        </t>
  </si>
  <si>
    <t>42 65</t>
  </si>
  <si>
    <t>5 7 4 2 3 3 6 7 9</t>
  </si>
  <si>
    <t>8 2 3 6 9 2 4 5 5</t>
  </si>
  <si>
    <t>10 7 7 5 4 6 6 7 8</t>
  </si>
  <si>
    <t>3 5 2 5 7 8 7 6 6</t>
  </si>
  <si>
    <t>2 9 4 6 4 3 5 5 7</t>
  </si>
  <si>
    <t>4 5 9 5 7 8 7 3 5</t>
  </si>
  <si>
    <t>3 9 8 6 6 3 2 5 9</t>
  </si>
  <si>
    <t>c</t>
    <phoneticPr fontId="1" type="noConversion"/>
  </si>
  <si>
    <t>The speed matrix of the node in the case</t>
    <phoneticPr fontId="1" type="noConversion"/>
  </si>
  <si>
    <t>k=0 ; time zone [0,30)</t>
    <phoneticPr fontId="1" type="noConversion"/>
  </si>
  <si>
    <t>Node</t>
    <phoneticPr fontId="1" type="noConversion"/>
  </si>
  <si>
    <t>k=1 ; time zone [30,60)</t>
    <phoneticPr fontId="1" type="noConversion"/>
  </si>
  <si>
    <t>(0,20)</t>
    <phoneticPr fontId="1" type="noConversion"/>
  </si>
  <si>
    <t>20,50</t>
    <phoneticPr fontId="1" type="noConversion"/>
  </si>
  <si>
    <t>c1</t>
    <phoneticPr fontId="1" type="noConversion"/>
  </si>
  <si>
    <t>(0,24.5)</t>
    <phoneticPr fontId="1" type="noConversion"/>
  </si>
  <si>
    <t>(24.5,50)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</si>
</sst>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0"/>
      <color rgb="FF2A2B2E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58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9</xdr:row>
      <xdr:rowOff>25400</xdr:rowOff>
    </xdr:from>
    <xdr:to>
      <xdr:col>3</xdr:col>
      <xdr:colOff>406385</xdr:colOff>
      <xdr:row>20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85F55CD-BF2F-441C-869B-B63042C43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1625600"/>
          <a:ext cx="2139934" cy="195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463551</xdr:colOff>
      <xdr:row>9</xdr:row>
      <xdr:rowOff>38100</xdr:rowOff>
    </xdr:from>
    <xdr:to>
      <xdr:col>3</xdr:col>
      <xdr:colOff>274893</xdr:colOff>
      <xdr:row>18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8936556-7E7C-4433-8B88-DCA6C2927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551" y="1638300"/>
          <a:ext cx="1792542" cy="163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9</xdr:row>
      <xdr:rowOff>25400</xdr:rowOff>
    </xdr:from>
    <xdr:to>
      <xdr:col>3</xdr:col>
      <xdr:colOff>406385</xdr:colOff>
      <xdr:row>20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80BB58D-D9FB-44A3-AF08-0BB344665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1625600"/>
          <a:ext cx="2139934" cy="195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M21"/>
  <sheetViews>
    <sheetView topLeftCell="B1" zoomScale="115" zoomScaleNormal="115" workbookViewId="0">
      <selection activeCell="I16" sqref="I16"/>
    </sheetView>
  </sheetViews>
  <sheetFormatPr defaultRowHeight="14" x14ac:dyDescent="0.3"/>
  <cols>
    <col min="4" max="4" width="10.9140625" customWidth="1"/>
    <col min="5" max="5" width="14.6640625" customWidth="1"/>
  </cols>
  <sheetData>
    <row r="5" spans="3:13" x14ac:dyDescent="0.3">
      <c r="E5">
        <v>13.431543</v>
      </c>
    </row>
    <row r="6" spans="3:13" x14ac:dyDescent="0.3">
      <c r="D6">
        <v>6.9915399999999996</v>
      </c>
    </row>
    <row r="7" spans="3:13" x14ac:dyDescent="0.3">
      <c r="C7">
        <v>6.9915399999999996</v>
      </c>
      <c r="D7">
        <v>7.5</v>
      </c>
      <c r="E7">
        <f>D7-D6</f>
        <v>0.50846000000000036</v>
      </c>
      <c r="F7">
        <f>E7*9.5</f>
        <v>4.8303700000000038</v>
      </c>
    </row>
    <row r="8" spans="3:13" x14ac:dyDescent="0.3">
      <c r="D8">
        <f>D7-C7</f>
        <v>0.50846000000000036</v>
      </c>
      <c r="F8">
        <f>D8*0.5</f>
        <v>0.25423000000000018</v>
      </c>
    </row>
    <row r="9" spans="3:13" x14ac:dyDescent="0.3">
      <c r="F9">
        <f>(E5-D6-E7-D8)*9.5</f>
        <v>51.519288499999995</v>
      </c>
    </row>
    <row r="10" spans="3:13" x14ac:dyDescent="0.3">
      <c r="F10">
        <f>(E5-D6-E7-D8)*9.5</f>
        <v>51.519288499999995</v>
      </c>
      <c r="G10">
        <f>F7+F10</f>
        <v>56.349658499999997</v>
      </c>
    </row>
    <row r="13" spans="3:13" x14ac:dyDescent="0.3">
      <c r="K13" s="2" t="s">
        <v>1</v>
      </c>
      <c r="L13" s="2" t="s">
        <v>2</v>
      </c>
      <c r="M13" s="2" t="s">
        <v>3</v>
      </c>
    </row>
    <row r="14" spans="3:13" x14ac:dyDescent="0.3">
      <c r="J14" s="1" t="s">
        <v>0</v>
      </c>
      <c r="K14">
        <f>7.56637</f>
        <v>7.56637</v>
      </c>
      <c r="L14">
        <f t="shared" ref="L14:M16" si="0">K14</f>
        <v>7.56637</v>
      </c>
      <c r="M14">
        <f t="shared" si="0"/>
        <v>7.56637</v>
      </c>
    </row>
    <row r="15" spans="3:13" x14ac:dyDescent="0.3">
      <c r="J15" s="3" t="s">
        <v>4</v>
      </c>
      <c r="K15">
        <f>9.56637-9.06637</f>
        <v>0.5</v>
      </c>
      <c r="L15">
        <f t="shared" si="0"/>
        <v>0.5</v>
      </c>
      <c r="M15">
        <f t="shared" si="0"/>
        <v>0.5</v>
      </c>
    </row>
    <row r="16" spans="3:13" x14ac:dyDescent="0.3">
      <c r="D16">
        <f>10+2+(100-4)/30</f>
        <v>15.2</v>
      </c>
      <c r="E16">
        <f>10+2+100/30</f>
        <v>15.333333333333334</v>
      </c>
      <c r="G16">
        <f>100/30</f>
        <v>3.3333333333333335</v>
      </c>
      <c r="J16" s="1" t="s">
        <v>5</v>
      </c>
      <c r="K16">
        <f>12.0664-11.0664</f>
        <v>1</v>
      </c>
      <c r="L16">
        <f t="shared" si="0"/>
        <v>1</v>
      </c>
      <c r="M16">
        <f t="shared" si="0"/>
        <v>1</v>
      </c>
    </row>
    <row r="17" spans="7:13" x14ac:dyDescent="0.3">
      <c r="G17">
        <f>2+96/30</f>
        <v>5.2</v>
      </c>
      <c r="J17" s="1" t="s">
        <v>6</v>
      </c>
      <c r="K17">
        <f>15.3691-13.5664</f>
        <v>1.8026999999999997</v>
      </c>
      <c r="L17">
        <f>15.3691-13.5664</f>
        <v>1.8026999999999997</v>
      </c>
      <c r="M17">
        <f>15.3691-13.5664</f>
        <v>1.8026999999999997</v>
      </c>
    </row>
    <row r="18" spans="7:13" x14ac:dyDescent="0.3">
      <c r="J18" s="1" t="s">
        <v>7</v>
      </c>
      <c r="K18">
        <f>17.8691-16.8691</f>
        <v>1</v>
      </c>
      <c r="L18">
        <f>17.8691-16.8691</f>
        <v>1</v>
      </c>
      <c r="M18">
        <f>17.8691-16.8691</f>
        <v>1</v>
      </c>
    </row>
    <row r="19" spans="7:13" x14ac:dyDescent="0.3">
      <c r="J19" s="1" t="s">
        <v>8</v>
      </c>
      <c r="K19">
        <f>50-19.3691</f>
        <v>30.6309</v>
      </c>
      <c r="L19">
        <f>28.7099-19.3691</f>
        <v>9.3408000000000015</v>
      </c>
      <c r="M19">
        <f>28.7099-19.3691</f>
        <v>9.3408000000000015</v>
      </c>
    </row>
    <row r="21" spans="7:13" x14ac:dyDescent="0.3">
      <c r="K21" s="1">
        <v>7.5</v>
      </c>
      <c r="L21" s="1">
        <f>1.5*5</f>
        <v>7.5</v>
      </c>
      <c r="M21" s="1">
        <v>7.5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C25D-F186-4A88-A514-07ADAADDE392}">
  <dimension ref="A1:AI200"/>
  <sheetViews>
    <sheetView topLeftCell="A107" workbookViewId="0">
      <selection activeCell="H197" sqref="H197"/>
    </sheetView>
  </sheetViews>
  <sheetFormatPr defaultRowHeight="14" x14ac:dyDescent="0.3"/>
  <sheetData>
    <row r="1" spans="1:35" x14ac:dyDescent="0.3">
      <c r="A1">
        <v>7</v>
      </c>
    </row>
    <row r="3" spans="1:35" x14ac:dyDescent="0.3">
      <c r="A3">
        <v>9</v>
      </c>
    </row>
    <row r="5" spans="1:35" x14ac:dyDescent="0.3">
      <c r="A5">
        <v>100</v>
      </c>
    </row>
    <row r="6" spans="1:35" x14ac:dyDescent="0.3">
      <c r="A6">
        <v>150</v>
      </c>
    </row>
    <row r="7" spans="1:35" x14ac:dyDescent="0.3">
      <c r="A7">
        <v>80</v>
      </c>
    </row>
    <row r="8" spans="1:35" x14ac:dyDescent="0.3">
      <c r="A8">
        <v>250</v>
      </c>
    </row>
    <row r="9" spans="1:35" x14ac:dyDescent="0.3">
      <c r="A9">
        <v>200</v>
      </c>
    </row>
    <row r="10" spans="1:35" x14ac:dyDescent="0.3">
      <c r="A10">
        <v>250</v>
      </c>
    </row>
    <row r="11" spans="1:35" x14ac:dyDescent="0.3">
      <c r="A11">
        <v>120</v>
      </c>
    </row>
    <row r="13" spans="1:35" x14ac:dyDescent="0.3">
      <c r="C13">
        <v>23</v>
      </c>
      <c r="D13">
        <v>45</v>
      </c>
    </row>
    <row r="14" spans="1:35" x14ac:dyDescent="0.3">
      <c r="A14" t="s">
        <v>14</v>
      </c>
      <c r="C14">
        <v>34</v>
      </c>
      <c r="D14">
        <v>35</v>
      </c>
      <c r="G14">
        <v>5</v>
      </c>
      <c r="H14">
        <v>7</v>
      </c>
      <c r="I14">
        <v>9</v>
      </c>
      <c r="J14">
        <v>11</v>
      </c>
      <c r="K14">
        <v>11</v>
      </c>
      <c r="L14">
        <v>11</v>
      </c>
      <c r="M14">
        <v>9</v>
      </c>
      <c r="N14">
        <v>7</v>
      </c>
      <c r="O14">
        <v>7</v>
      </c>
      <c r="P14">
        <v>11</v>
      </c>
      <c r="Q14">
        <v>11</v>
      </c>
      <c r="R14">
        <v>9</v>
      </c>
      <c r="S14">
        <v>11</v>
      </c>
      <c r="T14">
        <v>11</v>
      </c>
      <c r="U14">
        <v>11</v>
      </c>
      <c r="V14">
        <v>9</v>
      </c>
      <c r="W14">
        <v>7</v>
      </c>
      <c r="X14">
        <v>5</v>
      </c>
      <c r="Y14">
        <v>3</v>
      </c>
      <c r="Z14">
        <v>3</v>
      </c>
      <c r="AA14">
        <v>7</v>
      </c>
      <c r="AB14">
        <v>9</v>
      </c>
      <c r="AC14">
        <v>11</v>
      </c>
      <c r="AD14">
        <v>11</v>
      </c>
      <c r="AE14">
        <v>9</v>
      </c>
      <c r="AF14">
        <v>5</v>
      </c>
      <c r="AG14">
        <v>7</v>
      </c>
      <c r="AH14">
        <v>9</v>
      </c>
      <c r="AI14">
        <v>11</v>
      </c>
    </row>
    <row r="15" spans="1:35" x14ac:dyDescent="0.3">
      <c r="A15" t="s">
        <v>15</v>
      </c>
      <c r="C15">
        <v>45</v>
      </c>
      <c r="D15">
        <v>25</v>
      </c>
      <c r="G15">
        <v>6</v>
      </c>
      <c r="H15">
        <v>7</v>
      </c>
      <c r="I15">
        <v>8</v>
      </c>
      <c r="J15">
        <v>9</v>
      </c>
      <c r="K15">
        <v>9</v>
      </c>
      <c r="L15">
        <v>9</v>
      </c>
      <c r="M15">
        <v>8</v>
      </c>
      <c r="N15">
        <v>7</v>
      </c>
      <c r="O15">
        <v>7</v>
      </c>
      <c r="P15">
        <v>9</v>
      </c>
      <c r="Q15">
        <v>9</v>
      </c>
      <c r="R15">
        <v>8</v>
      </c>
      <c r="S15">
        <v>9</v>
      </c>
      <c r="T15">
        <v>9</v>
      </c>
      <c r="U15">
        <v>9</v>
      </c>
      <c r="V15">
        <v>8</v>
      </c>
      <c r="W15">
        <v>7</v>
      </c>
      <c r="X15">
        <v>6</v>
      </c>
      <c r="Y15">
        <v>5</v>
      </c>
      <c r="Z15">
        <v>5</v>
      </c>
      <c r="AA15">
        <v>7</v>
      </c>
      <c r="AB15">
        <v>8</v>
      </c>
      <c r="AC15">
        <v>9</v>
      </c>
      <c r="AD15">
        <v>9</v>
      </c>
      <c r="AE15">
        <v>8</v>
      </c>
      <c r="AF15">
        <v>6</v>
      </c>
      <c r="AG15">
        <v>7</v>
      </c>
      <c r="AH15">
        <v>8</v>
      </c>
      <c r="AI15">
        <v>9</v>
      </c>
    </row>
    <row r="16" spans="1:35" x14ac:dyDescent="0.3">
      <c r="A16" t="s">
        <v>16</v>
      </c>
      <c r="C16">
        <v>56</v>
      </c>
      <c r="D16">
        <v>15</v>
      </c>
      <c r="G16">
        <v>5</v>
      </c>
      <c r="H16">
        <v>8</v>
      </c>
      <c r="I16">
        <v>11</v>
      </c>
      <c r="J16">
        <v>14</v>
      </c>
      <c r="K16">
        <v>14</v>
      </c>
      <c r="L16">
        <v>14</v>
      </c>
      <c r="M16">
        <v>11</v>
      </c>
      <c r="N16">
        <v>7</v>
      </c>
      <c r="O16">
        <v>8</v>
      </c>
      <c r="P16">
        <v>14</v>
      </c>
      <c r="Q16">
        <v>14</v>
      </c>
      <c r="R16">
        <v>11</v>
      </c>
      <c r="S16">
        <v>14</v>
      </c>
      <c r="T16">
        <v>14</v>
      </c>
      <c r="U16">
        <v>14</v>
      </c>
      <c r="V16">
        <v>11</v>
      </c>
      <c r="W16">
        <v>8</v>
      </c>
      <c r="X16">
        <v>5</v>
      </c>
      <c r="Y16">
        <v>2</v>
      </c>
      <c r="Z16">
        <v>2</v>
      </c>
      <c r="AA16">
        <v>8</v>
      </c>
      <c r="AB16">
        <v>11</v>
      </c>
      <c r="AC16">
        <v>14</v>
      </c>
      <c r="AD16">
        <v>14</v>
      </c>
      <c r="AE16">
        <v>11</v>
      </c>
      <c r="AF16">
        <v>5</v>
      </c>
      <c r="AG16">
        <v>8</v>
      </c>
      <c r="AH16">
        <v>11</v>
      </c>
      <c r="AI16">
        <v>14</v>
      </c>
    </row>
    <row r="17" spans="1:35" x14ac:dyDescent="0.3">
      <c r="A17" t="s">
        <v>17</v>
      </c>
      <c r="C17">
        <v>67</v>
      </c>
      <c r="D17">
        <v>5</v>
      </c>
      <c r="G17">
        <v>4</v>
      </c>
      <c r="H17">
        <v>9</v>
      </c>
      <c r="I17">
        <v>14</v>
      </c>
      <c r="J17">
        <v>19</v>
      </c>
      <c r="K17">
        <v>19</v>
      </c>
      <c r="L17">
        <v>19</v>
      </c>
      <c r="M17">
        <v>14</v>
      </c>
      <c r="N17">
        <v>7</v>
      </c>
      <c r="O17">
        <v>9</v>
      </c>
      <c r="P17">
        <v>19</v>
      </c>
      <c r="Q17">
        <v>19</v>
      </c>
      <c r="R17">
        <v>14</v>
      </c>
      <c r="S17">
        <v>19</v>
      </c>
      <c r="T17">
        <v>19</v>
      </c>
      <c r="U17">
        <v>19</v>
      </c>
      <c r="V17">
        <v>14</v>
      </c>
      <c r="W17">
        <v>9</v>
      </c>
      <c r="X17">
        <v>4</v>
      </c>
      <c r="Y17">
        <v>5</v>
      </c>
      <c r="Z17">
        <v>5</v>
      </c>
      <c r="AA17">
        <v>9</v>
      </c>
      <c r="AB17">
        <v>14</v>
      </c>
      <c r="AC17">
        <v>19</v>
      </c>
      <c r="AD17">
        <v>19</v>
      </c>
      <c r="AE17">
        <v>14</v>
      </c>
      <c r="AF17">
        <v>4</v>
      </c>
      <c r="AG17">
        <v>9</v>
      </c>
      <c r="AH17">
        <v>14</v>
      </c>
      <c r="AI17">
        <v>19</v>
      </c>
    </row>
    <row r="18" spans="1:35" x14ac:dyDescent="0.3">
      <c r="A18" t="s">
        <v>18</v>
      </c>
      <c r="C18">
        <v>78</v>
      </c>
      <c r="D18">
        <v>-5</v>
      </c>
      <c r="G18">
        <v>7</v>
      </c>
      <c r="H18">
        <v>10</v>
      </c>
      <c r="I18">
        <v>13</v>
      </c>
      <c r="J18">
        <v>16</v>
      </c>
      <c r="K18">
        <v>16</v>
      </c>
      <c r="L18">
        <v>16</v>
      </c>
      <c r="M18">
        <v>13</v>
      </c>
      <c r="N18">
        <v>7</v>
      </c>
      <c r="O18">
        <v>10</v>
      </c>
      <c r="P18">
        <v>16</v>
      </c>
      <c r="Q18">
        <v>16</v>
      </c>
      <c r="R18">
        <v>13</v>
      </c>
      <c r="S18">
        <v>16</v>
      </c>
      <c r="T18">
        <v>16</v>
      </c>
      <c r="U18">
        <v>16</v>
      </c>
      <c r="V18">
        <v>13</v>
      </c>
      <c r="W18">
        <v>10</v>
      </c>
      <c r="X18">
        <v>7</v>
      </c>
      <c r="Y18">
        <v>4</v>
      </c>
      <c r="Z18">
        <v>4</v>
      </c>
      <c r="AA18">
        <v>10</v>
      </c>
      <c r="AB18">
        <v>13</v>
      </c>
      <c r="AC18">
        <v>16</v>
      </c>
      <c r="AD18">
        <v>16</v>
      </c>
      <c r="AE18">
        <v>13</v>
      </c>
      <c r="AF18">
        <v>7</v>
      </c>
      <c r="AG18">
        <v>10</v>
      </c>
      <c r="AH18">
        <v>13</v>
      </c>
      <c r="AI18">
        <v>16</v>
      </c>
    </row>
    <row r="19" spans="1:35" x14ac:dyDescent="0.3">
      <c r="A19" t="s">
        <v>19</v>
      </c>
      <c r="C19">
        <v>89</v>
      </c>
      <c r="D19">
        <v>-15</v>
      </c>
      <c r="G19">
        <v>10</v>
      </c>
      <c r="H19">
        <v>11</v>
      </c>
      <c r="I19">
        <v>12</v>
      </c>
      <c r="J19">
        <v>13</v>
      </c>
      <c r="K19">
        <v>13</v>
      </c>
      <c r="L19">
        <v>13</v>
      </c>
      <c r="M19">
        <v>12</v>
      </c>
      <c r="N19">
        <v>7</v>
      </c>
      <c r="O19">
        <v>11</v>
      </c>
      <c r="P19">
        <v>13</v>
      </c>
      <c r="Q19">
        <v>13</v>
      </c>
      <c r="R19">
        <v>12</v>
      </c>
      <c r="S19">
        <v>13</v>
      </c>
      <c r="T19">
        <v>13</v>
      </c>
      <c r="U19">
        <v>13</v>
      </c>
      <c r="V19">
        <v>12</v>
      </c>
      <c r="W19">
        <v>11</v>
      </c>
      <c r="X19">
        <v>10</v>
      </c>
      <c r="Y19">
        <v>9</v>
      </c>
      <c r="Z19">
        <v>9</v>
      </c>
      <c r="AA19">
        <v>11</v>
      </c>
      <c r="AB19">
        <v>12</v>
      </c>
      <c r="AC19">
        <v>13</v>
      </c>
      <c r="AD19">
        <v>13</v>
      </c>
      <c r="AE19">
        <v>12</v>
      </c>
      <c r="AF19">
        <v>10</v>
      </c>
      <c r="AG19">
        <v>11</v>
      </c>
      <c r="AH19">
        <v>12</v>
      </c>
      <c r="AI19">
        <v>13</v>
      </c>
    </row>
    <row r="20" spans="1:35" x14ac:dyDescent="0.3">
      <c r="A20" t="s">
        <v>20</v>
      </c>
      <c r="C20">
        <v>100</v>
      </c>
      <c r="D20">
        <v>-25</v>
      </c>
      <c r="G20">
        <v>13</v>
      </c>
      <c r="H20">
        <v>13</v>
      </c>
      <c r="I20">
        <v>13</v>
      </c>
      <c r="J20">
        <v>13</v>
      </c>
      <c r="K20">
        <v>13</v>
      </c>
      <c r="L20">
        <v>13</v>
      </c>
      <c r="M20">
        <v>13</v>
      </c>
      <c r="N20">
        <v>13</v>
      </c>
      <c r="O20">
        <v>13</v>
      </c>
      <c r="P20">
        <v>13</v>
      </c>
      <c r="Q20">
        <v>13</v>
      </c>
      <c r="R20">
        <v>13</v>
      </c>
      <c r="S20">
        <v>13</v>
      </c>
      <c r="T20">
        <v>13</v>
      </c>
      <c r="U20">
        <v>13</v>
      </c>
      <c r="V20">
        <v>13</v>
      </c>
      <c r="W20">
        <v>13</v>
      </c>
      <c r="X20">
        <v>13</v>
      </c>
      <c r="Y20">
        <v>13</v>
      </c>
      <c r="Z20">
        <v>13</v>
      </c>
      <c r="AA20">
        <v>13</v>
      </c>
      <c r="AB20">
        <v>13</v>
      </c>
      <c r="AC20">
        <v>13</v>
      </c>
      <c r="AD20">
        <v>13</v>
      </c>
      <c r="AE20">
        <v>13</v>
      </c>
      <c r="AF20">
        <v>13</v>
      </c>
      <c r="AG20">
        <v>13</v>
      </c>
      <c r="AH20">
        <v>13</v>
      </c>
      <c r="AI20">
        <v>13</v>
      </c>
    </row>
    <row r="21" spans="1:35" x14ac:dyDescent="0.3">
      <c r="C21">
        <v>111</v>
      </c>
      <c r="D21">
        <v>-35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  <c r="Z21">
        <v>9</v>
      </c>
      <c r="AA21">
        <v>9</v>
      </c>
      <c r="AB21">
        <v>9</v>
      </c>
      <c r="AC21">
        <v>9</v>
      </c>
      <c r="AD21">
        <v>9</v>
      </c>
      <c r="AE21">
        <v>9</v>
      </c>
      <c r="AF21">
        <v>9</v>
      </c>
      <c r="AG21">
        <v>9</v>
      </c>
      <c r="AH21">
        <v>9</v>
      </c>
      <c r="AI21">
        <v>9</v>
      </c>
    </row>
    <row r="22" spans="1:35" x14ac:dyDescent="0.3">
      <c r="A22">
        <v>70</v>
      </c>
      <c r="C22">
        <v>45</v>
      </c>
      <c r="D22">
        <v>9</v>
      </c>
      <c r="G22">
        <v>5</v>
      </c>
      <c r="H22">
        <v>10</v>
      </c>
      <c r="I22">
        <v>15</v>
      </c>
      <c r="J22">
        <v>20</v>
      </c>
      <c r="K22">
        <v>20</v>
      </c>
      <c r="L22">
        <v>20</v>
      </c>
      <c r="M22">
        <v>15</v>
      </c>
      <c r="N22">
        <v>15</v>
      </c>
      <c r="O22">
        <v>10</v>
      </c>
      <c r="P22">
        <v>20</v>
      </c>
      <c r="Q22">
        <v>20</v>
      </c>
      <c r="R22">
        <v>15</v>
      </c>
      <c r="S22">
        <v>20</v>
      </c>
      <c r="T22">
        <v>20</v>
      </c>
      <c r="U22">
        <v>20</v>
      </c>
      <c r="V22">
        <v>15</v>
      </c>
      <c r="W22">
        <v>10</v>
      </c>
      <c r="X22">
        <v>5</v>
      </c>
      <c r="Y22">
        <v>7</v>
      </c>
      <c r="Z22">
        <v>5</v>
      </c>
      <c r="AA22">
        <v>10</v>
      </c>
      <c r="AB22">
        <v>15</v>
      </c>
      <c r="AC22">
        <v>20</v>
      </c>
      <c r="AD22">
        <v>20</v>
      </c>
      <c r="AE22">
        <v>15</v>
      </c>
      <c r="AF22">
        <v>5</v>
      </c>
      <c r="AG22">
        <v>10</v>
      </c>
      <c r="AH22">
        <v>15</v>
      </c>
      <c r="AI22">
        <v>20</v>
      </c>
    </row>
    <row r="23" spans="1:35" x14ac:dyDescent="0.3">
      <c r="A23">
        <v>55</v>
      </c>
      <c r="C23">
        <v>-21</v>
      </c>
      <c r="D23">
        <v>53</v>
      </c>
      <c r="G23">
        <v>6</v>
      </c>
      <c r="H23">
        <v>8</v>
      </c>
      <c r="I23">
        <v>10</v>
      </c>
      <c r="J23">
        <v>12</v>
      </c>
      <c r="K23">
        <v>12</v>
      </c>
      <c r="L23">
        <v>12</v>
      </c>
      <c r="M23">
        <v>10</v>
      </c>
      <c r="N23">
        <v>10</v>
      </c>
      <c r="O23">
        <v>8</v>
      </c>
      <c r="P23">
        <v>12</v>
      </c>
      <c r="Q23">
        <v>12</v>
      </c>
      <c r="R23">
        <v>10</v>
      </c>
      <c r="S23">
        <v>12</v>
      </c>
      <c r="T23">
        <v>12</v>
      </c>
      <c r="U23">
        <v>12</v>
      </c>
      <c r="V23">
        <v>10</v>
      </c>
      <c r="W23">
        <v>8</v>
      </c>
      <c r="X23">
        <v>6</v>
      </c>
      <c r="Y23">
        <v>4</v>
      </c>
      <c r="Z23">
        <v>4</v>
      </c>
      <c r="AA23">
        <v>8</v>
      </c>
      <c r="AB23">
        <v>10</v>
      </c>
      <c r="AC23">
        <v>12</v>
      </c>
      <c r="AD23">
        <v>12</v>
      </c>
      <c r="AE23">
        <v>10</v>
      </c>
      <c r="AF23">
        <v>6</v>
      </c>
      <c r="AG23">
        <v>8</v>
      </c>
      <c r="AH23">
        <v>10</v>
      </c>
      <c r="AI23">
        <v>12</v>
      </c>
    </row>
    <row r="24" spans="1:35" x14ac:dyDescent="0.3">
      <c r="A24">
        <v>30</v>
      </c>
      <c r="C24">
        <v>-87</v>
      </c>
      <c r="D24">
        <v>97</v>
      </c>
      <c r="G24">
        <v>7</v>
      </c>
      <c r="H24">
        <v>6</v>
      </c>
      <c r="I24">
        <v>5</v>
      </c>
      <c r="J24">
        <v>4</v>
      </c>
      <c r="K24">
        <v>4</v>
      </c>
      <c r="L24">
        <v>4</v>
      </c>
      <c r="M24">
        <v>5</v>
      </c>
      <c r="N24">
        <v>5</v>
      </c>
      <c r="O24">
        <v>6</v>
      </c>
      <c r="P24">
        <v>4</v>
      </c>
      <c r="Q24">
        <v>4</v>
      </c>
      <c r="R24">
        <v>5</v>
      </c>
      <c r="S24">
        <v>4</v>
      </c>
      <c r="T24">
        <v>4</v>
      </c>
      <c r="U24">
        <v>4</v>
      </c>
      <c r="V24">
        <v>5</v>
      </c>
      <c r="W24">
        <v>6</v>
      </c>
      <c r="X24">
        <v>7</v>
      </c>
      <c r="Y24">
        <v>8</v>
      </c>
      <c r="Z24">
        <v>8</v>
      </c>
      <c r="AA24">
        <v>6</v>
      </c>
      <c r="AB24">
        <v>5</v>
      </c>
      <c r="AC24">
        <v>4</v>
      </c>
      <c r="AD24">
        <v>4</v>
      </c>
      <c r="AE24">
        <v>5</v>
      </c>
      <c r="AF24">
        <v>7</v>
      </c>
      <c r="AG24">
        <v>6</v>
      </c>
      <c r="AH24">
        <v>5</v>
      </c>
      <c r="AI24">
        <v>4</v>
      </c>
    </row>
    <row r="25" spans="1:35" x14ac:dyDescent="0.3">
      <c r="A25">
        <v>80</v>
      </c>
      <c r="C25">
        <v>-153</v>
      </c>
      <c r="D25">
        <v>141</v>
      </c>
      <c r="G25">
        <v>8</v>
      </c>
      <c r="H25">
        <v>4</v>
      </c>
      <c r="I25">
        <v>20</v>
      </c>
      <c r="J25">
        <v>7</v>
      </c>
      <c r="K25">
        <v>7</v>
      </c>
      <c r="L25">
        <v>7</v>
      </c>
      <c r="M25">
        <v>20</v>
      </c>
      <c r="N25">
        <v>20</v>
      </c>
      <c r="O25">
        <v>4</v>
      </c>
      <c r="P25">
        <v>7</v>
      </c>
      <c r="Q25">
        <v>7</v>
      </c>
      <c r="R25">
        <v>20</v>
      </c>
      <c r="S25">
        <v>8</v>
      </c>
      <c r="T25">
        <v>8</v>
      </c>
      <c r="U25">
        <v>7</v>
      </c>
      <c r="V25">
        <v>20</v>
      </c>
      <c r="W25">
        <v>33</v>
      </c>
      <c r="X25">
        <v>46</v>
      </c>
      <c r="Y25">
        <v>59</v>
      </c>
      <c r="Z25">
        <v>59</v>
      </c>
      <c r="AA25">
        <v>4</v>
      </c>
      <c r="AB25">
        <v>20</v>
      </c>
      <c r="AC25">
        <v>8</v>
      </c>
      <c r="AD25">
        <v>7</v>
      </c>
      <c r="AE25">
        <v>20</v>
      </c>
      <c r="AF25">
        <v>8</v>
      </c>
      <c r="AG25">
        <v>4</v>
      </c>
      <c r="AH25">
        <v>20</v>
      </c>
      <c r="AI25">
        <v>7</v>
      </c>
    </row>
    <row r="26" spans="1:35" x14ac:dyDescent="0.3">
      <c r="A26">
        <v>50</v>
      </c>
      <c r="C26">
        <v>-219</v>
      </c>
      <c r="D26">
        <v>185</v>
      </c>
      <c r="G26">
        <v>9</v>
      </c>
      <c r="H26">
        <v>2</v>
      </c>
      <c r="I26">
        <v>12</v>
      </c>
      <c r="J26">
        <v>8</v>
      </c>
      <c r="K26">
        <v>8</v>
      </c>
      <c r="L26">
        <v>8</v>
      </c>
      <c r="M26">
        <v>12</v>
      </c>
      <c r="N26">
        <v>12</v>
      </c>
      <c r="O26">
        <v>2</v>
      </c>
      <c r="P26">
        <v>8</v>
      </c>
      <c r="Q26">
        <v>8</v>
      </c>
      <c r="R26">
        <v>12</v>
      </c>
      <c r="S26">
        <v>59</v>
      </c>
      <c r="T26">
        <v>59</v>
      </c>
      <c r="U26">
        <v>8</v>
      </c>
      <c r="V26">
        <v>12</v>
      </c>
      <c r="W26">
        <v>16</v>
      </c>
      <c r="X26">
        <v>20</v>
      </c>
      <c r="Y26">
        <v>24</v>
      </c>
      <c r="Z26">
        <v>24</v>
      </c>
      <c r="AA26">
        <v>2</v>
      </c>
      <c r="AB26">
        <v>12</v>
      </c>
      <c r="AC26">
        <v>59</v>
      </c>
      <c r="AD26">
        <v>8</v>
      </c>
      <c r="AE26">
        <v>12</v>
      </c>
      <c r="AF26">
        <v>9</v>
      </c>
      <c r="AG26">
        <v>2</v>
      </c>
      <c r="AH26">
        <v>12</v>
      </c>
      <c r="AI26">
        <v>8</v>
      </c>
    </row>
    <row r="27" spans="1:35" x14ac:dyDescent="0.3">
      <c r="A27">
        <v>60</v>
      </c>
      <c r="C27">
        <v>-285</v>
      </c>
      <c r="D27">
        <v>229</v>
      </c>
      <c r="G27">
        <v>10</v>
      </c>
      <c r="H27">
        <v>4</v>
      </c>
      <c r="I27">
        <v>4</v>
      </c>
      <c r="J27">
        <v>9</v>
      </c>
      <c r="K27">
        <v>9</v>
      </c>
      <c r="L27">
        <v>9</v>
      </c>
      <c r="M27">
        <v>4</v>
      </c>
      <c r="N27">
        <v>4</v>
      </c>
      <c r="O27">
        <v>4</v>
      </c>
      <c r="P27">
        <v>9</v>
      </c>
      <c r="Q27">
        <v>9</v>
      </c>
      <c r="R27">
        <v>4</v>
      </c>
      <c r="S27">
        <v>24</v>
      </c>
      <c r="T27">
        <v>24</v>
      </c>
      <c r="U27">
        <v>9</v>
      </c>
      <c r="V27">
        <v>4</v>
      </c>
      <c r="W27">
        <v>6</v>
      </c>
      <c r="X27">
        <v>8</v>
      </c>
      <c r="Y27">
        <v>10</v>
      </c>
      <c r="Z27">
        <v>10</v>
      </c>
      <c r="AA27">
        <v>4</v>
      </c>
      <c r="AB27">
        <v>4</v>
      </c>
      <c r="AC27">
        <v>24</v>
      </c>
      <c r="AD27">
        <v>9</v>
      </c>
      <c r="AE27">
        <v>4</v>
      </c>
      <c r="AF27">
        <v>10</v>
      </c>
      <c r="AG27">
        <v>4</v>
      </c>
      <c r="AH27">
        <v>4</v>
      </c>
      <c r="AI27">
        <v>9</v>
      </c>
    </row>
    <row r="28" spans="1:35" x14ac:dyDescent="0.3">
      <c r="A28">
        <v>70</v>
      </c>
      <c r="C28">
        <v>-351</v>
      </c>
      <c r="D28">
        <v>273</v>
      </c>
      <c r="G28">
        <v>6</v>
      </c>
      <c r="H28">
        <v>4</v>
      </c>
      <c r="I28">
        <v>2</v>
      </c>
      <c r="J28">
        <v>6</v>
      </c>
      <c r="K28">
        <v>6</v>
      </c>
      <c r="L28">
        <v>6</v>
      </c>
      <c r="M28">
        <v>2</v>
      </c>
      <c r="N28">
        <v>2</v>
      </c>
      <c r="O28">
        <v>4</v>
      </c>
      <c r="P28">
        <v>6</v>
      </c>
      <c r="Q28">
        <v>6</v>
      </c>
      <c r="R28">
        <v>2</v>
      </c>
      <c r="S28">
        <v>10</v>
      </c>
      <c r="T28">
        <v>10</v>
      </c>
      <c r="U28">
        <v>6</v>
      </c>
      <c r="V28">
        <v>2</v>
      </c>
      <c r="W28">
        <v>7</v>
      </c>
      <c r="X28">
        <v>12</v>
      </c>
      <c r="Y28">
        <v>17</v>
      </c>
      <c r="Z28">
        <v>17</v>
      </c>
      <c r="AA28">
        <v>4</v>
      </c>
      <c r="AB28">
        <v>2</v>
      </c>
      <c r="AC28">
        <v>10</v>
      </c>
      <c r="AD28">
        <v>6</v>
      </c>
      <c r="AE28">
        <v>2</v>
      </c>
      <c r="AF28">
        <v>6</v>
      </c>
      <c r="AG28">
        <v>4</v>
      </c>
      <c r="AH28">
        <v>2</v>
      </c>
      <c r="AI28">
        <v>6</v>
      </c>
    </row>
    <row r="29" spans="1:35" x14ac:dyDescent="0.3">
      <c r="A29">
        <v>70</v>
      </c>
      <c r="C29">
        <v>-417</v>
      </c>
      <c r="D29">
        <v>317</v>
      </c>
      <c r="G29">
        <v>8</v>
      </c>
      <c r="H29">
        <v>6</v>
      </c>
      <c r="I29">
        <v>4</v>
      </c>
      <c r="J29">
        <v>2</v>
      </c>
      <c r="K29">
        <v>2</v>
      </c>
      <c r="L29">
        <v>2</v>
      </c>
      <c r="M29">
        <v>4</v>
      </c>
      <c r="N29">
        <v>4</v>
      </c>
      <c r="O29">
        <v>6</v>
      </c>
      <c r="P29">
        <v>2</v>
      </c>
      <c r="Q29">
        <v>2</v>
      </c>
      <c r="R29">
        <v>4</v>
      </c>
      <c r="S29">
        <v>17</v>
      </c>
      <c r="T29">
        <v>17</v>
      </c>
      <c r="U29">
        <v>2</v>
      </c>
      <c r="V29">
        <v>4</v>
      </c>
      <c r="W29">
        <v>6</v>
      </c>
      <c r="X29">
        <v>8</v>
      </c>
      <c r="Y29">
        <v>10</v>
      </c>
      <c r="Z29">
        <v>10</v>
      </c>
      <c r="AA29">
        <v>6</v>
      </c>
      <c r="AB29">
        <v>4</v>
      </c>
      <c r="AC29">
        <v>17</v>
      </c>
      <c r="AD29">
        <v>2</v>
      </c>
      <c r="AE29">
        <v>4</v>
      </c>
      <c r="AF29">
        <v>8</v>
      </c>
      <c r="AG29">
        <v>6</v>
      </c>
      <c r="AH29">
        <v>4</v>
      </c>
      <c r="AI29">
        <v>2</v>
      </c>
    </row>
    <row r="30" spans="1:35" x14ac:dyDescent="0.3">
      <c r="A30">
        <v>79</v>
      </c>
      <c r="C30">
        <v>-483</v>
      </c>
      <c r="D30">
        <v>361</v>
      </c>
      <c r="G30">
        <v>5</v>
      </c>
      <c r="H30">
        <v>6</v>
      </c>
      <c r="I30">
        <v>7</v>
      </c>
      <c r="J30">
        <v>8</v>
      </c>
      <c r="K30">
        <v>8</v>
      </c>
      <c r="L30">
        <v>8</v>
      </c>
      <c r="M30">
        <v>7</v>
      </c>
      <c r="N30">
        <v>7</v>
      </c>
      <c r="O30">
        <v>6</v>
      </c>
      <c r="P30">
        <v>8</v>
      </c>
      <c r="Q30">
        <v>8</v>
      </c>
      <c r="R30">
        <v>7</v>
      </c>
      <c r="S30">
        <v>10</v>
      </c>
      <c r="T30">
        <v>10</v>
      </c>
      <c r="U30">
        <v>8</v>
      </c>
      <c r="V30">
        <v>7</v>
      </c>
      <c r="W30">
        <v>6</v>
      </c>
      <c r="X30">
        <v>5</v>
      </c>
      <c r="Y30">
        <v>4</v>
      </c>
      <c r="Z30">
        <v>4</v>
      </c>
      <c r="AA30">
        <v>6</v>
      </c>
      <c r="AB30">
        <v>7</v>
      </c>
      <c r="AC30">
        <v>10</v>
      </c>
      <c r="AD30">
        <v>8</v>
      </c>
      <c r="AE30">
        <v>7</v>
      </c>
      <c r="AF30">
        <v>5</v>
      </c>
      <c r="AG30">
        <v>6</v>
      </c>
      <c r="AH30">
        <v>7</v>
      </c>
      <c r="AI30">
        <v>8</v>
      </c>
    </row>
    <row r="31" spans="1:35" x14ac:dyDescent="0.3">
      <c r="C31">
        <v>23</v>
      </c>
      <c r="D31">
        <v>56</v>
      </c>
      <c r="G31">
        <v>7</v>
      </c>
      <c r="H31">
        <v>9</v>
      </c>
      <c r="I31">
        <v>11</v>
      </c>
      <c r="J31">
        <v>13</v>
      </c>
      <c r="K31">
        <v>13</v>
      </c>
      <c r="L31">
        <v>13</v>
      </c>
      <c r="M31">
        <v>11</v>
      </c>
      <c r="N31">
        <v>11</v>
      </c>
      <c r="O31">
        <v>9</v>
      </c>
      <c r="P31">
        <v>13</v>
      </c>
      <c r="Q31">
        <v>13</v>
      </c>
      <c r="R31">
        <v>11</v>
      </c>
      <c r="S31">
        <v>4</v>
      </c>
      <c r="T31">
        <v>4</v>
      </c>
      <c r="U31">
        <v>13</v>
      </c>
      <c r="V31">
        <v>11</v>
      </c>
      <c r="W31">
        <v>9</v>
      </c>
      <c r="X31">
        <v>7</v>
      </c>
      <c r="Y31">
        <v>5</v>
      </c>
      <c r="Z31">
        <v>5</v>
      </c>
      <c r="AA31">
        <v>9</v>
      </c>
      <c r="AB31">
        <v>11</v>
      </c>
      <c r="AC31">
        <v>4</v>
      </c>
      <c r="AD31">
        <v>13</v>
      </c>
      <c r="AE31">
        <v>11</v>
      </c>
      <c r="AF31">
        <v>7</v>
      </c>
      <c r="AG31">
        <v>9</v>
      </c>
      <c r="AH31">
        <v>11</v>
      </c>
      <c r="AI31">
        <v>13</v>
      </c>
    </row>
    <row r="32" spans="1:35" x14ac:dyDescent="0.3">
      <c r="C32">
        <v>54</v>
      </c>
      <c r="D32">
        <v>67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5</v>
      </c>
      <c r="T32">
        <v>5</v>
      </c>
      <c r="U32">
        <v>9</v>
      </c>
      <c r="V32">
        <v>9</v>
      </c>
      <c r="W32">
        <v>9</v>
      </c>
      <c r="X32">
        <v>9</v>
      </c>
      <c r="Y32">
        <v>9</v>
      </c>
      <c r="Z32">
        <v>9</v>
      </c>
      <c r="AA32">
        <v>9</v>
      </c>
      <c r="AB32">
        <v>9</v>
      </c>
      <c r="AC32">
        <v>5</v>
      </c>
      <c r="AD32">
        <v>9</v>
      </c>
      <c r="AE32">
        <v>9</v>
      </c>
      <c r="AF32">
        <v>9</v>
      </c>
      <c r="AG32">
        <v>9</v>
      </c>
      <c r="AH32">
        <v>9</v>
      </c>
      <c r="AI32">
        <v>9</v>
      </c>
    </row>
    <row r="33" spans="3:35" x14ac:dyDescent="0.3">
      <c r="C33">
        <v>85</v>
      </c>
      <c r="D33">
        <v>78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9</v>
      </c>
      <c r="T33">
        <v>9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9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</row>
    <row r="34" spans="3:35" x14ac:dyDescent="0.3">
      <c r="C34">
        <v>116</v>
      </c>
      <c r="D34">
        <v>89</v>
      </c>
    </row>
    <row r="35" spans="3:35" x14ac:dyDescent="0.3">
      <c r="C35">
        <v>147</v>
      </c>
      <c r="D35">
        <v>100</v>
      </c>
    </row>
    <row r="36" spans="3:35" x14ac:dyDescent="0.3">
      <c r="C36">
        <v>178</v>
      </c>
      <c r="D36">
        <v>111</v>
      </c>
    </row>
    <row r="37" spans="3:35" x14ac:dyDescent="0.3">
      <c r="C37">
        <v>209</v>
      </c>
      <c r="D37">
        <v>122</v>
      </c>
    </row>
    <row r="38" spans="3:35" x14ac:dyDescent="0.3">
      <c r="C38">
        <v>240</v>
      </c>
      <c r="D38">
        <v>133</v>
      </c>
    </row>
    <row r="39" spans="3:35" x14ac:dyDescent="0.3">
      <c r="C39">
        <v>271</v>
      </c>
      <c r="D39">
        <v>144</v>
      </c>
    </row>
    <row r="40" spans="3:35" x14ac:dyDescent="0.3">
      <c r="C40">
        <v>302</v>
      </c>
      <c r="D40">
        <v>155</v>
      </c>
    </row>
    <row r="41" spans="3:35" x14ac:dyDescent="0.3">
      <c r="C41">
        <v>333</v>
      </c>
      <c r="D41">
        <v>166</v>
      </c>
    </row>
    <row r="42" spans="3:35" x14ac:dyDescent="0.3">
      <c r="C42">
        <v>364</v>
      </c>
      <c r="D42">
        <v>177</v>
      </c>
    </row>
    <row r="43" spans="3:35" x14ac:dyDescent="0.3">
      <c r="C43">
        <v>395</v>
      </c>
      <c r="D43">
        <v>188</v>
      </c>
    </row>
    <row r="44" spans="3:35" x14ac:dyDescent="0.3">
      <c r="C44">
        <v>426</v>
      </c>
      <c r="D44">
        <v>199</v>
      </c>
    </row>
    <row r="45" spans="3:35" x14ac:dyDescent="0.3">
      <c r="C45">
        <v>457</v>
      </c>
      <c r="D45">
        <v>210</v>
      </c>
    </row>
    <row r="46" spans="3:35" x14ac:dyDescent="0.3">
      <c r="C46">
        <v>488</v>
      </c>
      <c r="D46">
        <v>221</v>
      </c>
    </row>
    <row r="47" spans="3:35" x14ac:dyDescent="0.3">
      <c r="C47">
        <v>519</v>
      </c>
      <c r="D47">
        <v>232</v>
      </c>
    </row>
    <row r="48" spans="3:35" x14ac:dyDescent="0.3">
      <c r="C48">
        <v>550</v>
      </c>
      <c r="D48">
        <v>243</v>
      </c>
    </row>
    <row r="49" spans="3:4" x14ac:dyDescent="0.3">
      <c r="C49">
        <v>45</v>
      </c>
      <c r="D49">
        <v>78</v>
      </c>
    </row>
    <row r="50" spans="3:4" x14ac:dyDescent="0.3">
      <c r="C50">
        <v>-460</v>
      </c>
      <c r="D50">
        <v>-87</v>
      </c>
    </row>
    <row r="51" spans="3:4" x14ac:dyDescent="0.3">
      <c r="C51">
        <v>-965</v>
      </c>
      <c r="D51">
        <v>-252</v>
      </c>
    </row>
    <row r="52" spans="3:4" x14ac:dyDescent="0.3">
      <c r="C52">
        <v>-1470</v>
      </c>
      <c r="D52">
        <v>-417</v>
      </c>
    </row>
    <row r="53" spans="3:4" x14ac:dyDescent="0.3">
      <c r="C53">
        <v>-1975</v>
      </c>
      <c r="D53">
        <v>-582</v>
      </c>
    </row>
    <row r="54" spans="3:4" x14ac:dyDescent="0.3">
      <c r="C54">
        <v>-2480</v>
      </c>
      <c r="D54">
        <v>-747</v>
      </c>
    </row>
    <row r="55" spans="3:4" x14ac:dyDescent="0.3">
      <c r="C55">
        <v>-2985</v>
      </c>
      <c r="D55">
        <v>-912</v>
      </c>
    </row>
    <row r="56" spans="3:4" x14ac:dyDescent="0.3">
      <c r="C56">
        <v>-3490</v>
      </c>
      <c r="D56">
        <v>-1077</v>
      </c>
    </row>
    <row r="57" spans="3:4" x14ac:dyDescent="0.3">
      <c r="C57">
        <v>-3995</v>
      </c>
      <c r="D57">
        <v>-1242</v>
      </c>
    </row>
    <row r="58" spans="3:4" x14ac:dyDescent="0.3">
      <c r="C58">
        <v>-4500</v>
      </c>
      <c r="D58">
        <v>-1407</v>
      </c>
    </row>
    <row r="59" spans="3:4" x14ac:dyDescent="0.3">
      <c r="C59">
        <v>-5005</v>
      </c>
      <c r="D59">
        <v>-1572</v>
      </c>
    </row>
    <row r="60" spans="3:4" x14ac:dyDescent="0.3">
      <c r="C60">
        <v>-5510</v>
      </c>
      <c r="D60">
        <v>-1737</v>
      </c>
    </row>
    <row r="61" spans="3:4" x14ac:dyDescent="0.3">
      <c r="C61">
        <v>-6015</v>
      </c>
      <c r="D61">
        <v>-1902</v>
      </c>
    </row>
    <row r="62" spans="3:4" x14ac:dyDescent="0.3">
      <c r="C62">
        <v>-6520</v>
      </c>
      <c r="D62">
        <v>-2067</v>
      </c>
    </row>
    <row r="63" spans="3:4" x14ac:dyDescent="0.3">
      <c r="C63">
        <v>-7025</v>
      </c>
      <c r="D63">
        <v>-2232</v>
      </c>
    </row>
    <row r="64" spans="3:4" x14ac:dyDescent="0.3">
      <c r="C64">
        <v>-7530</v>
      </c>
      <c r="D64">
        <v>-2397</v>
      </c>
    </row>
    <row r="65" spans="3:4" x14ac:dyDescent="0.3">
      <c r="C65">
        <v>-8035</v>
      </c>
      <c r="D65">
        <v>-2562</v>
      </c>
    </row>
    <row r="66" spans="3:4" x14ac:dyDescent="0.3">
      <c r="C66">
        <v>-8540</v>
      </c>
      <c r="D66">
        <v>-2727</v>
      </c>
    </row>
    <row r="67" spans="3:4" x14ac:dyDescent="0.3">
      <c r="C67">
        <v>6</v>
      </c>
      <c r="D67">
        <v>66</v>
      </c>
    </row>
    <row r="68" spans="3:4" x14ac:dyDescent="0.3">
      <c r="C68">
        <v>55</v>
      </c>
      <c r="D68">
        <v>78</v>
      </c>
    </row>
    <row r="69" spans="3:4" x14ac:dyDescent="0.3">
      <c r="C69">
        <v>104</v>
      </c>
      <c r="D69">
        <v>90</v>
      </c>
    </row>
    <row r="70" spans="3:4" x14ac:dyDescent="0.3">
      <c r="C70">
        <v>153</v>
      </c>
      <c r="D70">
        <v>102</v>
      </c>
    </row>
    <row r="71" spans="3:4" x14ac:dyDescent="0.3">
      <c r="C71">
        <v>202</v>
      </c>
      <c r="D71">
        <v>114</v>
      </c>
    </row>
    <row r="72" spans="3:4" x14ac:dyDescent="0.3">
      <c r="C72">
        <v>251</v>
      </c>
      <c r="D72">
        <v>126</v>
      </c>
    </row>
    <row r="73" spans="3:4" x14ac:dyDescent="0.3">
      <c r="C73">
        <v>300</v>
      </c>
      <c r="D73">
        <v>138</v>
      </c>
    </row>
    <row r="74" spans="3:4" x14ac:dyDescent="0.3">
      <c r="C74">
        <v>349</v>
      </c>
      <c r="D74">
        <v>150</v>
      </c>
    </row>
    <row r="75" spans="3:4" x14ac:dyDescent="0.3">
      <c r="C75">
        <v>398</v>
      </c>
      <c r="D75">
        <v>162</v>
      </c>
    </row>
    <row r="76" spans="3:4" x14ac:dyDescent="0.3">
      <c r="C76">
        <v>447</v>
      </c>
      <c r="D76">
        <v>174</v>
      </c>
    </row>
    <row r="77" spans="3:4" x14ac:dyDescent="0.3">
      <c r="C77">
        <v>496</v>
      </c>
      <c r="D77">
        <v>186</v>
      </c>
    </row>
    <row r="78" spans="3:4" x14ac:dyDescent="0.3">
      <c r="C78">
        <v>545</v>
      </c>
      <c r="D78">
        <v>198</v>
      </c>
    </row>
    <row r="79" spans="3:4" x14ac:dyDescent="0.3">
      <c r="C79">
        <v>594</v>
      </c>
      <c r="D79">
        <v>210</v>
      </c>
    </row>
    <row r="80" spans="3:4" x14ac:dyDescent="0.3">
      <c r="C80">
        <v>643</v>
      </c>
      <c r="D80">
        <v>222</v>
      </c>
    </row>
    <row r="81" spans="3:4" x14ac:dyDescent="0.3">
      <c r="C81">
        <v>692</v>
      </c>
      <c r="D81">
        <v>234</v>
      </c>
    </row>
    <row r="82" spans="3:4" x14ac:dyDescent="0.3">
      <c r="C82">
        <v>741</v>
      </c>
      <c r="D82">
        <v>246</v>
      </c>
    </row>
    <row r="83" spans="3:4" x14ac:dyDescent="0.3">
      <c r="C83">
        <v>790</v>
      </c>
      <c r="D83">
        <v>258</v>
      </c>
    </row>
    <row r="84" spans="3:4" x14ac:dyDescent="0.3">
      <c r="C84">
        <v>839</v>
      </c>
      <c r="D84">
        <v>270</v>
      </c>
    </row>
    <row r="85" spans="3:4" x14ac:dyDescent="0.3">
      <c r="C85">
        <v>888</v>
      </c>
      <c r="D85">
        <v>282</v>
      </c>
    </row>
    <row r="86" spans="3:4" x14ac:dyDescent="0.3">
      <c r="C86">
        <v>937</v>
      </c>
      <c r="D86">
        <v>294</v>
      </c>
    </row>
    <row r="87" spans="3:4" x14ac:dyDescent="0.3">
      <c r="C87">
        <v>986</v>
      </c>
      <c r="D87">
        <v>306</v>
      </c>
    </row>
    <row r="88" spans="3:4" x14ac:dyDescent="0.3">
      <c r="C88">
        <v>1035</v>
      </c>
      <c r="D88">
        <v>318</v>
      </c>
    </row>
    <row r="89" spans="3:4" x14ac:dyDescent="0.3">
      <c r="C89">
        <v>1084</v>
      </c>
      <c r="D89">
        <v>330</v>
      </c>
    </row>
    <row r="90" spans="3:4" x14ac:dyDescent="0.3">
      <c r="C90">
        <v>1133</v>
      </c>
      <c r="D90">
        <v>342</v>
      </c>
    </row>
    <row r="91" spans="3:4" x14ac:dyDescent="0.3">
      <c r="C91">
        <v>1182</v>
      </c>
      <c r="D91">
        <v>354</v>
      </c>
    </row>
    <row r="92" spans="3:4" x14ac:dyDescent="0.3">
      <c r="C92">
        <v>1231</v>
      </c>
      <c r="D92">
        <v>366</v>
      </c>
    </row>
    <row r="93" spans="3:4" x14ac:dyDescent="0.3">
      <c r="C93">
        <v>1280</v>
      </c>
      <c r="D93">
        <v>378</v>
      </c>
    </row>
    <row r="94" spans="3:4" x14ac:dyDescent="0.3">
      <c r="C94">
        <v>1329</v>
      </c>
      <c r="D94">
        <v>390</v>
      </c>
    </row>
    <row r="95" spans="3:4" x14ac:dyDescent="0.3">
      <c r="C95">
        <v>1378</v>
      </c>
      <c r="D95">
        <v>402</v>
      </c>
    </row>
    <row r="96" spans="3:4" x14ac:dyDescent="0.3">
      <c r="C96">
        <v>1427</v>
      </c>
      <c r="D96">
        <v>414</v>
      </c>
    </row>
    <row r="97" spans="3:4" x14ac:dyDescent="0.3">
      <c r="C97">
        <v>1476</v>
      </c>
      <c r="D97">
        <v>426</v>
      </c>
    </row>
    <row r="98" spans="3:4" x14ac:dyDescent="0.3">
      <c r="C98">
        <v>1525</v>
      </c>
      <c r="D98">
        <v>438</v>
      </c>
    </row>
    <row r="99" spans="3:4" x14ac:dyDescent="0.3">
      <c r="C99">
        <v>1574</v>
      </c>
      <c r="D99">
        <v>450</v>
      </c>
    </row>
    <row r="100" spans="3:4" x14ac:dyDescent="0.3">
      <c r="C100">
        <v>1623</v>
      </c>
      <c r="D100">
        <v>462</v>
      </c>
    </row>
    <row r="101" spans="3:4" x14ac:dyDescent="0.3">
      <c r="C101">
        <v>1672</v>
      </c>
      <c r="D101">
        <v>474</v>
      </c>
    </row>
    <row r="102" spans="3:4" x14ac:dyDescent="0.3">
      <c r="C102">
        <v>1721</v>
      </c>
      <c r="D102">
        <v>486</v>
      </c>
    </row>
    <row r="103" spans="3:4" x14ac:dyDescent="0.3">
      <c r="C103">
        <v>1770</v>
      </c>
      <c r="D103">
        <v>498</v>
      </c>
    </row>
    <row r="104" spans="3:4" x14ac:dyDescent="0.3">
      <c r="C104">
        <v>1819</v>
      </c>
      <c r="D104">
        <v>510</v>
      </c>
    </row>
    <row r="105" spans="3:4" x14ac:dyDescent="0.3">
      <c r="C105">
        <v>1868</v>
      </c>
      <c r="D105">
        <v>522</v>
      </c>
    </row>
    <row r="106" spans="3:4" x14ac:dyDescent="0.3">
      <c r="C106">
        <v>1917</v>
      </c>
      <c r="D106">
        <v>534</v>
      </c>
    </row>
    <row r="107" spans="3:4" x14ac:dyDescent="0.3">
      <c r="C107">
        <v>1966</v>
      </c>
      <c r="D107">
        <v>546</v>
      </c>
    </row>
    <row r="108" spans="3:4" x14ac:dyDescent="0.3">
      <c r="C108">
        <v>2015</v>
      </c>
      <c r="D108">
        <v>558</v>
      </c>
    </row>
    <row r="109" spans="3:4" x14ac:dyDescent="0.3">
      <c r="C109">
        <v>2064</v>
      </c>
      <c r="D109">
        <v>570</v>
      </c>
    </row>
    <row r="110" spans="3:4" x14ac:dyDescent="0.3">
      <c r="C110">
        <v>2113</v>
      </c>
      <c r="D110">
        <v>582</v>
      </c>
    </row>
    <row r="111" spans="3:4" x14ac:dyDescent="0.3">
      <c r="C111">
        <v>2162</v>
      </c>
      <c r="D111">
        <v>594</v>
      </c>
    </row>
    <row r="112" spans="3:4" x14ac:dyDescent="0.3">
      <c r="C112">
        <v>2211</v>
      </c>
      <c r="D112">
        <v>606</v>
      </c>
    </row>
    <row r="113" spans="3:4" x14ac:dyDescent="0.3">
      <c r="C113">
        <v>2260</v>
      </c>
      <c r="D113">
        <v>618</v>
      </c>
    </row>
    <row r="114" spans="3:4" x14ac:dyDescent="0.3">
      <c r="C114">
        <v>2309</v>
      </c>
      <c r="D114">
        <v>630</v>
      </c>
    </row>
    <row r="115" spans="3:4" x14ac:dyDescent="0.3">
      <c r="C115">
        <v>2358</v>
      </c>
      <c r="D115">
        <v>642</v>
      </c>
    </row>
    <row r="116" spans="3:4" x14ac:dyDescent="0.3">
      <c r="C116">
        <v>2407</v>
      </c>
      <c r="D116">
        <v>654</v>
      </c>
    </row>
    <row r="117" spans="3:4" x14ac:dyDescent="0.3">
      <c r="C117">
        <v>2456</v>
      </c>
      <c r="D117">
        <v>666</v>
      </c>
    </row>
    <row r="118" spans="3:4" x14ac:dyDescent="0.3">
      <c r="C118">
        <v>2505</v>
      </c>
      <c r="D118">
        <v>678</v>
      </c>
    </row>
    <row r="119" spans="3:4" x14ac:dyDescent="0.3">
      <c r="C119">
        <v>2554</v>
      </c>
      <c r="D119">
        <v>690</v>
      </c>
    </row>
    <row r="120" spans="3:4" x14ac:dyDescent="0.3">
      <c r="C120">
        <v>2603</v>
      </c>
      <c r="D120">
        <v>702</v>
      </c>
    </row>
    <row r="121" spans="3:4" x14ac:dyDescent="0.3">
      <c r="C121">
        <v>2652</v>
      </c>
      <c r="D121">
        <v>714</v>
      </c>
    </row>
    <row r="122" spans="3:4" x14ac:dyDescent="0.3">
      <c r="C122">
        <v>2701</v>
      </c>
      <c r="D122">
        <v>726</v>
      </c>
    </row>
    <row r="123" spans="3:4" x14ac:dyDescent="0.3">
      <c r="C123">
        <v>2750</v>
      </c>
      <c r="D123">
        <v>738</v>
      </c>
    </row>
    <row r="124" spans="3:4" x14ac:dyDescent="0.3">
      <c r="C124">
        <v>2799</v>
      </c>
      <c r="D124">
        <v>750</v>
      </c>
    </row>
    <row r="125" spans="3:4" x14ac:dyDescent="0.3">
      <c r="C125">
        <v>2848</v>
      </c>
      <c r="D125">
        <v>762</v>
      </c>
    </row>
    <row r="126" spans="3:4" x14ac:dyDescent="0.3">
      <c r="C126">
        <v>2897</v>
      </c>
      <c r="D126">
        <v>774</v>
      </c>
    </row>
    <row r="127" spans="3:4" x14ac:dyDescent="0.3">
      <c r="C127">
        <v>2946</v>
      </c>
      <c r="D127">
        <v>786</v>
      </c>
    </row>
    <row r="128" spans="3:4" x14ac:dyDescent="0.3">
      <c r="C128">
        <v>2995</v>
      </c>
      <c r="D128">
        <v>798</v>
      </c>
    </row>
    <row r="129" spans="3:4" x14ac:dyDescent="0.3">
      <c r="C129">
        <v>3044</v>
      </c>
      <c r="D129">
        <v>810</v>
      </c>
    </row>
    <row r="130" spans="3:4" x14ac:dyDescent="0.3">
      <c r="C130">
        <v>3093</v>
      </c>
      <c r="D130">
        <v>822</v>
      </c>
    </row>
    <row r="131" spans="3:4" x14ac:dyDescent="0.3">
      <c r="C131">
        <v>3142</v>
      </c>
      <c r="D131">
        <v>834</v>
      </c>
    </row>
    <row r="132" spans="3:4" x14ac:dyDescent="0.3">
      <c r="C132">
        <v>3191</v>
      </c>
      <c r="D132">
        <v>846</v>
      </c>
    </row>
    <row r="133" spans="3:4" x14ac:dyDescent="0.3">
      <c r="C133">
        <v>3240</v>
      </c>
      <c r="D133">
        <v>858</v>
      </c>
    </row>
    <row r="134" spans="3:4" x14ac:dyDescent="0.3">
      <c r="C134">
        <v>3289</v>
      </c>
      <c r="D134">
        <v>870</v>
      </c>
    </row>
    <row r="135" spans="3:4" x14ac:dyDescent="0.3">
      <c r="C135">
        <v>3338</v>
      </c>
      <c r="D135">
        <v>882</v>
      </c>
    </row>
    <row r="136" spans="3:4" x14ac:dyDescent="0.3">
      <c r="C136">
        <v>3387</v>
      </c>
      <c r="D136">
        <v>894</v>
      </c>
    </row>
    <row r="137" spans="3:4" x14ac:dyDescent="0.3">
      <c r="C137">
        <v>3436</v>
      </c>
      <c r="D137">
        <v>906</v>
      </c>
    </row>
    <row r="138" spans="3:4" x14ac:dyDescent="0.3">
      <c r="C138">
        <v>3485</v>
      </c>
      <c r="D138">
        <v>918</v>
      </c>
    </row>
    <row r="139" spans="3:4" x14ac:dyDescent="0.3">
      <c r="C139">
        <v>3534</v>
      </c>
      <c r="D139">
        <v>930</v>
      </c>
    </row>
    <row r="140" spans="3:4" x14ac:dyDescent="0.3">
      <c r="C140">
        <v>3583</v>
      </c>
      <c r="D140">
        <v>942</v>
      </c>
    </row>
    <row r="141" spans="3:4" x14ac:dyDescent="0.3">
      <c r="C141">
        <v>3632</v>
      </c>
      <c r="D141">
        <v>954</v>
      </c>
    </row>
    <row r="142" spans="3:4" x14ac:dyDescent="0.3">
      <c r="C142">
        <v>3681</v>
      </c>
      <c r="D142">
        <v>966</v>
      </c>
    </row>
    <row r="143" spans="3:4" x14ac:dyDescent="0.3">
      <c r="C143">
        <v>3730</v>
      </c>
      <c r="D143">
        <v>978</v>
      </c>
    </row>
    <row r="144" spans="3:4" x14ac:dyDescent="0.3">
      <c r="C144">
        <v>3779</v>
      </c>
      <c r="D144">
        <v>990</v>
      </c>
    </row>
    <row r="145" spans="3:15" x14ac:dyDescent="0.3">
      <c r="C145">
        <v>3828</v>
      </c>
      <c r="D145">
        <v>1002</v>
      </c>
    </row>
    <row r="146" spans="3:15" ht="14.5" thickBot="1" x14ac:dyDescent="0.35">
      <c r="C146">
        <v>3877</v>
      </c>
      <c r="D146">
        <v>1014</v>
      </c>
    </row>
    <row r="147" spans="3:15" x14ac:dyDescent="0.3">
      <c r="C147">
        <v>3926</v>
      </c>
      <c r="D147">
        <v>1026</v>
      </c>
      <c r="N147" s="11">
        <v>30</v>
      </c>
      <c r="O147" s="11">
        <v>30</v>
      </c>
    </row>
    <row r="148" spans="3:15" x14ac:dyDescent="0.3">
      <c r="C148">
        <v>3975</v>
      </c>
      <c r="D148">
        <v>1038</v>
      </c>
      <c r="N148" s="12">
        <v>30</v>
      </c>
      <c r="O148" s="12">
        <v>30</v>
      </c>
    </row>
    <row r="149" spans="3:15" ht="14.5" thickBot="1" x14ac:dyDescent="0.35">
      <c r="C149">
        <v>4024</v>
      </c>
      <c r="D149">
        <v>1050</v>
      </c>
      <c r="N149" s="12">
        <v>30</v>
      </c>
      <c r="O149" s="12">
        <v>29</v>
      </c>
    </row>
    <row r="150" spans="3:15" x14ac:dyDescent="0.3">
      <c r="C150">
        <v>4073</v>
      </c>
      <c r="D150">
        <v>1062</v>
      </c>
      <c r="J150" s="11">
        <v>20</v>
      </c>
      <c r="K150" s="11">
        <v>16</v>
      </c>
      <c r="N150" s="12">
        <v>30</v>
      </c>
      <c r="O150" s="12">
        <v>29</v>
      </c>
    </row>
    <row r="151" spans="3:15" x14ac:dyDescent="0.3">
      <c r="C151">
        <v>4122</v>
      </c>
      <c r="D151">
        <v>1074</v>
      </c>
      <c r="J151" s="12">
        <v>17</v>
      </c>
      <c r="K151" s="12">
        <v>18</v>
      </c>
      <c r="N151" s="12">
        <v>30</v>
      </c>
      <c r="O151" s="12">
        <v>30</v>
      </c>
    </row>
    <row r="152" spans="3:15" x14ac:dyDescent="0.3">
      <c r="C152">
        <v>4171</v>
      </c>
      <c r="D152">
        <v>1086</v>
      </c>
      <c r="J152" s="12">
        <v>15</v>
      </c>
      <c r="K152" s="12">
        <v>21</v>
      </c>
      <c r="N152" s="12">
        <v>28</v>
      </c>
      <c r="O152" s="12">
        <v>30</v>
      </c>
    </row>
    <row r="153" spans="3:15" x14ac:dyDescent="0.3">
      <c r="C153">
        <v>4220</v>
      </c>
      <c r="D153">
        <v>1098</v>
      </c>
      <c r="J153" s="12">
        <v>13</v>
      </c>
      <c r="K153" s="12">
        <v>15</v>
      </c>
      <c r="N153" s="12">
        <v>30</v>
      </c>
      <c r="O153" s="12">
        <v>30</v>
      </c>
    </row>
    <row r="154" spans="3:15" x14ac:dyDescent="0.3">
      <c r="C154">
        <v>4269</v>
      </c>
      <c r="D154">
        <v>1110</v>
      </c>
      <c r="J154" s="12">
        <v>11</v>
      </c>
      <c r="K154" s="12">
        <v>11</v>
      </c>
      <c r="N154" s="12">
        <v>30</v>
      </c>
      <c r="O154" s="12">
        <v>30</v>
      </c>
    </row>
    <row r="155" spans="3:15" x14ac:dyDescent="0.3">
      <c r="C155">
        <v>4318</v>
      </c>
      <c r="D155">
        <v>1122</v>
      </c>
      <c r="J155" s="12">
        <v>8</v>
      </c>
      <c r="K155" s="12">
        <v>0</v>
      </c>
      <c r="N155" s="12">
        <v>28</v>
      </c>
      <c r="O155" s="12">
        <v>29</v>
      </c>
    </row>
    <row r="156" spans="3:15" x14ac:dyDescent="0.3">
      <c r="C156">
        <v>4367</v>
      </c>
      <c r="D156">
        <v>1134</v>
      </c>
      <c r="J156" s="12">
        <v>23</v>
      </c>
      <c r="K156" s="12">
        <v>17</v>
      </c>
      <c r="N156" s="12">
        <v>27</v>
      </c>
      <c r="O156" s="12">
        <v>30</v>
      </c>
    </row>
    <row r="157" spans="3:15" x14ac:dyDescent="0.3">
      <c r="C157">
        <v>4416</v>
      </c>
      <c r="D157">
        <v>1146</v>
      </c>
      <c r="J157" s="12">
        <v>20</v>
      </c>
      <c r="K157" s="12">
        <v>14</v>
      </c>
      <c r="N157" s="12">
        <v>30</v>
      </c>
      <c r="O157" s="12">
        <v>30</v>
      </c>
    </row>
    <row r="158" spans="3:15" x14ac:dyDescent="0.3">
      <c r="C158">
        <v>4465</v>
      </c>
      <c r="D158">
        <v>1158</v>
      </c>
      <c r="J158" s="12">
        <v>16</v>
      </c>
      <c r="K158" s="12">
        <v>12</v>
      </c>
      <c r="N158" s="12">
        <v>28</v>
      </c>
      <c r="O158" s="12">
        <v>30</v>
      </c>
    </row>
    <row r="159" spans="3:15" x14ac:dyDescent="0.3">
      <c r="C159">
        <v>4514</v>
      </c>
      <c r="D159">
        <v>1170</v>
      </c>
      <c r="J159" s="12">
        <v>13</v>
      </c>
      <c r="K159" s="12">
        <v>8</v>
      </c>
      <c r="N159" s="12">
        <v>30</v>
      </c>
      <c r="O159" s="12">
        <v>30</v>
      </c>
    </row>
    <row r="160" spans="3:15" x14ac:dyDescent="0.3">
      <c r="C160">
        <v>4563</v>
      </c>
      <c r="D160">
        <v>1182</v>
      </c>
      <c r="J160" s="12">
        <v>7</v>
      </c>
      <c r="K160" s="12">
        <v>5</v>
      </c>
      <c r="N160" s="12">
        <v>30</v>
      </c>
      <c r="O160" s="12">
        <v>30</v>
      </c>
    </row>
    <row r="161" spans="3:17" x14ac:dyDescent="0.3">
      <c r="C161">
        <v>4612</v>
      </c>
      <c r="D161">
        <v>1194</v>
      </c>
      <c r="J161" s="12">
        <v>3</v>
      </c>
      <c r="K161" s="12">
        <v>0</v>
      </c>
      <c r="N161" s="12">
        <v>26</v>
      </c>
      <c r="O161" s="12">
        <v>30</v>
      </c>
      <c r="Q161">
        <f>1440-1393</f>
        <v>47</v>
      </c>
    </row>
    <row r="162" spans="3:17" x14ac:dyDescent="0.3">
      <c r="C162">
        <v>4661</v>
      </c>
      <c r="D162">
        <v>1206</v>
      </c>
      <c r="J162" s="12">
        <v>18</v>
      </c>
      <c r="K162" s="12">
        <v>21</v>
      </c>
      <c r="N162" s="12">
        <v>27</v>
      </c>
      <c r="O162" s="12">
        <v>30</v>
      </c>
    </row>
    <row r="163" spans="3:17" x14ac:dyDescent="0.3">
      <c r="C163">
        <v>4710</v>
      </c>
      <c r="D163">
        <v>1218</v>
      </c>
      <c r="J163" s="12">
        <v>15</v>
      </c>
      <c r="K163" s="12">
        <v>10</v>
      </c>
      <c r="N163" s="12">
        <v>30</v>
      </c>
      <c r="O163" s="12">
        <v>30</v>
      </c>
    </row>
    <row r="164" spans="3:17" x14ac:dyDescent="0.3">
      <c r="C164">
        <v>4759</v>
      </c>
      <c r="D164">
        <v>1230</v>
      </c>
      <c r="J164" s="12">
        <v>13</v>
      </c>
      <c r="K164" s="12">
        <v>1</v>
      </c>
      <c r="N164" s="12">
        <v>24</v>
      </c>
      <c r="O164" s="12">
        <v>30</v>
      </c>
    </row>
    <row r="165" spans="3:17" x14ac:dyDescent="0.3">
      <c r="C165">
        <v>4808</v>
      </c>
      <c r="D165">
        <v>1242</v>
      </c>
      <c r="J165" s="12">
        <v>10</v>
      </c>
      <c r="K165" s="12">
        <v>0</v>
      </c>
      <c r="N165" s="12">
        <v>30</v>
      </c>
      <c r="O165" s="12">
        <v>30</v>
      </c>
    </row>
    <row r="166" spans="3:17" x14ac:dyDescent="0.3">
      <c r="C166">
        <v>4857</v>
      </c>
      <c r="D166">
        <v>1254</v>
      </c>
      <c r="J166" s="12">
        <v>11</v>
      </c>
      <c r="K166" s="12">
        <v>0</v>
      </c>
      <c r="N166" s="12">
        <v>28</v>
      </c>
      <c r="O166" s="12">
        <v>30</v>
      </c>
    </row>
    <row r="167" spans="3:17" x14ac:dyDescent="0.3">
      <c r="C167">
        <v>4906</v>
      </c>
      <c r="D167">
        <v>1266</v>
      </c>
      <c r="J167" s="12">
        <v>6</v>
      </c>
      <c r="K167" s="12">
        <v>0</v>
      </c>
      <c r="N167" s="12">
        <v>27</v>
      </c>
      <c r="O167" s="12">
        <v>30</v>
      </c>
    </row>
    <row r="168" spans="3:17" x14ac:dyDescent="0.3">
      <c r="J168" s="12">
        <v>20</v>
      </c>
      <c r="K168" s="12">
        <v>6</v>
      </c>
      <c r="N168" s="12">
        <v>25</v>
      </c>
      <c r="O168" s="12">
        <v>30</v>
      </c>
    </row>
    <row r="169" spans="3:17" x14ac:dyDescent="0.3">
      <c r="J169" s="12">
        <v>16</v>
      </c>
      <c r="K169" s="12">
        <v>0</v>
      </c>
      <c r="N169" s="12">
        <v>27</v>
      </c>
      <c r="O169" s="12">
        <v>30</v>
      </c>
    </row>
    <row r="170" spans="3:17" ht="14.5" thickBot="1" x14ac:dyDescent="0.35">
      <c r="J170" s="12">
        <v>15</v>
      </c>
      <c r="K170" s="12">
        <v>0</v>
      </c>
      <c r="N170" s="13">
        <v>21</v>
      </c>
      <c r="O170" s="14">
        <v>30</v>
      </c>
    </row>
    <row r="171" spans="3:17" ht="14.5" thickTop="1" x14ac:dyDescent="0.3">
      <c r="J171" s="12">
        <v>16</v>
      </c>
      <c r="K171" s="12">
        <v>0</v>
      </c>
    </row>
    <row r="172" spans="3:17" x14ac:dyDescent="0.3">
      <c r="J172" s="12">
        <v>8</v>
      </c>
      <c r="K172" s="12">
        <v>0</v>
      </c>
    </row>
    <row r="173" spans="3:17" ht="14.5" thickBot="1" x14ac:dyDescent="0.35">
      <c r="J173" s="14">
        <v>6</v>
      </c>
      <c r="K173" s="13">
        <v>0</v>
      </c>
    </row>
    <row r="178" spans="4:15" x14ac:dyDescent="0.3">
      <c r="J178">
        <f>SUM(J147:J173)</f>
        <v>320</v>
      </c>
      <c r="K178">
        <f t="shared" ref="K178:O178" si="0">SUM(K147:K173)</f>
        <v>175</v>
      </c>
      <c r="N178">
        <f t="shared" si="0"/>
        <v>676</v>
      </c>
      <c r="O178">
        <f t="shared" si="0"/>
        <v>717</v>
      </c>
    </row>
    <row r="183" spans="4:15" x14ac:dyDescent="0.3">
      <c r="G183">
        <f>5.26316*0.95</f>
        <v>5.0000019999999994</v>
      </c>
    </row>
    <row r="186" spans="4:15" x14ac:dyDescent="0.3">
      <c r="D186">
        <f>100+50+10*2*89.4737+0.4*50*85*2</f>
        <v>5339.4740000000002</v>
      </c>
    </row>
    <row r="187" spans="4:15" x14ac:dyDescent="0.3">
      <c r="D187">
        <f>5345.13-D186</f>
        <v>5.6559999999999491</v>
      </c>
    </row>
    <row r="188" spans="4:15" x14ac:dyDescent="0.3">
      <c r="E188">
        <f>1/D190</f>
        <v>0.39999999999999636</v>
      </c>
    </row>
    <row r="190" spans="4:15" x14ac:dyDescent="0.3">
      <c r="D190">
        <f>14.14/D187</f>
        <v>2.5000000000000226</v>
      </c>
    </row>
    <row r="193" spans="3:9" x14ac:dyDescent="0.3">
      <c r="C193">
        <f>100+50+10*2*89.4737+0.4*50*85+0.4*80*85+0.4*14.14+0.6*14.14+10*(-85)*0.4+0.6*(5*0.6)</f>
        <v>6035.4140000000007</v>
      </c>
    </row>
    <row r="194" spans="3:9" x14ac:dyDescent="0.3">
      <c r="F194">
        <f>0.4*10*85+0.4*10*85</f>
        <v>680</v>
      </c>
    </row>
    <row r="198" spans="3:9" x14ac:dyDescent="0.3">
      <c r="F198">
        <f>180*0.0387</f>
        <v>6.9659999999999993</v>
      </c>
    </row>
    <row r="199" spans="3:9" x14ac:dyDescent="0.3">
      <c r="F199">
        <f>180*0.0487</f>
        <v>8.766</v>
      </c>
      <c r="G199">
        <f>F198/(F198-5)</f>
        <v>3.5432349949135311</v>
      </c>
      <c r="I199">
        <f>1.80226*6-6.46804</f>
        <v>4.3455199999999987</v>
      </c>
    </row>
    <row r="200" spans="3:9" x14ac:dyDescent="0.3">
      <c r="D200">
        <f>100+50+10*2*6.31579+14.14+0.4*50*12+0.6*80*10</f>
        <v>1010.4558</v>
      </c>
      <c r="G200">
        <f>F199/(F199-7)</f>
        <v>4.9637599093997737</v>
      </c>
      <c r="I200">
        <f>1.80226*4-6.46804</f>
        <v>0.74099999999999966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222F-C7D3-4C34-86A7-812501083489}">
  <dimension ref="A2:R120"/>
  <sheetViews>
    <sheetView tabSelected="1" topLeftCell="A70" workbookViewId="0">
      <selection activeCell="N77" sqref="N77"/>
    </sheetView>
  </sheetViews>
  <sheetFormatPr defaultRowHeight="14" x14ac:dyDescent="0.3"/>
  <sheetData>
    <row r="2" spans="1:18" x14ac:dyDescent="0.3">
      <c r="N2" t="e">
        <f>F7/N11</f>
        <v>#DIV/0!</v>
      </c>
      <c r="O2">
        <f t="shared" ref="O2:R2" si="0">G7/O11</f>
        <v>0.25</v>
      </c>
      <c r="P2">
        <f t="shared" si="0"/>
        <v>0.5</v>
      </c>
      <c r="Q2">
        <f t="shared" si="0"/>
        <v>1</v>
      </c>
      <c r="R2">
        <f t="shared" si="0"/>
        <v>0.5</v>
      </c>
    </row>
    <row r="3" spans="1:18" x14ac:dyDescent="0.3">
      <c r="N3" t="e">
        <f t="shared" ref="N3:N6" si="1">F8/N12</f>
        <v>#DIV/0!</v>
      </c>
      <c r="O3" t="e">
        <f t="shared" ref="O3:O6" si="2">G8/O12</f>
        <v>#DIV/0!</v>
      </c>
      <c r="P3">
        <f t="shared" ref="P3:P6" si="3">H8/P12</f>
        <v>0.5</v>
      </c>
      <c r="Q3">
        <f t="shared" ref="Q3:Q6" si="4">I8/Q12</f>
        <v>0.5</v>
      </c>
      <c r="R3">
        <f t="shared" ref="R3:R6" si="5">J8/R12</f>
        <v>0.5</v>
      </c>
    </row>
    <row r="4" spans="1:18" x14ac:dyDescent="0.3">
      <c r="N4" t="e">
        <f t="shared" si="1"/>
        <v>#DIV/0!</v>
      </c>
      <c r="O4" t="e">
        <f t="shared" si="2"/>
        <v>#DIV/0!</v>
      </c>
      <c r="P4" t="e">
        <f t="shared" si="3"/>
        <v>#DIV/0!</v>
      </c>
      <c r="Q4">
        <f t="shared" si="4"/>
        <v>0.5</v>
      </c>
      <c r="R4">
        <f t="shared" si="5"/>
        <v>1</v>
      </c>
    </row>
    <row r="5" spans="1:18" x14ac:dyDescent="0.3">
      <c r="N5" t="e">
        <f t="shared" si="1"/>
        <v>#DIV/0!</v>
      </c>
      <c r="O5" t="e">
        <f t="shared" si="2"/>
        <v>#DIV/0!</v>
      </c>
      <c r="P5" t="e">
        <f t="shared" si="3"/>
        <v>#DIV/0!</v>
      </c>
      <c r="Q5" t="e">
        <f t="shared" si="4"/>
        <v>#DIV/0!</v>
      </c>
      <c r="R5">
        <f t="shared" si="5"/>
        <v>0.5</v>
      </c>
    </row>
    <row r="6" spans="1:18" x14ac:dyDescent="0.3">
      <c r="F6">
        <v>0</v>
      </c>
      <c r="G6">
        <v>1</v>
      </c>
      <c r="H6">
        <v>2</v>
      </c>
      <c r="I6">
        <v>3</v>
      </c>
      <c r="J6">
        <v>4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</row>
    <row r="7" spans="1:18" x14ac:dyDescent="0.3">
      <c r="E7">
        <v>0</v>
      </c>
      <c r="F7" s="4">
        <v>0</v>
      </c>
      <c r="G7" s="4">
        <v>5</v>
      </c>
      <c r="H7" s="4">
        <v>10</v>
      </c>
      <c r="I7" s="4">
        <v>10</v>
      </c>
      <c r="J7" s="4">
        <v>5</v>
      </c>
    </row>
    <row r="8" spans="1:18" x14ac:dyDescent="0.3">
      <c r="E8">
        <v>1</v>
      </c>
      <c r="F8" s="4">
        <v>0</v>
      </c>
      <c r="G8" s="4">
        <v>0</v>
      </c>
      <c r="H8" s="4">
        <v>5</v>
      </c>
      <c r="I8" s="4">
        <v>10</v>
      </c>
      <c r="J8" s="4">
        <v>5</v>
      </c>
    </row>
    <row r="9" spans="1:18" x14ac:dyDescent="0.3">
      <c r="A9" s="15"/>
      <c r="B9" s="15"/>
      <c r="C9" s="15"/>
      <c r="D9" s="15"/>
      <c r="E9">
        <v>2</v>
      </c>
      <c r="F9" s="4">
        <v>0</v>
      </c>
      <c r="G9" s="4">
        <v>0</v>
      </c>
      <c r="H9" s="4">
        <v>0</v>
      </c>
      <c r="I9" s="4">
        <v>5</v>
      </c>
      <c r="J9" s="4">
        <v>10</v>
      </c>
    </row>
    <row r="10" spans="1:18" x14ac:dyDescent="0.3">
      <c r="A10" s="15"/>
      <c r="B10" s="15"/>
      <c r="C10" s="15"/>
      <c r="D10" s="15"/>
      <c r="E10">
        <v>3</v>
      </c>
      <c r="F10" s="4">
        <v>0</v>
      </c>
      <c r="G10" s="4">
        <v>0</v>
      </c>
      <c r="H10" s="4">
        <v>0</v>
      </c>
      <c r="I10" s="4">
        <v>0</v>
      </c>
      <c r="J10" s="4">
        <v>10</v>
      </c>
      <c r="N10">
        <v>0</v>
      </c>
      <c r="O10">
        <v>1</v>
      </c>
      <c r="P10">
        <v>2</v>
      </c>
      <c r="Q10">
        <v>3</v>
      </c>
      <c r="R10">
        <v>4</v>
      </c>
    </row>
    <row r="11" spans="1:18" x14ac:dyDescent="0.3">
      <c r="A11" s="15"/>
      <c r="B11" s="15"/>
      <c r="C11" s="15"/>
      <c r="D11" s="15"/>
      <c r="E11">
        <v>4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M11">
        <v>0</v>
      </c>
      <c r="N11" s="4">
        <f>MAX(F7,F15)</f>
        <v>0</v>
      </c>
      <c r="O11" s="4">
        <f t="shared" ref="O11:R11" si="6">MAX(G7,G15)</f>
        <v>20</v>
      </c>
      <c r="P11" s="4">
        <f t="shared" si="6"/>
        <v>20</v>
      </c>
      <c r="Q11" s="4">
        <f t="shared" si="6"/>
        <v>10</v>
      </c>
      <c r="R11" s="4">
        <f t="shared" si="6"/>
        <v>10</v>
      </c>
    </row>
    <row r="12" spans="1:18" x14ac:dyDescent="0.3">
      <c r="A12" s="15"/>
      <c r="B12" s="15"/>
      <c r="C12" s="15"/>
      <c r="D12" s="15"/>
      <c r="M12">
        <v>1</v>
      </c>
      <c r="N12" s="4">
        <f t="shared" ref="N12:N15" si="7">MAX(F8,F16)</f>
        <v>0</v>
      </c>
      <c r="O12" s="4">
        <f t="shared" ref="O12:O15" si="8">MAX(G8,G16)</f>
        <v>0</v>
      </c>
      <c r="P12" s="4">
        <f t="shared" ref="P12:P15" si="9">MAX(H8,H16)</f>
        <v>10</v>
      </c>
      <c r="Q12" s="4">
        <f t="shared" ref="Q12:Q15" si="10">MAX(I8,I16)</f>
        <v>20</v>
      </c>
      <c r="R12" s="4">
        <f t="shared" ref="R12:R15" si="11">MAX(J8,J16)</f>
        <v>10</v>
      </c>
    </row>
    <row r="13" spans="1:18" x14ac:dyDescent="0.3">
      <c r="A13" s="15"/>
      <c r="B13" s="15"/>
      <c r="C13" s="15"/>
      <c r="D13" s="15"/>
      <c r="M13">
        <v>2</v>
      </c>
      <c r="N13" s="4">
        <f t="shared" si="7"/>
        <v>0</v>
      </c>
      <c r="O13" s="4">
        <f t="shared" si="8"/>
        <v>0</v>
      </c>
      <c r="P13" s="4">
        <f t="shared" si="9"/>
        <v>0</v>
      </c>
      <c r="Q13" s="4">
        <f t="shared" si="10"/>
        <v>10</v>
      </c>
      <c r="R13" s="4">
        <f t="shared" si="11"/>
        <v>10</v>
      </c>
    </row>
    <row r="14" spans="1:18" x14ac:dyDescent="0.3">
      <c r="A14" s="15"/>
      <c r="B14" s="15"/>
      <c r="C14" s="15"/>
      <c r="D14" s="15"/>
      <c r="F14">
        <v>0</v>
      </c>
      <c r="G14">
        <v>1</v>
      </c>
      <c r="H14">
        <v>2</v>
      </c>
      <c r="I14">
        <v>3</v>
      </c>
      <c r="J14">
        <v>4</v>
      </c>
      <c r="M14">
        <v>3</v>
      </c>
      <c r="N14" s="4">
        <f t="shared" si="7"/>
        <v>0</v>
      </c>
      <c r="O14" s="4">
        <f t="shared" si="8"/>
        <v>0</v>
      </c>
      <c r="P14" s="4">
        <f t="shared" si="9"/>
        <v>0</v>
      </c>
      <c r="Q14" s="4">
        <f t="shared" si="10"/>
        <v>0</v>
      </c>
      <c r="R14" s="4">
        <f t="shared" si="11"/>
        <v>20</v>
      </c>
    </row>
    <row r="15" spans="1:18" x14ac:dyDescent="0.3">
      <c r="A15" s="15"/>
      <c r="B15" s="15"/>
      <c r="C15" s="15"/>
      <c r="D15" s="15"/>
      <c r="E15">
        <v>0</v>
      </c>
      <c r="F15" s="4">
        <v>0</v>
      </c>
      <c r="G15" s="4">
        <v>20</v>
      </c>
      <c r="H15" s="4">
        <v>20</v>
      </c>
      <c r="I15" s="4">
        <v>10</v>
      </c>
      <c r="J15" s="4">
        <v>10</v>
      </c>
      <c r="M15">
        <v>4</v>
      </c>
      <c r="N15" s="4">
        <f t="shared" si="7"/>
        <v>0</v>
      </c>
      <c r="O15" s="4">
        <f t="shared" si="8"/>
        <v>0</v>
      </c>
      <c r="P15" s="4">
        <f t="shared" si="9"/>
        <v>0</v>
      </c>
      <c r="Q15" s="4">
        <f t="shared" si="10"/>
        <v>0</v>
      </c>
      <c r="R15" s="4">
        <f t="shared" si="11"/>
        <v>0</v>
      </c>
    </row>
    <row r="16" spans="1:18" x14ac:dyDescent="0.3">
      <c r="A16" s="15"/>
      <c r="B16" s="15"/>
      <c r="C16" s="15"/>
      <c r="D16" s="15"/>
      <c r="E16">
        <v>1</v>
      </c>
      <c r="F16" s="4"/>
      <c r="G16" s="4">
        <v>0</v>
      </c>
      <c r="H16" s="4">
        <v>10</v>
      </c>
      <c r="I16" s="4">
        <v>20</v>
      </c>
      <c r="J16" s="4">
        <v>10</v>
      </c>
    </row>
    <row r="17" spans="1:17" x14ac:dyDescent="0.3">
      <c r="A17" s="15"/>
      <c r="B17" s="15"/>
      <c r="C17" s="15"/>
      <c r="D17" s="15"/>
      <c r="E17">
        <v>2</v>
      </c>
      <c r="F17" s="4"/>
      <c r="G17" s="4"/>
      <c r="H17" s="4">
        <v>0</v>
      </c>
      <c r="I17" s="4">
        <v>10</v>
      </c>
      <c r="J17" s="4">
        <v>10</v>
      </c>
    </row>
    <row r="18" spans="1:17" x14ac:dyDescent="0.3">
      <c r="A18" s="15"/>
      <c r="B18" s="15"/>
      <c r="C18" s="15"/>
      <c r="D18" s="15"/>
      <c r="E18">
        <v>3</v>
      </c>
      <c r="F18" s="4"/>
      <c r="G18" s="4"/>
      <c r="H18" s="4"/>
      <c r="I18" s="4">
        <v>0</v>
      </c>
      <c r="J18" s="4">
        <v>20</v>
      </c>
    </row>
    <row r="19" spans="1:17" x14ac:dyDescent="0.3">
      <c r="A19" s="15"/>
      <c r="B19" s="15"/>
      <c r="C19" s="15"/>
      <c r="D19" s="15"/>
      <c r="E19">
        <v>4</v>
      </c>
      <c r="F19" s="4"/>
      <c r="G19" s="4"/>
      <c r="H19" s="4"/>
      <c r="I19" s="4"/>
      <c r="J19" s="4">
        <v>0</v>
      </c>
      <c r="N19">
        <v>1</v>
      </c>
      <c r="O19">
        <f>100/20+100/10+200/20</f>
        <v>25</v>
      </c>
      <c r="Q19">
        <f>100/G7+100/H8+200/H7</f>
        <v>60</v>
      </c>
    </row>
    <row r="20" spans="1:17" x14ac:dyDescent="0.3">
      <c r="A20" s="15"/>
      <c r="B20" s="15"/>
      <c r="C20" s="15"/>
      <c r="D20" s="15"/>
      <c r="N20">
        <v>2</v>
      </c>
      <c r="O20">
        <f>100/10+100/20+200/20</f>
        <v>25</v>
      </c>
      <c r="Q20">
        <f>100/J7+100/J10+200/I7</f>
        <v>50</v>
      </c>
    </row>
    <row r="21" spans="1:17" x14ac:dyDescent="0.3">
      <c r="A21" s="15"/>
      <c r="B21" s="15"/>
      <c r="C21" s="15"/>
      <c r="D21" s="15"/>
    </row>
    <row r="22" spans="1:17" x14ac:dyDescent="0.3">
      <c r="A22" s="15"/>
      <c r="B22" s="15"/>
      <c r="C22" s="15"/>
      <c r="D22" s="15"/>
      <c r="O22">
        <f>100/O11+100/P12+200/P11</f>
        <v>25</v>
      </c>
    </row>
    <row r="23" spans="1:17" x14ac:dyDescent="0.3">
      <c r="A23" s="15"/>
      <c r="B23" s="15"/>
      <c r="C23" s="15"/>
      <c r="D23" s="15"/>
      <c r="F23">
        <v>0</v>
      </c>
      <c r="G23">
        <v>1</v>
      </c>
      <c r="H23">
        <v>2</v>
      </c>
      <c r="I23">
        <v>3</v>
      </c>
      <c r="J23">
        <v>4</v>
      </c>
      <c r="O23">
        <f>100/R11+100/R14+200/Q11</f>
        <v>35</v>
      </c>
    </row>
    <row r="24" spans="1:17" x14ac:dyDescent="0.3">
      <c r="A24" s="15"/>
      <c r="B24" s="15"/>
      <c r="C24" s="15"/>
      <c r="D24" s="15"/>
      <c r="E24">
        <v>0</v>
      </c>
      <c r="F24" s="5" t="e">
        <f>F15/N11</f>
        <v>#DIV/0!</v>
      </c>
      <c r="G24" s="5">
        <f>G15/O11</f>
        <v>1</v>
      </c>
      <c r="H24" s="5">
        <f t="shared" ref="G24:J24" si="12">H15/P11</f>
        <v>1</v>
      </c>
      <c r="I24" s="5">
        <f t="shared" si="12"/>
        <v>1</v>
      </c>
      <c r="J24" s="5">
        <f t="shared" si="12"/>
        <v>1</v>
      </c>
    </row>
    <row r="25" spans="1:17" x14ac:dyDescent="0.3">
      <c r="A25" s="15"/>
      <c r="B25" s="15"/>
      <c r="C25" s="15"/>
      <c r="D25" s="15"/>
      <c r="E25">
        <v>1</v>
      </c>
      <c r="F25" s="5" t="e">
        <f t="shared" ref="F25:F28" si="13">F16/N12</f>
        <v>#DIV/0!</v>
      </c>
      <c r="G25" s="5" t="e">
        <f t="shared" ref="G25:G28" si="14">G16/O12</f>
        <v>#DIV/0!</v>
      </c>
      <c r="H25" s="5">
        <f t="shared" ref="H25:H28" si="15">H16/P12</f>
        <v>1</v>
      </c>
      <c r="I25" s="5">
        <f t="shared" ref="I25:I28" si="16">I16/Q12</f>
        <v>1</v>
      </c>
      <c r="J25" s="5">
        <f t="shared" ref="J25:J28" si="17">J16/R12</f>
        <v>1</v>
      </c>
    </row>
    <row r="26" spans="1:17" x14ac:dyDescent="0.3">
      <c r="E26">
        <v>2</v>
      </c>
      <c r="F26" s="5" t="e">
        <f t="shared" si="13"/>
        <v>#DIV/0!</v>
      </c>
      <c r="G26" s="5" t="e">
        <f t="shared" si="14"/>
        <v>#DIV/0!</v>
      </c>
      <c r="H26" s="5" t="e">
        <f t="shared" si="15"/>
        <v>#DIV/0!</v>
      </c>
      <c r="I26" s="5">
        <f t="shared" si="16"/>
        <v>1</v>
      </c>
      <c r="J26" s="5">
        <f t="shared" si="17"/>
        <v>1</v>
      </c>
    </row>
    <row r="27" spans="1:17" x14ac:dyDescent="0.3">
      <c r="E27">
        <v>3</v>
      </c>
      <c r="F27" s="5" t="e">
        <f t="shared" si="13"/>
        <v>#DIV/0!</v>
      </c>
      <c r="G27" s="5" t="e">
        <f t="shared" si="14"/>
        <v>#DIV/0!</v>
      </c>
      <c r="H27" s="5" t="e">
        <f t="shared" si="15"/>
        <v>#DIV/0!</v>
      </c>
      <c r="I27" s="5" t="e">
        <f t="shared" si="16"/>
        <v>#DIV/0!</v>
      </c>
      <c r="J27" s="5">
        <f t="shared" si="17"/>
        <v>1</v>
      </c>
      <c r="O27">
        <v>25</v>
      </c>
    </row>
    <row r="28" spans="1:17" x14ac:dyDescent="0.3">
      <c r="E28">
        <v>4</v>
      </c>
      <c r="F28" s="5" t="e">
        <f t="shared" si="13"/>
        <v>#DIV/0!</v>
      </c>
      <c r="G28" s="5" t="e">
        <f t="shared" si="14"/>
        <v>#DIV/0!</v>
      </c>
      <c r="H28" s="5" t="e">
        <f t="shared" si="15"/>
        <v>#DIV/0!</v>
      </c>
      <c r="I28" s="5" t="e">
        <f t="shared" si="16"/>
        <v>#DIV/0!</v>
      </c>
      <c r="J28" s="5" t="e">
        <f t="shared" si="17"/>
        <v>#DIV/0!</v>
      </c>
      <c r="M28" t="s">
        <v>9</v>
      </c>
      <c r="O28">
        <v>20</v>
      </c>
    </row>
    <row r="29" spans="1:17" x14ac:dyDescent="0.3">
      <c r="M29" t="s">
        <v>10</v>
      </c>
    </row>
    <row r="30" spans="1:17" x14ac:dyDescent="0.3">
      <c r="M30" t="s">
        <v>11</v>
      </c>
    </row>
    <row r="31" spans="1:17" x14ac:dyDescent="0.3">
      <c r="M31" t="s">
        <v>12</v>
      </c>
    </row>
    <row r="32" spans="1:17" x14ac:dyDescent="0.3">
      <c r="M32" t="s">
        <v>13</v>
      </c>
    </row>
    <row r="39" spans="5:18" x14ac:dyDescent="0.3">
      <c r="E39" s="4"/>
      <c r="F39" s="4">
        <v>0</v>
      </c>
      <c r="G39" s="6">
        <v>1</v>
      </c>
      <c r="H39" s="6">
        <v>2</v>
      </c>
      <c r="I39" s="6">
        <v>3</v>
      </c>
      <c r="J39" s="4">
        <v>4</v>
      </c>
      <c r="K39" s="4">
        <v>5</v>
      </c>
    </row>
    <row r="40" spans="5:18" x14ac:dyDescent="0.3">
      <c r="E40" s="4">
        <v>0</v>
      </c>
      <c r="F40">
        <v>0</v>
      </c>
      <c r="G40" s="6">
        <v>1</v>
      </c>
      <c r="H40" s="6">
        <v>1</v>
      </c>
      <c r="I40" s="6">
        <v>1</v>
      </c>
      <c r="J40">
        <v>1</v>
      </c>
      <c r="K40">
        <v>1</v>
      </c>
      <c r="M40">
        <f>F40/2</f>
        <v>0</v>
      </c>
      <c r="N40">
        <f t="shared" ref="N40:R40" si="18">G40/2</f>
        <v>0.5</v>
      </c>
      <c r="O40">
        <f t="shared" si="18"/>
        <v>0.5</v>
      </c>
      <c r="P40">
        <f t="shared" si="18"/>
        <v>0.5</v>
      </c>
      <c r="Q40">
        <f t="shared" si="18"/>
        <v>0.5</v>
      </c>
      <c r="R40">
        <f t="shared" si="18"/>
        <v>0.5</v>
      </c>
    </row>
    <row r="41" spans="5:18" x14ac:dyDescent="0.3">
      <c r="E41" s="7">
        <v>1</v>
      </c>
      <c r="F41" s="7">
        <v>1</v>
      </c>
      <c r="G41" s="7">
        <v>0</v>
      </c>
      <c r="H41" s="7">
        <v>1</v>
      </c>
      <c r="I41" s="7">
        <v>1</v>
      </c>
      <c r="J41" s="7">
        <v>1</v>
      </c>
      <c r="K41" s="7">
        <v>1</v>
      </c>
      <c r="M41">
        <f t="shared" ref="M41:M45" si="19">F41/2</f>
        <v>0.5</v>
      </c>
      <c r="N41">
        <f t="shared" ref="N41:N45" si="20">G41/2</f>
        <v>0</v>
      </c>
      <c r="O41">
        <f t="shared" ref="O41:O45" si="21">H41/2</f>
        <v>0.5</v>
      </c>
      <c r="P41">
        <f t="shared" ref="P41:P45" si="22">I41/2</f>
        <v>0.5</v>
      </c>
      <c r="Q41">
        <f t="shared" ref="Q41:Q45" si="23">J41/2</f>
        <v>0.5</v>
      </c>
      <c r="R41">
        <f t="shared" ref="R41:R45" si="24">K41/2</f>
        <v>0.5</v>
      </c>
    </row>
    <row r="42" spans="5:18" x14ac:dyDescent="0.3">
      <c r="E42" s="7">
        <v>2</v>
      </c>
      <c r="F42" s="7">
        <v>1</v>
      </c>
      <c r="G42" s="7">
        <v>1</v>
      </c>
      <c r="H42" s="7">
        <v>0</v>
      </c>
      <c r="I42" s="7">
        <v>1</v>
      </c>
      <c r="J42" s="7">
        <v>1</v>
      </c>
      <c r="K42" s="7">
        <v>1</v>
      </c>
      <c r="M42">
        <f t="shared" si="19"/>
        <v>0.5</v>
      </c>
      <c r="N42">
        <f t="shared" si="20"/>
        <v>0.5</v>
      </c>
      <c r="O42">
        <f t="shared" si="21"/>
        <v>0</v>
      </c>
      <c r="P42">
        <f t="shared" si="22"/>
        <v>0.5</v>
      </c>
      <c r="Q42">
        <f t="shared" si="23"/>
        <v>0.5</v>
      </c>
      <c r="R42">
        <f t="shared" si="24"/>
        <v>0.5</v>
      </c>
    </row>
    <row r="43" spans="5:18" x14ac:dyDescent="0.3">
      <c r="E43" s="7">
        <v>3</v>
      </c>
      <c r="F43" s="7">
        <v>1</v>
      </c>
      <c r="G43" s="7">
        <v>1</v>
      </c>
      <c r="H43" s="7">
        <v>1</v>
      </c>
      <c r="I43" s="7">
        <v>0</v>
      </c>
      <c r="J43" s="7">
        <v>1</v>
      </c>
      <c r="K43" s="7">
        <v>1</v>
      </c>
      <c r="M43">
        <f t="shared" si="19"/>
        <v>0.5</v>
      </c>
      <c r="N43">
        <f t="shared" si="20"/>
        <v>0.5</v>
      </c>
      <c r="O43">
        <f t="shared" si="21"/>
        <v>0.5</v>
      </c>
      <c r="P43">
        <f t="shared" si="22"/>
        <v>0</v>
      </c>
      <c r="Q43">
        <f t="shared" si="23"/>
        <v>0.5</v>
      </c>
      <c r="R43">
        <f t="shared" si="24"/>
        <v>0.5</v>
      </c>
    </row>
    <row r="44" spans="5:18" x14ac:dyDescent="0.3">
      <c r="E44" s="4">
        <v>4</v>
      </c>
      <c r="F44">
        <v>1</v>
      </c>
      <c r="G44" s="6">
        <v>1</v>
      </c>
      <c r="H44" s="6">
        <v>1</v>
      </c>
      <c r="I44" s="6">
        <v>1</v>
      </c>
      <c r="J44">
        <v>0</v>
      </c>
      <c r="K44">
        <v>1</v>
      </c>
      <c r="M44">
        <f t="shared" si="19"/>
        <v>0.5</v>
      </c>
      <c r="N44">
        <f t="shared" si="20"/>
        <v>0.5</v>
      </c>
      <c r="O44">
        <f t="shared" si="21"/>
        <v>0.5</v>
      </c>
      <c r="P44">
        <f t="shared" si="22"/>
        <v>0.5</v>
      </c>
      <c r="Q44">
        <f t="shared" si="23"/>
        <v>0</v>
      </c>
      <c r="R44">
        <f t="shared" si="24"/>
        <v>0.5</v>
      </c>
    </row>
    <row r="45" spans="5:18" x14ac:dyDescent="0.3">
      <c r="E45" s="4">
        <v>5</v>
      </c>
      <c r="F45">
        <v>1</v>
      </c>
      <c r="G45" s="6">
        <v>1</v>
      </c>
      <c r="H45" s="6">
        <v>1</v>
      </c>
      <c r="I45" s="6">
        <v>1</v>
      </c>
      <c r="J45">
        <v>1</v>
      </c>
      <c r="K45">
        <v>0</v>
      </c>
      <c r="M45">
        <f t="shared" si="19"/>
        <v>0.5</v>
      </c>
      <c r="N45">
        <f t="shared" si="20"/>
        <v>0.5</v>
      </c>
      <c r="O45">
        <f t="shared" si="21"/>
        <v>0.5</v>
      </c>
      <c r="P45">
        <f t="shared" si="22"/>
        <v>0.5</v>
      </c>
      <c r="Q45">
        <f t="shared" si="23"/>
        <v>0.5</v>
      </c>
      <c r="R45">
        <f t="shared" si="24"/>
        <v>0</v>
      </c>
    </row>
    <row r="48" spans="5:18" x14ac:dyDescent="0.3">
      <c r="E48" s="4"/>
      <c r="F48" s="4">
        <v>0</v>
      </c>
      <c r="G48" s="4">
        <v>1</v>
      </c>
      <c r="H48" s="4">
        <v>2</v>
      </c>
      <c r="I48" s="4">
        <v>3</v>
      </c>
      <c r="J48" s="4">
        <v>4</v>
      </c>
      <c r="K48" s="4">
        <v>5</v>
      </c>
    </row>
    <row r="49" spans="5:18" x14ac:dyDescent="0.3">
      <c r="E49" s="4">
        <v>0</v>
      </c>
      <c r="F49">
        <v>0</v>
      </c>
      <c r="G49">
        <v>1.5</v>
      </c>
      <c r="H49">
        <v>1.5</v>
      </c>
      <c r="I49">
        <v>1.5</v>
      </c>
      <c r="J49">
        <v>1.5</v>
      </c>
      <c r="K49">
        <v>1.5</v>
      </c>
      <c r="M49">
        <f>F49/2</f>
        <v>0</v>
      </c>
      <c r="N49">
        <f t="shared" ref="N49:R49" si="25">G49/2</f>
        <v>0.75</v>
      </c>
      <c r="O49">
        <f t="shared" si="25"/>
        <v>0.75</v>
      </c>
      <c r="P49">
        <f t="shared" si="25"/>
        <v>0.75</v>
      </c>
      <c r="Q49">
        <f t="shared" si="25"/>
        <v>0.75</v>
      </c>
      <c r="R49">
        <f t="shared" si="25"/>
        <v>0.75</v>
      </c>
    </row>
    <row r="50" spans="5:18" x14ac:dyDescent="0.3">
      <c r="E50" s="4">
        <v>1</v>
      </c>
      <c r="F50">
        <v>1.5</v>
      </c>
      <c r="G50">
        <v>0</v>
      </c>
      <c r="H50">
        <v>1.5</v>
      </c>
      <c r="I50">
        <v>1.5</v>
      </c>
      <c r="J50">
        <v>1.5</v>
      </c>
      <c r="K50">
        <v>1.5</v>
      </c>
      <c r="M50">
        <f t="shared" ref="M50:M54" si="26">F50/2</f>
        <v>0.75</v>
      </c>
      <c r="N50">
        <f t="shared" ref="N50:N54" si="27">G50/2</f>
        <v>0</v>
      </c>
      <c r="O50">
        <f t="shared" ref="O50:O54" si="28">H50/2</f>
        <v>0.75</v>
      </c>
      <c r="P50">
        <f t="shared" ref="P50:P54" si="29">I50/2</f>
        <v>0.75</v>
      </c>
      <c r="Q50">
        <f t="shared" ref="Q50:Q54" si="30">J50/2</f>
        <v>0.75</v>
      </c>
      <c r="R50">
        <f t="shared" ref="R50:R54" si="31">K50/2</f>
        <v>0.75</v>
      </c>
    </row>
    <row r="51" spans="5:18" x14ac:dyDescent="0.3">
      <c r="E51" s="4">
        <v>2</v>
      </c>
      <c r="F51">
        <v>1.5</v>
      </c>
      <c r="G51">
        <v>1.5</v>
      </c>
      <c r="H51">
        <v>0</v>
      </c>
      <c r="I51">
        <v>1.5</v>
      </c>
      <c r="J51">
        <v>1.5</v>
      </c>
      <c r="K51">
        <v>1.5</v>
      </c>
      <c r="M51">
        <f t="shared" si="26"/>
        <v>0.75</v>
      </c>
      <c r="N51">
        <f t="shared" si="27"/>
        <v>0.75</v>
      </c>
      <c r="O51">
        <f t="shared" si="28"/>
        <v>0</v>
      </c>
      <c r="P51">
        <f t="shared" si="29"/>
        <v>0.75</v>
      </c>
      <c r="Q51">
        <f t="shared" si="30"/>
        <v>0.75</v>
      </c>
      <c r="R51">
        <f t="shared" si="31"/>
        <v>0.75</v>
      </c>
    </row>
    <row r="52" spans="5:18" x14ac:dyDescent="0.3">
      <c r="E52" s="4">
        <v>3</v>
      </c>
      <c r="F52">
        <v>1.5</v>
      </c>
      <c r="G52">
        <v>1.5</v>
      </c>
      <c r="H52">
        <v>1.5</v>
      </c>
      <c r="I52">
        <v>0</v>
      </c>
      <c r="J52">
        <v>1.5</v>
      </c>
      <c r="K52">
        <v>1.5</v>
      </c>
      <c r="M52">
        <f t="shared" si="26"/>
        <v>0.75</v>
      </c>
      <c r="N52">
        <f t="shared" si="27"/>
        <v>0.75</v>
      </c>
      <c r="O52">
        <f t="shared" si="28"/>
        <v>0.75</v>
      </c>
      <c r="P52">
        <f t="shared" si="29"/>
        <v>0</v>
      </c>
      <c r="Q52">
        <f t="shared" si="30"/>
        <v>0.75</v>
      </c>
      <c r="R52">
        <f t="shared" si="31"/>
        <v>0.75</v>
      </c>
    </row>
    <row r="53" spans="5:18" x14ac:dyDescent="0.3">
      <c r="E53" s="4">
        <v>4</v>
      </c>
      <c r="F53">
        <v>1.5</v>
      </c>
      <c r="G53">
        <v>1.5</v>
      </c>
      <c r="H53">
        <v>1.5</v>
      </c>
      <c r="I53">
        <v>1.5</v>
      </c>
      <c r="J53">
        <v>0</v>
      </c>
      <c r="K53">
        <v>1.5</v>
      </c>
      <c r="M53">
        <f t="shared" si="26"/>
        <v>0.75</v>
      </c>
      <c r="N53">
        <f t="shared" si="27"/>
        <v>0.75</v>
      </c>
      <c r="O53">
        <f t="shared" si="28"/>
        <v>0.75</v>
      </c>
      <c r="P53">
        <f t="shared" si="29"/>
        <v>0.75</v>
      </c>
      <c r="Q53">
        <f t="shared" si="30"/>
        <v>0</v>
      </c>
      <c r="R53">
        <f t="shared" si="31"/>
        <v>0.75</v>
      </c>
    </row>
    <row r="54" spans="5:18" x14ac:dyDescent="0.3">
      <c r="E54" s="4">
        <v>5</v>
      </c>
      <c r="F54">
        <v>1.5</v>
      </c>
      <c r="G54">
        <v>1.5</v>
      </c>
      <c r="H54">
        <v>1.5</v>
      </c>
      <c r="I54">
        <v>1.5</v>
      </c>
      <c r="J54">
        <v>1.5</v>
      </c>
      <c r="K54">
        <v>0</v>
      </c>
      <c r="M54">
        <f t="shared" si="26"/>
        <v>0.75</v>
      </c>
      <c r="N54">
        <f t="shared" si="27"/>
        <v>0.75</v>
      </c>
      <c r="O54">
        <f t="shared" si="28"/>
        <v>0.75</v>
      </c>
      <c r="P54">
        <f t="shared" si="29"/>
        <v>0.75</v>
      </c>
      <c r="Q54">
        <f t="shared" si="30"/>
        <v>0.75</v>
      </c>
      <c r="R54">
        <f t="shared" si="31"/>
        <v>0</v>
      </c>
    </row>
    <row r="57" spans="5:18" x14ac:dyDescent="0.3">
      <c r="E57" s="4"/>
      <c r="F57" s="4">
        <v>0</v>
      </c>
      <c r="G57" s="4">
        <v>1</v>
      </c>
      <c r="H57" s="4">
        <v>2</v>
      </c>
      <c r="I57" s="4">
        <v>3</v>
      </c>
      <c r="J57" s="4">
        <v>4</v>
      </c>
      <c r="K57" s="4">
        <v>5</v>
      </c>
    </row>
    <row r="58" spans="5:18" x14ac:dyDescent="0.3">
      <c r="E58" s="4">
        <v>0</v>
      </c>
      <c r="F58">
        <v>0</v>
      </c>
      <c r="G58">
        <v>2</v>
      </c>
      <c r="H58">
        <v>2</v>
      </c>
      <c r="I58">
        <v>2</v>
      </c>
      <c r="J58">
        <v>2</v>
      </c>
      <c r="K58">
        <v>2</v>
      </c>
      <c r="M58">
        <f>F58/2</f>
        <v>0</v>
      </c>
      <c r="N58">
        <f t="shared" ref="N58:R63" si="32">G58/2</f>
        <v>1</v>
      </c>
      <c r="O58">
        <f t="shared" si="32"/>
        <v>1</v>
      </c>
      <c r="P58">
        <f t="shared" si="32"/>
        <v>1</v>
      </c>
      <c r="Q58">
        <f t="shared" si="32"/>
        <v>1</v>
      </c>
      <c r="R58">
        <f t="shared" si="32"/>
        <v>1</v>
      </c>
    </row>
    <row r="59" spans="5:18" x14ac:dyDescent="0.3">
      <c r="E59" s="4">
        <v>1</v>
      </c>
      <c r="F59">
        <v>2</v>
      </c>
      <c r="G59">
        <v>0</v>
      </c>
      <c r="H59">
        <v>2</v>
      </c>
      <c r="I59">
        <v>2</v>
      </c>
      <c r="J59">
        <v>2</v>
      </c>
      <c r="K59">
        <v>2</v>
      </c>
      <c r="M59">
        <f t="shared" ref="M59:M63" si="33">F59/2</f>
        <v>1</v>
      </c>
      <c r="N59">
        <f t="shared" si="32"/>
        <v>0</v>
      </c>
      <c r="O59">
        <f t="shared" si="32"/>
        <v>1</v>
      </c>
      <c r="P59">
        <f t="shared" si="32"/>
        <v>1</v>
      </c>
      <c r="Q59">
        <f t="shared" si="32"/>
        <v>1</v>
      </c>
      <c r="R59">
        <f t="shared" si="32"/>
        <v>1</v>
      </c>
    </row>
    <row r="60" spans="5:18" x14ac:dyDescent="0.3">
      <c r="E60" s="4">
        <v>2</v>
      </c>
      <c r="F60">
        <v>2</v>
      </c>
      <c r="G60">
        <v>2</v>
      </c>
      <c r="H60">
        <v>0</v>
      </c>
      <c r="I60">
        <v>2</v>
      </c>
      <c r="J60">
        <v>2</v>
      </c>
      <c r="K60">
        <v>2</v>
      </c>
      <c r="M60">
        <f t="shared" si="33"/>
        <v>1</v>
      </c>
      <c r="N60">
        <f t="shared" si="32"/>
        <v>1</v>
      </c>
      <c r="O60">
        <f t="shared" si="32"/>
        <v>0</v>
      </c>
      <c r="P60">
        <f t="shared" si="32"/>
        <v>1</v>
      </c>
      <c r="Q60">
        <f t="shared" si="32"/>
        <v>1</v>
      </c>
      <c r="R60">
        <f t="shared" si="32"/>
        <v>1</v>
      </c>
    </row>
    <row r="61" spans="5:18" x14ac:dyDescent="0.3">
      <c r="E61" s="4">
        <v>3</v>
      </c>
      <c r="F61">
        <v>2</v>
      </c>
      <c r="G61">
        <v>2</v>
      </c>
      <c r="H61">
        <v>2</v>
      </c>
      <c r="I61">
        <v>0</v>
      </c>
      <c r="J61">
        <v>2</v>
      </c>
      <c r="K61">
        <v>2</v>
      </c>
      <c r="M61">
        <f t="shared" si="33"/>
        <v>1</v>
      </c>
      <c r="N61">
        <f t="shared" si="32"/>
        <v>1</v>
      </c>
      <c r="O61">
        <f t="shared" si="32"/>
        <v>1</v>
      </c>
      <c r="P61">
        <f t="shared" si="32"/>
        <v>0</v>
      </c>
      <c r="Q61">
        <f t="shared" si="32"/>
        <v>1</v>
      </c>
      <c r="R61">
        <f t="shared" si="32"/>
        <v>1</v>
      </c>
    </row>
    <row r="62" spans="5:18" x14ac:dyDescent="0.3">
      <c r="E62" s="4">
        <v>4</v>
      </c>
      <c r="F62">
        <v>2</v>
      </c>
      <c r="G62">
        <v>2</v>
      </c>
      <c r="H62">
        <v>2</v>
      </c>
      <c r="I62">
        <v>2</v>
      </c>
      <c r="J62">
        <v>0</v>
      </c>
      <c r="K62">
        <v>2</v>
      </c>
      <c r="M62">
        <f t="shared" si="33"/>
        <v>1</v>
      </c>
      <c r="N62">
        <f t="shared" si="32"/>
        <v>1</v>
      </c>
      <c r="O62">
        <f t="shared" si="32"/>
        <v>1</v>
      </c>
      <c r="P62">
        <f t="shared" si="32"/>
        <v>1</v>
      </c>
      <c r="Q62">
        <f t="shared" si="32"/>
        <v>0</v>
      </c>
      <c r="R62">
        <f t="shared" si="32"/>
        <v>1</v>
      </c>
    </row>
    <row r="63" spans="5:18" x14ac:dyDescent="0.3">
      <c r="E63" s="4">
        <v>5</v>
      </c>
      <c r="F63">
        <v>2</v>
      </c>
      <c r="G63">
        <v>2</v>
      </c>
      <c r="H63">
        <v>2</v>
      </c>
      <c r="I63">
        <v>2</v>
      </c>
      <c r="J63">
        <v>2</v>
      </c>
      <c r="K63">
        <v>0</v>
      </c>
      <c r="M63">
        <f t="shared" si="33"/>
        <v>1</v>
      </c>
      <c r="N63">
        <f t="shared" si="32"/>
        <v>1</v>
      </c>
      <c r="O63">
        <f t="shared" si="32"/>
        <v>1</v>
      </c>
      <c r="P63">
        <f t="shared" si="32"/>
        <v>1</v>
      </c>
      <c r="Q63">
        <f t="shared" si="32"/>
        <v>1</v>
      </c>
      <c r="R63">
        <f t="shared" si="32"/>
        <v>0</v>
      </c>
    </row>
    <row r="68" spans="6:17" x14ac:dyDescent="0.3">
      <c r="F68" s="10"/>
      <c r="G68" s="8">
        <v>0</v>
      </c>
      <c r="H68" s="8">
        <v>1</v>
      </c>
      <c r="I68" s="8">
        <v>2</v>
      </c>
      <c r="J68" s="8">
        <v>3</v>
      </c>
    </row>
    <row r="69" spans="6:17" x14ac:dyDescent="0.3">
      <c r="F69" s="7">
        <v>0</v>
      </c>
      <c r="G69">
        <v>0</v>
      </c>
      <c r="H69">
        <v>5</v>
      </c>
      <c r="I69">
        <v>10</v>
      </c>
      <c r="J69">
        <v>15</v>
      </c>
      <c r="N69">
        <f>MAX(G69,G76)</f>
        <v>0</v>
      </c>
      <c r="O69">
        <f t="shared" ref="O69:Q69" si="34">MAX(H69,H76)</f>
        <v>50</v>
      </c>
      <c r="P69">
        <f t="shared" si="34"/>
        <v>50</v>
      </c>
      <c r="Q69">
        <f t="shared" si="34"/>
        <v>50</v>
      </c>
    </row>
    <row r="70" spans="6:17" x14ac:dyDescent="0.3">
      <c r="F70" s="7">
        <v>1</v>
      </c>
      <c r="H70">
        <v>0</v>
      </c>
      <c r="I70">
        <v>5</v>
      </c>
      <c r="J70">
        <v>15</v>
      </c>
      <c r="N70">
        <f t="shared" ref="N70:N72" si="35">MAX(G70,G77)</f>
        <v>0</v>
      </c>
      <c r="O70">
        <f t="shared" ref="O70:O72" si="36">MAX(H70,H77)</f>
        <v>0</v>
      </c>
      <c r="P70">
        <f t="shared" ref="P70:P72" si="37">MAX(I70,I77)</f>
        <v>50</v>
      </c>
      <c r="Q70">
        <f t="shared" ref="Q70:Q72" si="38">MAX(J70,J77)</f>
        <v>50</v>
      </c>
    </row>
    <row r="71" spans="6:17" x14ac:dyDescent="0.3">
      <c r="F71" s="9">
        <v>2</v>
      </c>
      <c r="I71">
        <v>0</v>
      </c>
      <c r="J71">
        <v>15</v>
      </c>
      <c r="N71">
        <f t="shared" si="35"/>
        <v>0</v>
      </c>
      <c r="O71">
        <f t="shared" si="36"/>
        <v>0</v>
      </c>
      <c r="P71">
        <f t="shared" si="37"/>
        <v>0</v>
      </c>
      <c r="Q71">
        <f t="shared" si="38"/>
        <v>50</v>
      </c>
    </row>
    <row r="72" spans="6:17" x14ac:dyDescent="0.3">
      <c r="F72" s="9">
        <v>3</v>
      </c>
      <c r="J72">
        <v>0</v>
      </c>
      <c r="N72">
        <f t="shared" si="35"/>
        <v>0</v>
      </c>
      <c r="O72">
        <f t="shared" si="36"/>
        <v>0</v>
      </c>
      <c r="P72">
        <f t="shared" si="37"/>
        <v>0</v>
      </c>
      <c r="Q72">
        <f t="shared" si="38"/>
        <v>0</v>
      </c>
    </row>
    <row r="75" spans="6:17" x14ac:dyDescent="0.3">
      <c r="F75" s="10"/>
      <c r="G75" s="8">
        <v>0</v>
      </c>
      <c r="H75" s="8">
        <v>1</v>
      </c>
      <c r="I75" s="8">
        <v>2</v>
      </c>
      <c r="J75" s="8">
        <v>3</v>
      </c>
      <c r="N75">
        <f>$J$85*N69</f>
        <v>0</v>
      </c>
      <c r="O75">
        <f t="shared" ref="O75:P75" si="39">$J$85*O69</f>
        <v>15</v>
      </c>
      <c r="P75">
        <f t="shared" si="39"/>
        <v>15</v>
      </c>
      <c r="Q75">
        <f>$J$85*Q69</f>
        <v>15</v>
      </c>
    </row>
    <row r="76" spans="6:17" x14ac:dyDescent="0.3">
      <c r="F76" s="7">
        <v>0</v>
      </c>
      <c r="G76">
        <v>0</v>
      </c>
      <c r="H76">
        <v>50</v>
      </c>
      <c r="I76">
        <v>50</v>
      </c>
      <c r="J76">
        <v>50</v>
      </c>
      <c r="N76">
        <f t="shared" ref="N76:Q76" si="40">$J$85*N70</f>
        <v>0</v>
      </c>
      <c r="O76">
        <f t="shared" si="40"/>
        <v>0</v>
      </c>
      <c r="P76">
        <f t="shared" si="40"/>
        <v>15</v>
      </c>
      <c r="Q76">
        <f t="shared" si="40"/>
        <v>15</v>
      </c>
    </row>
    <row r="77" spans="6:17" x14ac:dyDescent="0.3">
      <c r="F77" s="7">
        <v>1</v>
      </c>
      <c r="G77">
        <v>0</v>
      </c>
      <c r="H77">
        <v>0</v>
      </c>
      <c r="I77">
        <v>50</v>
      </c>
      <c r="J77">
        <v>50</v>
      </c>
      <c r="N77">
        <f t="shared" ref="N77:Q77" si="41">$J$85*N71</f>
        <v>0</v>
      </c>
      <c r="O77">
        <f t="shared" si="41"/>
        <v>0</v>
      </c>
      <c r="P77">
        <f t="shared" si="41"/>
        <v>0</v>
      </c>
      <c r="Q77">
        <f t="shared" si="41"/>
        <v>15</v>
      </c>
    </row>
    <row r="78" spans="6:17" x14ac:dyDescent="0.3">
      <c r="F78" s="9">
        <v>2</v>
      </c>
      <c r="G78">
        <v>0</v>
      </c>
      <c r="H78">
        <v>0</v>
      </c>
      <c r="I78">
        <v>0</v>
      </c>
      <c r="J78">
        <v>50</v>
      </c>
      <c r="N78">
        <f t="shared" ref="N78:Q78" si="42">$J$85*N72</f>
        <v>0</v>
      </c>
      <c r="O78">
        <f t="shared" si="42"/>
        <v>0</v>
      </c>
      <c r="P78">
        <f t="shared" si="42"/>
        <v>0</v>
      </c>
      <c r="Q78">
        <f t="shared" si="42"/>
        <v>0</v>
      </c>
    </row>
    <row r="79" spans="6:17" x14ac:dyDescent="0.3">
      <c r="F79" s="9">
        <v>3</v>
      </c>
      <c r="G79">
        <v>0</v>
      </c>
      <c r="H79">
        <v>0</v>
      </c>
      <c r="I79">
        <v>0</v>
      </c>
      <c r="J79">
        <v>0</v>
      </c>
    </row>
    <row r="84" spans="7:18" x14ac:dyDescent="0.3">
      <c r="N84">
        <f>100/H69+100/I70+200/I69</f>
        <v>60</v>
      </c>
      <c r="P84" s="8">
        <f>100/O69+100/P70+195/P69</f>
        <v>7.9</v>
      </c>
      <c r="R84">
        <f>100/O75+100/P76+192/P75</f>
        <v>26.133333333333333</v>
      </c>
    </row>
    <row r="85" spans="7:18" x14ac:dyDescent="0.3">
      <c r="G85" t="e">
        <f>G69/N69</f>
        <v>#DIV/0!</v>
      </c>
      <c r="H85">
        <f t="shared" ref="H85:J85" si="43">H69/O69</f>
        <v>0.1</v>
      </c>
      <c r="I85">
        <f t="shared" si="43"/>
        <v>0.2</v>
      </c>
      <c r="J85">
        <f t="shared" si="43"/>
        <v>0.3</v>
      </c>
      <c r="N85">
        <f>200/J69+200/J69</f>
        <v>26.666666666666668</v>
      </c>
      <c r="P85" s="8">
        <f>200/Q69+200/Q69</f>
        <v>8</v>
      </c>
      <c r="R85">
        <f>200/Q75+200/Q75</f>
        <v>26.666666666666668</v>
      </c>
    </row>
    <row r="86" spans="7:18" x14ac:dyDescent="0.3">
      <c r="G86" t="e">
        <f t="shared" ref="G86:G88" si="44">G70/N70</f>
        <v>#DIV/0!</v>
      </c>
      <c r="H86" t="e">
        <f t="shared" ref="H86:H88" si="45">H70/O70</f>
        <v>#DIV/0!</v>
      </c>
      <c r="I86">
        <f t="shared" ref="I86:I88" si="46">I70/P70</f>
        <v>0.1</v>
      </c>
      <c r="J86">
        <f t="shared" ref="J86:J88" si="47">J70/Q70</f>
        <v>0.3</v>
      </c>
    </row>
    <row r="87" spans="7:18" x14ac:dyDescent="0.3">
      <c r="G87" t="e">
        <f t="shared" si="44"/>
        <v>#DIV/0!</v>
      </c>
      <c r="H87" t="e">
        <f t="shared" si="45"/>
        <v>#DIV/0!</v>
      </c>
      <c r="I87" t="e">
        <f t="shared" si="46"/>
        <v>#DIV/0!</v>
      </c>
      <c r="J87">
        <f t="shared" si="47"/>
        <v>0.3</v>
      </c>
    </row>
    <row r="88" spans="7:18" x14ac:dyDescent="0.3">
      <c r="G88" t="e">
        <f t="shared" si="44"/>
        <v>#DIV/0!</v>
      </c>
      <c r="H88" t="e">
        <f t="shared" si="45"/>
        <v>#DIV/0!</v>
      </c>
      <c r="I88" t="e">
        <f t="shared" si="46"/>
        <v>#DIV/0!</v>
      </c>
      <c r="J88" t="e">
        <f t="shared" si="47"/>
        <v>#DIV/0!</v>
      </c>
    </row>
    <row r="92" spans="7:18" x14ac:dyDescent="0.3">
      <c r="G92" t="e">
        <f>G76/N69</f>
        <v>#DIV/0!</v>
      </c>
      <c r="H92">
        <f t="shared" ref="H92:J92" si="48">H76/O69</f>
        <v>1</v>
      </c>
      <c r="I92">
        <f t="shared" si="48"/>
        <v>1</v>
      </c>
      <c r="J92">
        <f t="shared" si="48"/>
        <v>1</v>
      </c>
    </row>
    <row r="93" spans="7:18" x14ac:dyDescent="0.3">
      <c r="G93" t="e">
        <f t="shared" ref="G93:G95" si="49">G77/N70</f>
        <v>#DIV/0!</v>
      </c>
      <c r="H93" t="e">
        <f t="shared" ref="H93:H95" si="50">H77/O70</f>
        <v>#DIV/0!</v>
      </c>
      <c r="I93">
        <f t="shared" ref="I93:I95" si="51">I77/P70</f>
        <v>1</v>
      </c>
      <c r="J93">
        <f t="shared" ref="J93:J95" si="52">J77/Q70</f>
        <v>1</v>
      </c>
    </row>
    <row r="94" spans="7:18" x14ac:dyDescent="0.3">
      <c r="G94" t="e">
        <f t="shared" si="49"/>
        <v>#DIV/0!</v>
      </c>
      <c r="H94" t="e">
        <f t="shared" si="50"/>
        <v>#DIV/0!</v>
      </c>
      <c r="I94" t="e">
        <f t="shared" si="51"/>
        <v>#DIV/0!</v>
      </c>
      <c r="J94">
        <f t="shared" si="52"/>
        <v>1</v>
      </c>
    </row>
    <row r="95" spans="7:18" x14ac:dyDescent="0.3">
      <c r="G95" t="e">
        <f t="shared" si="49"/>
        <v>#DIV/0!</v>
      </c>
      <c r="H95" t="e">
        <f t="shared" si="50"/>
        <v>#DIV/0!</v>
      </c>
      <c r="I95" t="e">
        <f t="shared" si="51"/>
        <v>#DIV/0!</v>
      </c>
      <c r="J95" t="e">
        <f t="shared" si="52"/>
        <v>#DIV/0!</v>
      </c>
    </row>
    <row r="106" spans="6:9" x14ac:dyDescent="0.3">
      <c r="F106" s="7"/>
    </row>
    <row r="107" spans="6:9" x14ac:dyDescent="0.3">
      <c r="F107" s="7"/>
      <c r="G107" s="8">
        <v>0</v>
      </c>
      <c r="H107" s="8">
        <v>1</v>
      </c>
      <c r="I107" s="8">
        <v>2</v>
      </c>
    </row>
    <row r="108" spans="6:9" x14ac:dyDescent="0.3">
      <c r="F108" s="7">
        <v>0</v>
      </c>
      <c r="G108">
        <v>0</v>
      </c>
      <c r="H108">
        <v>5</v>
      </c>
      <c r="I108">
        <v>10</v>
      </c>
    </row>
    <row r="109" spans="6:9" x14ac:dyDescent="0.3">
      <c r="F109" s="7">
        <v>1</v>
      </c>
      <c r="G109">
        <v>10</v>
      </c>
      <c r="H109">
        <v>0</v>
      </c>
      <c r="I109">
        <v>10</v>
      </c>
    </row>
    <row r="110" spans="6:9" x14ac:dyDescent="0.3">
      <c r="F110" s="7">
        <v>2</v>
      </c>
      <c r="G110">
        <v>20</v>
      </c>
      <c r="H110">
        <v>10</v>
      </c>
      <c r="I110">
        <v>0</v>
      </c>
    </row>
    <row r="112" spans="6:9" x14ac:dyDescent="0.3">
      <c r="F112" s="7"/>
      <c r="G112" s="8">
        <v>0</v>
      </c>
      <c r="H112" s="8">
        <v>1</v>
      </c>
      <c r="I112" s="8">
        <v>2</v>
      </c>
    </row>
    <row r="113" spans="6:9" x14ac:dyDescent="0.3">
      <c r="F113" s="7">
        <v>0</v>
      </c>
      <c r="G113">
        <v>0</v>
      </c>
      <c r="H113">
        <v>5</v>
      </c>
      <c r="I113">
        <v>10</v>
      </c>
    </row>
    <row r="114" spans="6:9" x14ac:dyDescent="0.3">
      <c r="F114" s="7">
        <v>1</v>
      </c>
      <c r="G114">
        <v>10</v>
      </c>
      <c r="H114">
        <v>0</v>
      </c>
      <c r="I114">
        <v>10</v>
      </c>
    </row>
    <row r="115" spans="6:9" x14ac:dyDescent="0.3">
      <c r="F115" s="7">
        <v>2</v>
      </c>
      <c r="G115">
        <v>20</v>
      </c>
      <c r="H115">
        <v>10</v>
      </c>
      <c r="I115">
        <v>0</v>
      </c>
    </row>
    <row r="117" spans="6:9" x14ac:dyDescent="0.3">
      <c r="F117" s="7"/>
      <c r="G117" s="8">
        <v>0</v>
      </c>
      <c r="H117" s="8">
        <v>1</v>
      </c>
      <c r="I117" s="8">
        <v>2</v>
      </c>
    </row>
    <row r="118" spans="6:9" x14ac:dyDescent="0.3">
      <c r="F118" s="7">
        <v>0</v>
      </c>
      <c r="G118">
        <v>0</v>
      </c>
      <c r="H118">
        <v>5</v>
      </c>
      <c r="I118">
        <v>10</v>
      </c>
    </row>
    <row r="119" spans="6:9" x14ac:dyDescent="0.3">
      <c r="F119" s="7">
        <v>1</v>
      </c>
      <c r="G119">
        <v>10</v>
      </c>
      <c r="H119">
        <v>0</v>
      </c>
      <c r="I119">
        <v>10</v>
      </c>
    </row>
    <row r="120" spans="6:9" x14ac:dyDescent="0.3">
      <c r="F120" s="7">
        <v>2</v>
      </c>
      <c r="G120">
        <v>20</v>
      </c>
      <c r="H120">
        <v>10</v>
      </c>
      <c r="I120">
        <v>0</v>
      </c>
    </row>
  </sheetData>
  <mergeCells count="1">
    <mergeCell ref="A9:D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CE4F-2ECA-42A7-928B-05C989CF2A41}">
  <dimension ref="A1:S28"/>
  <sheetViews>
    <sheetView workbookViewId="0">
      <selection activeCell="M21" sqref="M21"/>
    </sheetView>
  </sheetViews>
  <sheetFormatPr defaultRowHeight="14" x14ac:dyDescent="0.3"/>
  <sheetData>
    <row r="1" spans="1:18" x14ac:dyDescent="0.3">
      <c r="F1">
        <f>0.75*N11</f>
        <v>0</v>
      </c>
      <c r="G1" s="22">
        <f t="shared" ref="G1:J1" si="0">0.75*O11</f>
        <v>15</v>
      </c>
      <c r="H1" s="22">
        <f t="shared" si="0"/>
        <v>15</v>
      </c>
      <c r="I1" s="16">
        <f t="shared" si="0"/>
        <v>15</v>
      </c>
      <c r="J1" s="16">
        <f t="shared" si="0"/>
        <v>18.75</v>
      </c>
    </row>
    <row r="2" spans="1:18" x14ac:dyDescent="0.3">
      <c r="F2">
        <f t="shared" ref="F2:F5" si="1">0.75*N12</f>
        <v>0</v>
      </c>
      <c r="G2">
        <f t="shared" ref="G2:G5" si="2">0.75*O12</f>
        <v>0</v>
      </c>
      <c r="H2" s="22">
        <f t="shared" ref="H2:H5" si="3">0.75*P12</f>
        <v>7.5</v>
      </c>
      <c r="I2">
        <f t="shared" ref="I2:I5" si="4">0.75*Q12</f>
        <v>15</v>
      </c>
      <c r="J2">
        <f t="shared" ref="J2:J5" si="5">0.75*R12</f>
        <v>7.5</v>
      </c>
      <c r="N2" t="e">
        <f>F7/N11</f>
        <v>#DIV/0!</v>
      </c>
      <c r="O2">
        <f t="shared" ref="O2:R6" si="6">G7/O11</f>
        <v>0.5</v>
      </c>
      <c r="P2">
        <f t="shared" si="6"/>
        <v>0.5</v>
      </c>
      <c r="Q2">
        <f t="shared" si="6"/>
        <v>0.75</v>
      </c>
      <c r="R2">
        <f t="shared" si="6"/>
        <v>0.6</v>
      </c>
    </row>
    <row r="3" spans="1:18" x14ac:dyDescent="0.3">
      <c r="F3">
        <f t="shared" si="1"/>
        <v>0</v>
      </c>
      <c r="G3">
        <f t="shared" si="2"/>
        <v>0</v>
      </c>
      <c r="H3">
        <f t="shared" si="3"/>
        <v>0</v>
      </c>
      <c r="I3">
        <f t="shared" si="4"/>
        <v>7.5</v>
      </c>
      <c r="J3">
        <f t="shared" si="5"/>
        <v>7.5</v>
      </c>
      <c r="N3" t="e">
        <f t="shared" ref="N3:N6" si="7">F8/N12</f>
        <v>#DIV/0!</v>
      </c>
      <c r="O3" t="e">
        <f t="shared" si="6"/>
        <v>#DIV/0!</v>
      </c>
      <c r="P3">
        <f t="shared" si="6"/>
        <v>0.5</v>
      </c>
      <c r="Q3">
        <f t="shared" si="6"/>
        <v>0.5</v>
      </c>
      <c r="R3">
        <f t="shared" si="6"/>
        <v>0.5</v>
      </c>
    </row>
    <row r="4" spans="1:18" x14ac:dyDescent="0.3"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 s="22">
        <f t="shared" si="5"/>
        <v>15</v>
      </c>
      <c r="N4" t="e">
        <f t="shared" si="7"/>
        <v>#DIV/0!</v>
      </c>
      <c r="O4" t="e">
        <f t="shared" si="6"/>
        <v>#DIV/0!</v>
      </c>
      <c r="P4" t="e">
        <f t="shared" si="6"/>
        <v>#DIV/0!</v>
      </c>
      <c r="Q4">
        <f t="shared" si="6"/>
        <v>0.5</v>
      </c>
      <c r="R4">
        <f t="shared" si="6"/>
        <v>0.5</v>
      </c>
    </row>
    <row r="5" spans="1:18" x14ac:dyDescent="0.3"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N5" t="e">
        <f t="shared" si="7"/>
        <v>#DIV/0!</v>
      </c>
      <c r="O5" t="e">
        <f t="shared" si="6"/>
        <v>#DIV/0!</v>
      </c>
      <c r="P5" t="e">
        <f t="shared" si="6"/>
        <v>#DIV/0!</v>
      </c>
      <c r="Q5" t="e">
        <f t="shared" si="6"/>
        <v>#DIV/0!</v>
      </c>
      <c r="R5">
        <f t="shared" si="6"/>
        <v>0.5</v>
      </c>
    </row>
    <row r="6" spans="1:18" x14ac:dyDescent="0.3">
      <c r="F6">
        <v>0</v>
      </c>
      <c r="G6">
        <v>1</v>
      </c>
      <c r="H6">
        <v>2</v>
      </c>
      <c r="I6">
        <v>3</v>
      </c>
      <c r="J6">
        <v>4</v>
      </c>
      <c r="N6" t="e">
        <f t="shared" si="7"/>
        <v>#DIV/0!</v>
      </c>
      <c r="O6" t="e">
        <f t="shared" si="6"/>
        <v>#DIV/0!</v>
      </c>
      <c r="P6" t="e">
        <f t="shared" si="6"/>
        <v>#DIV/0!</v>
      </c>
      <c r="Q6" t="e">
        <f t="shared" si="6"/>
        <v>#DIV/0!</v>
      </c>
      <c r="R6" t="e">
        <f t="shared" si="6"/>
        <v>#DIV/0!</v>
      </c>
    </row>
    <row r="7" spans="1:18" x14ac:dyDescent="0.3">
      <c r="E7">
        <v>0</v>
      </c>
      <c r="F7" s="4">
        <v>0</v>
      </c>
      <c r="G7" s="16">
        <v>10</v>
      </c>
      <c r="H7" s="16">
        <v>10</v>
      </c>
      <c r="I7" s="16">
        <v>15</v>
      </c>
      <c r="J7" s="16">
        <v>15</v>
      </c>
    </row>
    <row r="8" spans="1:18" x14ac:dyDescent="0.3">
      <c r="E8">
        <v>1</v>
      </c>
      <c r="F8" s="4">
        <v>0</v>
      </c>
      <c r="G8" s="4">
        <v>0</v>
      </c>
      <c r="H8" s="16">
        <v>5</v>
      </c>
      <c r="I8" s="4">
        <v>10</v>
      </c>
      <c r="J8" s="4">
        <v>5</v>
      </c>
      <c r="K8" t="s">
        <v>26</v>
      </c>
    </row>
    <row r="9" spans="1:18" x14ac:dyDescent="0.3">
      <c r="A9" s="15"/>
      <c r="B9" s="15"/>
      <c r="C9" s="15"/>
      <c r="D9" s="15"/>
      <c r="E9">
        <v>2</v>
      </c>
      <c r="F9" s="4">
        <v>0</v>
      </c>
      <c r="G9" s="4">
        <v>0</v>
      </c>
      <c r="H9" s="4">
        <v>0</v>
      </c>
      <c r="I9" s="4">
        <v>5</v>
      </c>
      <c r="J9" s="4">
        <v>5</v>
      </c>
    </row>
    <row r="10" spans="1:18" x14ac:dyDescent="0.3">
      <c r="A10" s="15"/>
      <c r="B10" s="15"/>
      <c r="C10" s="15"/>
      <c r="D10" s="15"/>
      <c r="E10">
        <v>3</v>
      </c>
      <c r="F10" s="4">
        <v>0</v>
      </c>
      <c r="G10" s="4">
        <v>0</v>
      </c>
      <c r="H10" s="4">
        <v>0</v>
      </c>
      <c r="I10" s="4">
        <v>0</v>
      </c>
      <c r="J10" s="16">
        <v>10</v>
      </c>
      <c r="N10">
        <v>0</v>
      </c>
      <c r="O10">
        <v>1</v>
      </c>
      <c r="P10">
        <v>2</v>
      </c>
      <c r="Q10">
        <v>3</v>
      </c>
      <c r="R10">
        <v>4</v>
      </c>
    </row>
    <row r="11" spans="1:18" x14ac:dyDescent="0.3">
      <c r="A11" s="15"/>
      <c r="B11" s="15"/>
      <c r="C11" s="15"/>
      <c r="D11" s="15"/>
      <c r="E11">
        <v>4</v>
      </c>
      <c r="F11" s="4"/>
      <c r="G11" s="4"/>
      <c r="H11" s="4"/>
      <c r="I11" s="4"/>
      <c r="J11" s="4">
        <v>0</v>
      </c>
      <c r="M11">
        <v>0</v>
      </c>
      <c r="N11" s="4">
        <f>MAX(F7,F15)</f>
        <v>0</v>
      </c>
      <c r="O11" s="16">
        <f t="shared" ref="O11:R15" si="8">MAX(G7,G15)</f>
        <v>20</v>
      </c>
      <c r="P11" s="16">
        <f t="shared" si="8"/>
        <v>20</v>
      </c>
      <c r="Q11" s="16">
        <f t="shared" si="8"/>
        <v>20</v>
      </c>
      <c r="R11" s="16">
        <f t="shared" si="8"/>
        <v>25</v>
      </c>
    </row>
    <row r="12" spans="1:18" x14ac:dyDescent="0.3">
      <c r="A12" s="15"/>
      <c r="B12" s="15"/>
      <c r="C12" s="15"/>
      <c r="D12" s="15"/>
      <c r="M12">
        <v>1</v>
      </c>
      <c r="N12" s="4">
        <f t="shared" ref="N12:N15" si="9">MAX(F8,F16)</f>
        <v>0</v>
      </c>
      <c r="O12" s="4">
        <f t="shared" si="8"/>
        <v>0</v>
      </c>
      <c r="P12" s="16">
        <f t="shared" si="8"/>
        <v>10</v>
      </c>
      <c r="Q12" s="4">
        <f t="shared" si="8"/>
        <v>20</v>
      </c>
      <c r="R12" s="4">
        <f t="shared" si="8"/>
        <v>10</v>
      </c>
    </row>
    <row r="13" spans="1:18" x14ac:dyDescent="0.3">
      <c r="A13" s="15"/>
      <c r="B13" s="15"/>
      <c r="C13" s="15"/>
      <c r="D13" s="15"/>
      <c r="M13">
        <v>2</v>
      </c>
      <c r="N13" s="4">
        <f t="shared" si="9"/>
        <v>0</v>
      </c>
      <c r="O13" s="4">
        <f t="shared" si="8"/>
        <v>0</v>
      </c>
      <c r="P13" s="4">
        <f t="shared" si="8"/>
        <v>0</v>
      </c>
      <c r="Q13" s="4">
        <f t="shared" si="8"/>
        <v>10</v>
      </c>
      <c r="R13" s="4">
        <f t="shared" si="8"/>
        <v>10</v>
      </c>
    </row>
    <row r="14" spans="1:18" x14ac:dyDescent="0.3">
      <c r="A14" s="15"/>
      <c r="B14" s="15"/>
      <c r="C14" s="15"/>
      <c r="D14" s="15"/>
      <c r="F14">
        <v>0</v>
      </c>
      <c r="G14">
        <v>1</v>
      </c>
      <c r="H14">
        <v>2</v>
      </c>
      <c r="I14">
        <v>3</v>
      </c>
      <c r="J14">
        <v>4</v>
      </c>
      <c r="M14">
        <v>3</v>
      </c>
      <c r="N14" s="4">
        <f t="shared" si="9"/>
        <v>0</v>
      </c>
      <c r="O14" s="4">
        <f t="shared" si="8"/>
        <v>0</v>
      </c>
      <c r="P14" s="4">
        <f t="shared" si="8"/>
        <v>0</v>
      </c>
      <c r="Q14" s="4">
        <f t="shared" si="8"/>
        <v>0</v>
      </c>
      <c r="R14" s="16">
        <f t="shared" si="8"/>
        <v>20</v>
      </c>
    </row>
    <row r="15" spans="1:18" x14ac:dyDescent="0.3">
      <c r="A15" s="15"/>
      <c r="B15" s="15"/>
      <c r="C15" s="15"/>
      <c r="D15" s="15"/>
      <c r="E15">
        <v>0</v>
      </c>
      <c r="F15" s="4">
        <v>0</v>
      </c>
      <c r="G15" s="16">
        <v>20</v>
      </c>
      <c r="H15" s="16">
        <v>20</v>
      </c>
      <c r="I15" s="16">
        <v>20</v>
      </c>
      <c r="J15" s="16">
        <v>25</v>
      </c>
      <c r="M15">
        <v>4</v>
      </c>
      <c r="N15" s="4">
        <f t="shared" si="9"/>
        <v>0</v>
      </c>
      <c r="O15" s="4">
        <f t="shared" si="8"/>
        <v>0</v>
      </c>
      <c r="P15" s="4">
        <f t="shared" si="8"/>
        <v>0</v>
      </c>
      <c r="Q15" s="4">
        <f t="shared" si="8"/>
        <v>0</v>
      </c>
      <c r="R15" s="4">
        <f t="shared" si="8"/>
        <v>0</v>
      </c>
    </row>
    <row r="16" spans="1:18" x14ac:dyDescent="0.3">
      <c r="A16" s="15"/>
      <c r="B16" s="15"/>
      <c r="C16" s="15"/>
      <c r="D16" s="15"/>
      <c r="E16">
        <v>1</v>
      </c>
      <c r="F16" s="4"/>
      <c r="G16" s="4">
        <v>0</v>
      </c>
      <c r="H16" s="16">
        <v>10</v>
      </c>
      <c r="I16" s="4">
        <v>20</v>
      </c>
      <c r="J16" s="4">
        <v>10</v>
      </c>
      <c r="K16" t="s">
        <v>27</v>
      </c>
    </row>
    <row r="17" spans="1:19" x14ac:dyDescent="0.3">
      <c r="A17" s="15"/>
      <c r="B17" s="15"/>
      <c r="C17" s="15"/>
      <c r="D17" s="15"/>
      <c r="E17">
        <v>2</v>
      </c>
      <c r="F17" s="4"/>
      <c r="G17" s="4"/>
      <c r="H17" s="4">
        <v>0</v>
      </c>
      <c r="I17" s="4">
        <v>10</v>
      </c>
      <c r="J17" s="4">
        <v>10</v>
      </c>
    </row>
    <row r="18" spans="1:19" x14ac:dyDescent="0.3">
      <c r="A18" s="15"/>
      <c r="B18" s="15"/>
      <c r="C18" s="15"/>
      <c r="D18" s="15"/>
      <c r="E18">
        <v>3</v>
      </c>
      <c r="F18" s="4"/>
      <c r="G18" s="4"/>
      <c r="H18" s="4"/>
      <c r="I18" s="4">
        <v>0</v>
      </c>
      <c r="J18" s="16">
        <v>20</v>
      </c>
    </row>
    <row r="19" spans="1:19" x14ac:dyDescent="0.3">
      <c r="A19" s="15"/>
      <c r="B19" s="15"/>
      <c r="C19" s="15"/>
      <c r="D19" s="15"/>
      <c r="E19">
        <v>4</v>
      </c>
      <c r="F19" s="4"/>
      <c r="G19" s="4"/>
      <c r="H19" s="4"/>
      <c r="I19" s="4"/>
      <c r="J19" s="4">
        <v>0</v>
      </c>
      <c r="N19">
        <v>1</v>
      </c>
      <c r="O19">
        <f>100/20+100/10+190/20</f>
        <v>24.5</v>
      </c>
      <c r="Q19">
        <f>100/G1+100/H2+190/H1</f>
        <v>32.666666666666664</v>
      </c>
    </row>
    <row r="20" spans="1:19" x14ac:dyDescent="0.3">
      <c r="A20" s="15"/>
      <c r="B20" s="15"/>
      <c r="C20" s="15"/>
      <c r="D20" s="15"/>
      <c r="N20">
        <v>2</v>
      </c>
      <c r="O20">
        <f>100/10+100/20+190/20</f>
        <v>24.5</v>
      </c>
      <c r="Q20">
        <f>100/I1+100/J4+190/J1</f>
        <v>23.466666666666669</v>
      </c>
    </row>
    <row r="21" spans="1:19" x14ac:dyDescent="0.3">
      <c r="A21" s="15"/>
      <c r="B21" s="15"/>
      <c r="C21" s="15"/>
      <c r="D21" s="15"/>
    </row>
    <row r="22" spans="1:19" x14ac:dyDescent="0.3">
      <c r="A22" s="15"/>
      <c r="B22" s="15"/>
      <c r="C22" s="15"/>
      <c r="D22" s="15"/>
      <c r="O22">
        <f>100/O11+100/P12+80/P11</f>
        <v>19</v>
      </c>
    </row>
    <row r="23" spans="1:19" x14ac:dyDescent="0.3">
      <c r="A23" s="15"/>
      <c r="B23" s="15"/>
      <c r="C23" s="15"/>
      <c r="D23" s="15"/>
      <c r="F23">
        <v>0</v>
      </c>
      <c r="G23">
        <v>1</v>
      </c>
      <c r="H23">
        <v>2</v>
      </c>
      <c r="I23">
        <v>3</v>
      </c>
      <c r="J23">
        <v>4</v>
      </c>
      <c r="O23">
        <f>100/R11+100/R14+190/Q11</f>
        <v>18.5</v>
      </c>
      <c r="Q23">
        <f>100/G1+100/H2</f>
        <v>20</v>
      </c>
      <c r="R23">
        <f>100/J1+100/J4</f>
        <v>12</v>
      </c>
    </row>
    <row r="24" spans="1:19" x14ac:dyDescent="0.3">
      <c r="A24" s="15"/>
      <c r="B24" s="15"/>
      <c r="C24" s="15"/>
      <c r="D24" s="15"/>
      <c r="E24">
        <v>0</v>
      </c>
      <c r="F24" s="5" t="e">
        <f>F15/N11</f>
        <v>#DIV/0!</v>
      </c>
      <c r="G24" s="5">
        <f>G15/O11</f>
        <v>1</v>
      </c>
      <c r="H24" s="5">
        <f t="shared" ref="H24:J24" si="10">H15/P11</f>
        <v>1</v>
      </c>
      <c r="I24" s="5">
        <f t="shared" si="10"/>
        <v>1</v>
      </c>
      <c r="J24" s="5">
        <f t="shared" si="10"/>
        <v>1</v>
      </c>
      <c r="Q24">
        <f>190/H15</f>
        <v>9.5</v>
      </c>
      <c r="R24">
        <f>8*I1</f>
        <v>120</v>
      </c>
      <c r="S24">
        <f>70/I15</f>
        <v>3.5</v>
      </c>
    </row>
    <row r="25" spans="1:19" x14ac:dyDescent="0.3">
      <c r="A25" s="15"/>
      <c r="B25" s="15"/>
      <c r="C25" s="15"/>
      <c r="D25" s="15"/>
      <c r="E25">
        <v>1</v>
      </c>
      <c r="F25" s="5" t="e">
        <f t="shared" ref="F25:F28" si="11">F16/N12</f>
        <v>#DIV/0!</v>
      </c>
      <c r="G25" s="5" t="e">
        <f t="shared" ref="G25:G28" si="12">G16/O12</f>
        <v>#DIV/0!</v>
      </c>
      <c r="H25" s="5">
        <f t="shared" ref="H25:J28" si="13">H16/P12</f>
        <v>1</v>
      </c>
      <c r="I25" s="5">
        <f t="shared" si="13"/>
        <v>1</v>
      </c>
      <c r="J25" s="5">
        <f t="shared" si="13"/>
        <v>1</v>
      </c>
      <c r="Q25">
        <f>20+9.5</f>
        <v>29.5</v>
      </c>
      <c r="S25">
        <f>12+S24+8</f>
        <v>23.5</v>
      </c>
    </row>
    <row r="26" spans="1:19" x14ac:dyDescent="0.3">
      <c r="E26">
        <v>2</v>
      </c>
      <c r="F26" s="5" t="e">
        <f t="shared" si="11"/>
        <v>#DIV/0!</v>
      </c>
      <c r="G26" s="5" t="e">
        <f t="shared" si="12"/>
        <v>#DIV/0!</v>
      </c>
      <c r="H26" s="5" t="e">
        <f t="shared" si="13"/>
        <v>#DIV/0!</v>
      </c>
      <c r="I26" s="5">
        <f t="shared" si="13"/>
        <v>1</v>
      </c>
      <c r="J26" s="5">
        <f t="shared" si="13"/>
        <v>1</v>
      </c>
    </row>
    <row r="27" spans="1:19" x14ac:dyDescent="0.3">
      <c r="E27">
        <v>3</v>
      </c>
      <c r="F27" s="5" t="e">
        <f t="shared" si="11"/>
        <v>#DIV/0!</v>
      </c>
      <c r="G27" s="5" t="e">
        <f t="shared" si="12"/>
        <v>#DIV/0!</v>
      </c>
      <c r="H27" s="5" t="e">
        <f t="shared" si="13"/>
        <v>#DIV/0!</v>
      </c>
      <c r="I27" s="5" t="e">
        <f t="shared" si="13"/>
        <v>#DIV/0!</v>
      </c>
      <c r="J27" s="5">
        <f t="shared" si="13"/>
        <v>1</v>
      </c>
    </row>
    <row r="28" spans="1:19" x14ac:dyDescent="0.3">
      <c r="E28">
        <v>4</v>
      </c>
      <c r="F28" s="5" t="e">
        <f t="shared" si="11"/>
        <v>#DIV/0!</v>
      </c>
      <c r="G28" s="5" t="e">
        <f t="shared" si="12"/>
        <v>#DIV/0!</v>
      </c>
      <c r="H28" s="5" t="e">
        <f t="shared" si="13"/>
        <v>#DIV/0!</v>
      </c>
      <c r="I28" s="5" t="e">
        <f t="shared" si="13"/>
        <v>#DIV/0!</v>
      </c>
      <c r="J28" s="5" t="e">
        <f t="shared" si="13"/>
        <v>#DIV/0!</v>
      </c>
    </row>
  </sheetData>
  <mergeCells count="1">
    <mergeCell ref="A9:D2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0A9A-FBD5-4BAF-8C66-42659A63517D}">
  <dimension ref="F2:K16"/>
  <sheetViews>
    <sheetView workbookViewId="0">
      <selection activeCell="I26" sqref="I26"/>
    </sheetView>
  </sheetViews>
  <sheetFormatPr defaultRowHeight="14" x14ac:dyDescent="0.3"/>
  <sheetData>
    <row r="2" spans="6:11" x14ac:dyDescent="0.3">
      <c r="F2" s="19" t="s">
        <v>22</v>
      </c>
      <c r="G2" s="20"/>
      <c r="H2" s="20"/>
      <c r="I2" s="20"/>
      <c r="J2" s="20"/>
      <c r="K2" s="21"/>
    </row>
    <row r="3" spans="6:11" x14ac:dyDescent="0.3">
      <c r="F3" s="19" t="s">
        <v>23</v>
      </c>
      <c r="G3" s="20"/>
      <c r="H3" s="20"/>
      <c r="I3" s="20"/>
      <c r="J3" s="20"/>
      <c r="K3" s="21"/>
    </row>
    <row r="4" spans="6:11" x14ac:dyDescent="0.3">
      <c r="F4" s="18" t="s">
        <v>24</v>
      </c>
      <c r="G4" s="17">
        <v>0</v>
      </c>
      <c r="H4" s="17">
        <v>1</v>
      </c>
      <c r="I4" s="17">
        <v>2</v>
      </c>
      <c r="J4" s="17">
        <v>3</v>
      </c>
      <c r="K4" s="17">
        <v>4</v>
      </c>
    </row>
    <row r="5" spans="6:11" x14ac:dyDescent="0.3">
      <c r="F5" s="17">
        <v>0</v>
      </c>
      <c r="G5" s="17">
        <v>0</v>
      </c>
      <c r="H5" s="17">
        <v>10</v>
      </c>
      <c r="I5" s="17">
        <v>10</v>
      </c>
      <c r="J5" s="17">
        <v>15</v>
      </c>
      <c r="K5" s="17">
        <v>15</v>
      </c>
    </row>
    <row r="6" spans="6:11" x14ac:dyDescent="0.3">
      <c r="F6" s="17">
        <v>1</v>
      </c>
      <c r="G6" s="17">
        <v>10</v>
      </c>
      <c r="H6" s="17">
        <v>0</v>
      </c>
      <c r="I6" s="17">
        <v>5</v>
      </c>
      <c r="J6" s="17">
        <v>10</v>
      </c>
      <c r="K6" s="17">
        <v>5</v>
      </c>
    </row>
    <row r="7" spans="6:11" x14ac:dyDescent="0.3">
      <c r="F7" s="17">
        <v>2</v>
      </c>
      <c r="G7" s="17">
        <v>10</v>
      </c>
      <c r="H7" s="17">
        <v>5</v>
      </c>
      <c r="I7" s="17">
        <v>0</v>
      </c>
      <c r="J7" s="17">
        <v>5</v>
      </c>
      <c r="K7" s="17">
        <v>5</v>
      </c>
    </row>
    <row r="8" spans="6:11" x14ac:dyDescent="0.3">
      <c r="F8" s="17">
        <v>3</v>
      </c>
      <c r="G8" s="17">
        <v>15</v>
      </c>
      <c r="H8" s="17">
        <v>10</v>
      </c>
      <c r="I8" s="17">
        <v>5</v>
      </c>
      <c r="J8" s="17">
        <v>0</v>
      </c>
      <c r="K8" s="17">
        <v>10</v>
      </c>
    </row>
    <row r="9" spans="6:11" x14ac:dyDescent="0.3">
      <c r="F9" s="17">
        <v>4</v>
      </c>
      <c r="G9" s="17">
        <v>15</v>
      </c>
      <c r="H9" s="17">
        <v>5</v>
      </c>
      <c r="I9" s="17">
        <v>5</v>
      </c>
      <c r="J9" s="17">
        <v>10</v>
      </c>
      <c r="K9" s="17">
        <v>0</v>
      </c>
    </row>
    <row r="10" spans="6:11" x14ac:dyDescent="0.3">
      <c r="F10" s="19" t="s">
        <v>25</v>
      </c>
      <c r="G10" s="20"/>
      <c r="H10" s="20"/>
      <c r="I10" s="20"/>
      <c r="J10" s="20"/>
      <c r="K10" s="21"/>
    </row>
    <row r="11" spans="6:11" x14ac:dyDescent="0.3">
      <c r="F11" s="18" t="s">
        <v>24</v>
      </c>
      <c r="G11" s="17">
        <v>0</v>
      </c>
      <c r="H11" s="17">
        <v>1</v>
      </c>
      <c r="I11" s="17">
        <v>2</v>
      </c>
      <c r="J11" s="17">
        <v>3</v>
      </c>
      <c r="K11" s="17">
        <v>4</v>
      </c>
    </row>
    <row r="12" spans="6:11" x14ac:dyDescent="0.3">
      <c r="F12" s="17">
        <v>0</v>
      </c>
      <c r="G12" s="17">
        <v>0</v>
      </c>
      <c r="H12" s="17">
        <v>20</v>
      </c>
      <c r="I12" s="17">
        <v>20</v>
      </c>
      <c r="J12" s="17">
        <v>20</v>
      </c>
      <c r="K12" s="17">
        <v>25</v>
      </c>
    </row>
    <row r="13" spans="6:11" x14ac:dyDescent="0.3">
      <c r="F13" s="17">
        <v>1</v>
      </c>
      <c r="G13" s="17">
        <v>20</v>
      </c>
      <c r="H13" s="17">
        <v>0</v>
      </c>
      <c r="I13" s="17">
        <v>10</v>
      </c>
      <c r="J13" s="17">
        <v>20</v>
      </c>
      <c r="K13" s="17">
        <v>10</v>
      </c>
    </row>
    <row r="14" spans="6:11" x14ac:dyDescent="0.3">
      <c r="F14" s="17">
        <v>2</v>
      </c>
      <c r="G14" s="17">
        <v>20</v>
      </c>
      <c r="H14" s="17">
        <v>10</v>
      </c>
      <c r="I14" s="17">
        <v>0</v>
      </c>
      <c r="J14" s="17">
        <v>10</v>
      </c>
      <c r="K14" s="17">
        <v>10</v>
      </c>
    </row>
    <row r="15" spans="6:11" x14ac:dyDescent="0.3">
      <c r="F15" s="17">
        <v>3</v>
      </c>
      <c r="G15" s="17">
        <v>20</v>
      </c>
      <c r="H15" s="17">
        <v>20</v>
      </c>
      <c r="I15" s="17">
        <v>10</v>
      </c>
      <c r="J15" s="17">
        <v>0</v>
      </c>
      <c r="K15" s="17">
        <v>20</v>
      </c>
    </row>
    <row r="16" spans="6:11" x14ac:dyDescent="0.3">
      <c r="F16" s="17">
        <v>4</v>
      </c>
      <c r="G16" s="17">
        <v>25</v>
      </c>
      <c r="H16" s="17">
        <v>20</v>
      </c>
      <c r="I16" s="17">
        <v>10</v>
      </c>
      <c r="J16" s="17">
        <v>20</v>
      </c>
      <c r="K16" s="17">
        <v>0</v>
      </c>
    </row>
  </sheetData>
  <mergeCells count="3">
    <mergeCell ref="F2:K2"/>
    <mergeCell ref="F3:K3"/>
    <mergeCell ref="F10:K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2B9D-E1E1-422E-BB14-B64E7EE3850D}">
  <dimension ref="A2:R35"/>
  <sheetViews>
    <sheetView workbookViewId="0">
      <selection activeCell="L18" sqref="L18"/>
    </sheetView>
  </sheetViews>
  <sheetFormatPr defaultRowHeight="14" x14ac:dyDescent="0.3"/>
  <sheetData>
    <row r="2" spans="1:18" x14ac:dyDescent="0.3">
      <c r="N2" t="e">
        <f>F7/N11</f>
        <v>#DIV/0!</v>
      </c>
      <c r="O2">
        <f t="shared" ref="O2:R6" si="0">G7/O11</f>
        <v>1</v>
      </c>
      <c r="P2">
        <f t="shared" si="0"/>
        <v>1</v>
      </c>
      <c r="Q2">
        <f t="shared" si="0"/>
        <v>1</v>
      </c>
      <c r="R2">
        <f t="shared" si="0"/>
        <v>1</v>
      </c>
    </row>
    <row r="3" spans="1:18" x14ac:dyDescent="0.3">
      <c r="N3" t="e">
        <f t="shared" ref="N3:N6" si="1">F8/N12</f>
        <v>#DIV/0!</v>
      </c>
      <c r="O3" t="e">
        <f t="shared" si="0"/>
        <v>#DIV/0!</v>
      </c>
      <c r="P3">
        <f t="shared" si="0"/>
        <v>1</v>
      </c>
      <c r="Q3">
        <f t="shared" si="0"/>
        <v>1</v>
      </c>
      <c r="R3">
        <f t="shared" si="0"/>
        <v>1</v>
      </c>
    </row>
    <row r="4" spans="1:18" x14ac:dyDescent="0.3">
      <c r="H4" t="s">
        <v>29</v>
      </c>
      <c r="N4" t="e">
        <f t="shared" si="1"/>
        <v>#DIV/0!</v>
      </c>
      <c r="O4" t="e">
        <f t="shared" si="0"/>
        <v>#DIV/0!</v>
      </c>
      <c r="P4" t="e">
        <f t="shared" si="0"/>
        <v>#DIV/0!</v>
      </c>
      <c r="Q4">
        <f t="shared" si="0"/>
        <v>1</v>
      </c>
      <c r="R4">
        <f t="shared" si="0"/>
        <v>1</v>
      </c>
    </row>
    <row r="5" spans="1:18" x14ac:dyDescent="0.3">
      <c r="N5" t="e">
        <f t="shared" si="1"/>
        <v>#DIV/0!</v>
      </c>
      <c r="O5" t="e">
        <f t="shared" si="0"/>
        <v>#DIV/0!</v>
      </c>
      <c r="P5" t="e">
        <f t="shared" si="0"/>
        <v>#DIV/0!</v>
      </c>
      <c r="Q5" t="e">
        <f t="shared" si="0"/>
        <v>#DIV/0!</v>
      </c>
      <c r="R5">
        <f t="shared" si="0"/>
        <v>1</v>
      </c>
    </row>
    <row r="6" spans="1:18" x14ac:dyDescent="0.3">
      <c r="F6">
        <v>0</v>
      </c>
      <c r="G6">
        <v>1</v>
      </c>
      <c r="H6">
        <v>2</v>
      </c>
      <c r="I6">
        <v>3</v>
      </c>
      <c r="J6">
        <v>4</v>
      </c>
      <c r="N6" t="e">
        <f t="shared" si="1"/>
        <v>#DIV/0!</v>
      </c>
      <c r="O6" t="e">
        <f t="shared" si="0"/>
        <v>#DIV/0!</v>
      </c>
      <c r="P6" t="e">
        <f t="shared" si="0"/>
        <v>#DIV/0!</v>
      </c>
      <c r="Q6" t="e">
        <f t="shared" si="0"/>
        <v>#DIV/0!</v>
      </c>
      <c r="R6" t="e">
        <f t="shared" si="0"/>
        <v>#DIV/0!</v>
      </c>
    </row>
    <row r="7" spans="1:18" x14ac:dyDescent="0.3">
      <c r="E7">
        <v>0</v>
      </c>
      <c r="F7" s="4">
        <v>0</v>
      </c>
      <c r="G7" s="16">
        <v>20</v>
      </c>
      <c r="H7" s="16">
        <v>20</v>
      </c>
      <c r="I7" s="16">
        <v>10</v>
      </c>
      <c r="J7" s="16">
        <v>10</v>
      </c>
    </row>
    <row r="8" spans="1:18" x14ac:dyDescent="0.3">
      <c r="E8">
        <v>1</v>
      </c>
      <c r="F8" s="4">
        <v>0</v>
      </c>
      <c r="G8" s="4">
        <v>0</v>
      </c>
      <c r="H8" s="16">
        <v>10</v>
      </c>
      <c r="I8" s="4">
        <v>20</v>
      </c>
      <c r="J8" s="4">
        <v>10</v>
      </c>
    </row>
    <row r="9" spans="1:18" x14ac:dyDescent="0.3">
      <c r="A9" s="15"/>
      <c r="B9" s="15"/>
      <c r="C9" s="15"/>
      <c r="D9" s="15"/>
      <c r="E9">
        <v>2</v>
      </c>
      <c r="F9" s="4">
        <v>0</v>
      </c>
      <c r="G9" s="4">
        <v>0</v>
      </c>
      <c r="H9" s="4">
        <v>0</v>
      </c>
      <c r="I9" s="4">
        <v>10</v>
      </c>
      <c r="J9" s="4">
        <v>10</v>
      </c>
    </row>
    <row r="10" spans="1:18" x14ac:dyDescent="0.3">
      <c r="A10" s="15"/>
      <c r="B10" s="15"/>
      <c r="C10" s="15"/>
      <c r="D10" s="15"/>
      <c r="E10">
        <v>3</v>
      </c>
      <c r="F10" s="4">
        <v>0</v>
      </c>
      <c r="G10" s="4">
        <v>0</v>
      </c>
      <c r="H10" s="4">
        <v>0</v>
      </c>
      <c r="I10" s="4">
        <v>0</v>
      </c>
      <c r="J10" s="16">
        <v>20</v>
      </c>
      <c r="N10">
        <v>0</v>
      </c>
      <c r="O10">
        <v>1</v>
      </c>
      <c r="P10">
        <v>2</v>
      </c>
      <c r="Q10">
        <v>3</v>
      </c>
      <c r="R10">
        <v>4</v>
      </c>
    </row>
    <row r="11" spans="1:18" x14ac:dyDescent="0.3">
      <c r="A11" s="15"/>
      <c r="B11" s="15"/>
      <c r="C11" s="15"/>
      <c r="D11" s="15"/>
      <c r="E11">
        <v>4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M11">
        <v>0</v>
      </c>
      <c r="N11" s="4">
        <f>MAX(F7,F15)</f>
        <v>0</v>
      </c>
      <c r="O11" s="16">
        <f t="shared" ref="O11:R15" si="2">MAX(G7,G15)</f>
        <v>20</v>
      </c>
      <c r="P11" s="16">
        <f t="shared" si="2"/>
        <v>20</v>
      </c>
      <c r="Q11" s="16">
        <f t="shared" si="2"/>
        <v>10</v>
      </c>
      <c r="R11" s="16">
        <f t="shared" si="2"/>
        <v>10</v>
      </c>
    </row>
    <row r="12" spans="1:18" x14ac:dyDescent="0.3">
      <c r="A12" s="15"/>
      <c r="B12" s="15"/>
      <c r="C12" s="15"/>
      <c r="D12" s="15"/>
      <c r="M12">
        <v>1</v>
      </c>
      <c r="N12" s="4">
        <f t="shared" ref="N12:N15" si="3">MAX(F8,F16)</f>
        <v>0</v>
      </c>
      <c r="O12" s="4">
        <f t="shared" si="2"/>
        <v>0</v>
      </c>
      <c r="P12" s="16">
        <f t="shared" si="2"/>
        <v>10</v>
      </c>
      <c r="Q12" s="4">
        <f t="shared" si="2"/>
        <v>20</v>
      </c>
      <c r="R12" s="4">
        <f t="shared" si="2"/>
        <v>10</v>
      </c>
    </row>
    <row r="13" spans="1:18" x14ac:dyDescent="0.3">
      <c r="A13" s="15"/>
      <c r="B13" s="15"/>
      <c r="C13" s="15"/>
      <c r="D13" s="15"/>
      <c r="H13" t="s">
        <v>30</v>
      </c>
      <c r="M13">
        <v>2</v>
      </c>
      <c r="N13" s="4">
        <f t="shared" si="3"/>
        <v>0</v>
      </c>
      <c r="O13" s="4">
        <f t="shared" si="2"/>
        <v>0</v>
      </c>
      <c r="P13" s="4">
        <f t="shared" si="2"/>
        <v>0</v>
      </c>
      <c r="Q13" s="4">
        <f t="shared" si="2"/>
        <v>10</v>
      </c>
      <c r="R13" s="4">
        <f t="shared" si="2"/>
        <v>10</v>
      </c>
    </row>
    <row r="14" spans="1:18" x14ac:dyDescent="0.3">
      <c r="A14" s="15"/>
      <c r="B14" s="15"/>
      <c r="C14" s="15"/>
      <c r="D14" s="15"/>
      <c r="F14">
        <v>0</v>
      </c>
      <c r="G14">
        <v>1</v>
      </c>
      <c r="H14">
        <v>2</v>
      </c>
      <c r="I14">
        <v>3</v>
      </c>
      <c r="J14">
        <v>4</v>
      </c>
      <c r="M14">
        <v>3</v>
      </c>
      <c r="N14" s="4">
        <f t="shared" si="3"/>
        <v>0</v>
      </c>
      <c r="O14" s="4">
        <f t="shared" si="2"/>
        <v>0</v>
      </c>
      <c r="P14" s="4">
        <f t="shared" si="2"/>
        <v>0</v>
      </c>
      <c r="Q14" s="4">
        <f t="shared" si="2"/>
        <v>0</v>
      </c>
      <c r="R14" s="16">
        <f t="shared" si="2"/>
        <v>20</v>
      </c>
    </row>
    <row r="15" spans="1:18" x14ac:dyDescent="0.3">
      <c r="A15" s="15"/>
      <c r="B15" s="15"/>
      <c r="C15" s="15"/>
      <c r="D15" s="15"/>
      <c r="E15">
        <v>0</v>
      </c>
      <c r="F15" s="4">
        <v>0</v>
      </c>
      <c r="G15" s="16">
        <v>5</v>
      </c>
      <c r="H15" s="16">
        <v>10</v>
      </c>
      <c r="I15" s="16">
        <v>5</v>
      </c>
      <c r="J15" s="16">
        <v>5</v>
      </c>
      <c r="M15">
        <v>4</v>
      </c>
      <c r="N15" s="4">
        <f t="shared" si="3"/>
        <v>0</v>
      </c>
      <c r="O15" s="4">
        <f t="shared" si="2"/>
        <v>0</v>
      </c>
      <c r="P15" s="4">
        <f t="shared" si="2"/>
        <v>0</v>
      </c>
      <c r="Q15" s="4">
        <f t="shared" si="2"/>
        <v>0</v>
      </c>
      <c r="R15" s="4">
        <f t="shared" si="2"/>
        <v>0</v>
      </c>
    </row>
    <row r="16" spans="1:18" x14ac:dyDescent="0.3">
      <c r="A16" s="15"/>
      <c r="B16" s="15"/>
      <c r="C16" s="15"/>
      <c r="D16" s="15"/>
      <c r="E16">
        <v>1</v>
      </c>
      <c r="F16" s="4">
        <v>0</v>
      </c>
      <c r="G16" s="4">
        <v>0</v>
      </c>
      <c r="H16" s="16">
        <v>5</v>
      </c>
      <c r="I16" s="4">
        <v>10</v>
      </c>
      <c r="J16" s="4">
        <v>5</v>
      </c>
    </row>
    <row r="17" spans="1:18" x14ac:dyDescent="0.3">
      <c r="A17" s="15"/>
      <c r="B17" s="15"/>
      <c r="C17" s="15"/>
      <c r="D17" s="15"/>
      <c r="E17">
        <v>2</v>
      </c>
      <c r="F17" s="4">
        <v>0</v>
      </c>
      <c r="G17" s="4">
        <v>0</v>
      </c>
      <c r="H17" s="4">
        <v>0</v>
      </c>
      <c r="I17" s="4">
        <v>5</v>
      </c>
      <c r="J17" s="4">
        <v>5</v>
      </c>
    </row>
    <row r="18" spans="1:18" x14ac:dyDescent="0.3">
      <c r="A18" s="15"/>
      <c r="B18" s="15"/>
      <c r="C18" s="15"/>
      <c r="D18" s="15"/>
      <c r="E18">
        <v>3</v>
      </c>
      <c r="F18" s="4">
        <v>0</v>
      </c>
      <c r="G18" s="4">
        <v>0</v>
      </c>
      <c r="H18" s="4">
        <v>0</v>
      </c>
      <c r="I18" s="4">
        <v>0</v>
      </c>
      <c r="J18" s="16">
        <v>5</v>
      </c>
    </row>
    <row r="19" spans="1:18" x14ac:dyDescent="0.3">
      <c r="A19" s="15"/>
      <c r="B19" s="15"/>
      <c r="C19" s="15"/>
      <c r="D19" s="15"/>
      <c r="E19">
        <v>4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N19">
        <v>1</v>
      </c>
      <c r="O19">
        <f>100/20+100/10+200/20</f>
        <v>25</v>
      </c>
      <c r="Q19">
        <f>100/(O11)+100/(P12)+190/(P11)</f>
        <v>24.5</v>
      </c>
    </row>
    <row r="20" spans="1:18" x14ac:dyDescent="0.3">
      <c r="A20" s="15"/>
      <c r="B20" s="15"/>
      <c r="C20" s="15"/>
      <c r="D20" s="15"/>
      <c r="N20">
        <v>2</v>
      </c>
      <c r="O20">
        <f>100/10+100/20+200/20</f>
        <v>25</v>
      </c>
      <c r="Q20">
        <f>100/(R11)+100/(R14)+190/(Q11)</f>
        <v>34</v>
      </c>
    </row>
    <row r="21" spans="1:18" x14ac:dyDescent="0.3">
      <c r="A21" s="15"/>
      <c r="B21" s="15"/>
      <c r="C21" s="15"/>
      <c r="D21" s="15"/>
    </row>
    <row r="22" spans="1:18" x14ac:dyDescent="0.3">
      <c r="A22" s="15"/>
      <c r="B22" s="15"/>
      <c r="C22" s="15"/>
      <c r="D22" s="15"/>
      <c r="N22" t="s">
        <v>28</v>
      </c>
      <c r="O22">
        <f>100/O11+100/P12+190/P11</f>
        <v>24.5</v>
      </c>
      <c r="Q22">
        <f>100/R11</f>
        <v>10</v>
      </c>
    </row>
    <row r="23" spans="1:18" x14ac:dyDescent="0.3">
      <c r="A23" s="15"/>
      <c r="B23" s="15"/>
      <c r="C23" s="15"/>
      <c r="D23" s="15"/>
      <c r="F23">
        <v>0</v>
      </c>
      <c r="G23">
        <v>1</v>
      </c>
      <c r="H23">
        <v>2</v>
      </c>
      <c r="I23">
        <v>3</v>
      </c>
      <c r="J23">
        <v>4</v>
      </c>
      <c r="N23" t="s">
        <v>21</v>
      </c>
      <c r="O23">
        <f>100/R11+100/R14+190/Q11</f>
        <v>34</v>
      </c>
      <c r="Q23">
        <f>100/R14</f>
        <v>5</v>
      </c>
    </row>
    <row r="24" spans="1:18" x14ac:dyDescent="0.3">
      <c r="A24" s="15"/>
      <c r="B24" s="15"/>
      <c r="C24" s="15"/>
      <c r="D24" s="15"/>
      <c r="E24">
        <v>0</v>
      </c>
      <c r="F24" s="5" t="e">
        <f>F15/N11</f>
        <v>#DIV/0!</v>
      </c>
      <c r="G24" s="5">
        <f t="shared" ref="G24:J28" si="4">G15/O11</f>
        <v>0.25</v>
      </c>
      <c r="H24" s="5">
        <f t="shared" si="4"/>
        <v>0.5</v>
      </c>
      <c r="I24" s="5">
        <f t="shared" si="4"/>
        <v>0.5</v>
      </c>
      <c r="J24" s="5">
        <f t="shared" si="4"/>
        <v>0.5</v>
      </c>
    </row>
    <row r="25" spans="1:18" x14ac:dyDescent="0.3">
      <c r="A25" s="15"/>
      <c r="B25" s="15"/>
      <c r="C25" s="15"/>
      <c r="D25" s="15"/>
      <c r="E25">
        <v>1</v>
      </c>
      <c r="F25" s="5" t="e">
        <f t="shared" ref="F25:F28" si="5">F16/N12</f>
        <v>#DIV/0!</v>
      </c>
      <c r="G25" s="5" t="e">
        <f t="shared" si="4"/>
        <v>#DIV/0!</v>
      </c>
      <c r="H25" s="5">
        <f t="shared" si="4"/>
        <v>0.5</v>
      </c>
      <c r="I25" s="5">
        <f t="shared" si="4"/>
        <v>0.5</v>
      </c>
      <c r="J25" s="5">
        <f t="shared" si="4"/>
        <v>0.5</v>
      </c>
      <c r="Q25">
        <v>19</v>
      </c>
    </row>
    <row r="26" spans="1:18" x14ac:dyDescent="0.3">
      <c r="E26">
        <v>2</v>
      </c>
      <c r="F26" s="5" t="e">
        <f t="shared" si="5"/>
        <v>#DIV/0!</v>
      </c>
      <c r="G26" s="5" t="e">
        <f t="shared" si="4"/>
        <v>#DIV/0!</v>
      </c>
      <c r="H26" s="5" t="e">
        <f t="shared" si="4"/>
        <v>#DIV/0!</v>
      </c>
      <c r="I26" s="5">
        <f t="shared" si="4"/>
        <v>0.5</v>
      </c>
      <c r="J26" s="5">
        <f t="shared" si="4"/>
        <v>0.5</v>
      </c>
      <c r="Q26">
        <f>24.5-15</f>
        <v>9.5</v>
      </c>
    </row>
    <row r="27" spans="1:18" x14ac:dyDescent="0.3">
      <c r="E27">
        <v>3</v>
      </c>
      <c r="F27" s="5" t="e">
        <f t="shared" si="5"/>
        <v>#DIV/0!</v>
      </c>
      <c r="G27" s="5" t="e">
        <f t="shared" si="4"/>
        <v>#DIV/0!</v>
      </c>
      <c r="H27" s="5" t="e">
        <f t="shared" si="4"/>
        <v>#DIV/0!</v>
      </c>
      <c r="I27" s="5" t="e">
        <f t="shared" si="4"/>
        <v>#DIV/0!</v>
      </c>
      <c r="J27" s="5">
        <f t="shared" si="4"/>
        <v>0.25</v>
      </c>
      <c r="Q27">
        <f>9.5*Q11</f>
        <v>95</v>
      </c>
    </row>
    <row r="28" spans="1:18" x14ac:dyDescent="0.3">
      <c r="E28">
        <v>4</v>
      </c>
      <c r="F28" s="5" t="e">
        <f t="shared" si="5"/>
        <v>#DIV/0!</v>
      </c>
      <c r="G28" s="5" t="e">
        <f t="shared" si="4"/>
        <v>#DIV/0!</v>
      </c>
      <c r="H28" s="5" t="e">
        <f t="shared" si="4"/>
        <v>#DIV/0!</v>
      </c>
      <c r="I28" s="5" t="e">
        <f t="shared" si="4"/>
        <v>#DIV/0!</v>
      </c>
      <c r="J28" s="5" t="e">
        <f t="shared" si="4"/>
        <v>#DIV/0!</v>
      </c>
      <c r="Q28">
        <f>190-95</f>
        <v>95</v>
      </c>
    </row>
    <row r="31" spans="1:18" x14ac:dyDescent="0.3">
      <c r="N31" s="4">
        <v>0</v>
      </c>
      <c r="O31" s="16">
        <v>5</v>
      </c>
      <c r="P31" s="16">
        <v>10</v>
      </c>
      <c r="Q31" s="16">
        <v>10</v>
      </c>
      <c r="R31" s="16">
        <v>5</v>
      </c>
    </row>
    <row r="32" spans="1:18" x14ac:dyDescent="0.3">
      <c r="N32" s="4">
        <v>0</v>
      </c>
      <c r="O32" s="4">
        <v>0</v>
      </c>
      <c r="P32" s="16">
        <v>5</v>
      </c>
      <c r="Q32" s="4">
        <v>10</v>
      </c>
      <c r="R32" s="4">
        <v>5</v>
      </c>
    </row>
    <row r="33" spans="14:18" x14ac:dyDescent="0.3">
      <c r="N33" s="4">
        <v>0</v>
      </c>
      <c r="O33" s="4">
        <v>0</v>
      </c>
      <c r="P33" s="4">
        <v>0</v>
      </c>
      <c r="Q33" s="4">
        <v>5</v>
      </c>
      <c r="R33" s="4">
        <v>5</v>
      </c>
    </row>
    <row r="34" spans="14:18" x14ac:dyDescent="0.3">
      <c r="N34" s="4">
        <v>0</v>
      </c>
      <c r="O34" s="4">
        <v>0</v>
      </c>
      <c r="P34" s="4">
        <v>0</v>
      </c>
      <c r="Q34" s="4">
        <v>0</v>
      </c>
      <c r="R34" s="16">
        <v>5</v>
      </c>
    </row>
    <row r="35" spans="14:18" x14ac:dyDescent="0.3">
      <c r="N35" s="4">
        <v>0</v>
      </c>
      <c r="O35" s="4">
        <v>0</v>
      </c>
      <c r="P35" s="4">
        <v>0</v>
      </c>
      <c r="Q35" s="4">
        <v>0</v>
      </c>
      <c r="R35" s="4">
        <v>0</v>
      </c>
    </row>
  </sheetData>
  <mergeCells count="1">
    <mergeCell ref="A9:D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2023-02-27T08:19:31Z</dcterms:modified>
</cp:coreProperties>
</file>