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nnlandet-my.sharepoint.com/personal/248300_stud_inn_no/Documents/Kvantitativ metode og statistikk/Regression-models-and-predicting-from-data/Data/"/>
    </mc:Choice>
  </mc:AlternateContent>
  <xr:revisionPtr revIDLastSave="54" documentId="8_{B0FEC40C-DEF9-4141-800F-D31843A32CB2}" xr6:coauthVersionLast="47" xr6:coauthVersionMax="47" xr10:uidLastSave="{B933382F-9017-46F8-9511-5830DC0ECE1A}"/>
  <bookViews>
    <workbookView xWindow="-120" yWindow="-120" windowWidth="20730" windowHeight="11160" xr2:uid="{F459462E-4C08-43FE-80DC-7ADAE562111D}"/>
  </bookViews>
  <sheets>
    <sheet name="Fortynningsserie PS1 (c-myc) " sheetId="2" r:id="rId1"/>
    <sheet name="Fortynningsserie PS2 (c-myc)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F19" i="4"/>
  <c r="F18" i="4"/>
  <c r="F17" i="4"/>
  <c r="F16" i="4"/>
  <c r="D16" i="4"/>
  <c r="D17" i="4" s="1"/>
  <c r="F15" i="4"/>
  <c r="F9" i="4"/>
  <c r="E20" i="4" s="1"/>
  <c r="F8" i="4"/>
  <c r="E19" i="4" s="1"/>
  <c r="F7" i="4"/>
  <c r="E18" i="4" s="1"/>
  <c r="F6" i="4"/>
  <c r="E17" i="4" s="1"/>
  <c r="G5" i="4"/>
  <c r="F5" i="4"/>
  <c r="E16" i="4" s="1"/>
  <c r="B5" i="4"/>
  <c r="B6" i="4" s="1"/>
  <c r="B7" i="4" s="1"/>
  <c r="B8" i="4" s="1"/>
  <c r="B9" i="4" s="1"/>
  <c r="G4" i="4"/>
  <c r="F4" i="4"/>
  <c r="E15" i="4" s="1"/>
  <c r="J4" i="2"/>
  <c r="F20" i="2"/>
  <c r="F19" i="2"/>
  <c r="F18" i="2"/>
  <c r="F17" i="2"/>
  <c r="F16" i="2"/>
  <c r="D16" i="2"/>
  <c r="D17" i="2" s="1"/>
  <c r="F15" i="2"/>
  <c r="F9" i="2"/>
  <c r="E20" i="2" s="1"/>
  <c r="F8" i="2"/>
  <c r="E19" i="2" s="1"/>
  <c r="F7" i="2"/>
  <c r="E18" i="2" s="1"/>
  <c r="F6" i="2"/>
  <c r="E17" i="2" s="1"/>
  <c r="B5" i="2"/>
  <c r="B6" i="2" s="1"/>
  <c r="B7" i="2" s="1"/>
  <c r="B8" i="2" s="1"/>
  <c r="B9" i="2" s="1"/>
  <c r="F5" i="2"/>
  <c r="E16" i="2" s="1"/>
  <c r="G4" i="2"/>
  <c r="F4" i="2"/>
  <c r="E15" i="2" s="1"/>
  <c r="G17" i="4" l="1"/>
  <c r="G15" i="4"/>
  <c r="G18" i="4"/>
  <c r="G19" i="4"/>
  <c r="G16" i="4"/>
  <c r="G20" i="4"/>
  <c r="G6" i="4"/>
  <c r="D18" i="4"/>
  <c r="G15" i="2"/>
  <c r="G5" i="2"/>
  <c r="G17" i="2"/>
  <c r="G18" i="2"/>
  <c r="G16" i="2"/>
  <c r="G19" i="2"/>
  <c r="G20" i="2"/>
  <c r="G6" i="2"/>
  <c r="D18" i="2"/>
  <c r="D19" i="4" l="1"/>
  <c r="G7" i="4"/>
  <c r="G7" i="2"/>
  <c r="D19" i="2"/>
  <c r="G8" i="4" l="1"/>
  <c r="J4" i="4" s="1"/>
  <c r="L4" i="4" s="1"/>
  <c r="D20" i="4"/>
  <c r="G9" i="4" s="1"/>
  <c r="G8" i="2"/>
  <c r="L4" i="2" s="1"/>
  <c r="D20" i="2"/>
  <c r="G9" i="2" s="1"/>
</calcChain>
</file>

<file path=xl/sharedStrings.xml><?xml version="1.0" encoding="utf-8"?>
<sst xmlns="http://schemas.openxmlformats.org/spreadsheetml/2006/main" count="534" uniqueCount="76">
  <si>
    <t>Sample name</t>
  </si>
  <si>
    <t>Target name</t>
  </si>
  <si>
    <t>Ct1</t>
  </si>
  <si>
    <t>Ct2</t>
  </si>
  <si>
    <t>Ct3</t>
  </si>
  <si>
    <t>Avg Ct</t>
  </si>
  <si>
    <t>Sample quantity</t>
  </si>
  <si>
    <t>Log (sample quan)</t>
  </si>
  <si>
    <t>Slope / stigningstall</t>
  </si>
  <si>
    <t>Primer Efficiency (%)</t>
  </si>
  <si>
    <t>(90-110)</t>
  </si>
  <si>
    <t>"Pooled sample"</t>
  </si>
  <si>
    <t>Avg</t>
  </si>
  <si>
    <t>SD</t>
  </si>
  <si>
    <t>CV (%)</t>
  </si>
  <si>
    <t>1-1</t>
  </si>
  <si>
    <t>2-1</t>
  </si>
  <si>
    <t>3-1</t>
  </si>
  <si>
    <t>4-1</t>
  </si>
  <si>
    <t>5-1</t>
  </si>
  <si>
    <t>6-1</t>
  </si>
  <si>
    <t>Undetermined</t>
  </si>
  <si>
    <t>Navn</t>
  </si>
  <si>
    <t>A4</t>
  </si>
  <si>
    <t>cmyc</t>
  </si>
  <si>
    <t>UNKNOWN</t>
  </si>
  <si>
    <t>SYBR</t>
  </si>
  <si>
    <t>None</t>
  </si>
  <si>
    <t>A5</t>
  </si>
  <si>
    <t>A6</t>
  </si>
  <si>
    <t/>
  </si>
  <si>
    <t>A7</t>
  </si>
  <si>
    <t>A8</t>
  </si>
  <si>
    <t>A9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</si>
  <si>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</si>
  <si>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</si>
  <si>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</si>
  <si>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</si>
  <si>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</si>
  <si>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</si>
  <si>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</si>
  <si>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</si>
  <si>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</si>
  <si>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</si>
  <si>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</si>
  <si>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</si>
  <si>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N4</t>
  </si>
  <si>
    <t>1-2</t>
  </si>
  <si>
    <t>N5</t>
  </si>
  <si>
    <t>2-2</t>
  </si>
  <si>
    <t>N6</t>
  </si>
  <si>
    <t>3-2</t>
  </si>
  <si>
    <t>N7</t>
  </si>
  <si>
    <t>4-2</t>
  </si>
  <si>
    <t>N8</t>
  </si>
  <si>
    <t>5-2</t>
  </si>
  <si>
    <t>N9</t>
  </si>
  <si>
    <t>6-2</t>
  </si>
  <si>
    <t>O4</t>
  </si>
  <si>
    <t>O5</t>
  </si>
  <si>
    <t>O6</t>
  </si>
  <si>
    <t>O7</t>
  </si>
  <si>
    <t>O8</t>
  </si>
  <si>
    <t>O9</t>
  </si>
  <si>
    <t>P4</t>
  </si>
  <si>
    <t>P5</t>
  </si>
  <si>
    <t>P6</t>
  </si>
  <si>
    <t>P7</t>
  </si>
  <si>
    <t>P8</t>
  </si>
  <si>
    <t>P9</t>
  </si>
  <si>
    <t>ct</t>
  </si>
  <si>
    <t>ct_avg</t>
  </si>
  <si>
    <t>ct_std</t>
  </si>
  <si>
    <t>Well</t>
  </si>
  <si>
    <t>Fortynningsserie fra PS1</t>
  </si>
  <si>
    <t>Fortynningsserie fra 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</si>
</sst>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49" fontId="0" fillId="0" borderId="0" xfId="0" applyNumberFormat="1"/>
    <xf numFmtId="0" fontId="3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749781277340329E-2"/>
                  <c:y val="-6.70275590551172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'Fortynningsserie PS1 (c-myc) '!$F$4:$F$9</c:f>
              <c:numCache>
                <c:formatCode>General</c:formatCode>
                <c:ptCount val="6"/>
                <c:pt idx="0">
                  <c:v>27.108263651529949</c:v>
                </c:pt>
                <c:pt idx="1">
                  <c:v>28.310091018676758</c:v>
                </c:pt>
                <c:pt idx="2">
                  <c:v>30.987323760986328</c:v>
                </c:pt>
                <c:pt idx="3">
                  <c:v>30.027484893798828</c:v>
                </c:pt>
                <c:pt idx="4">
                  <c:v>31.581834157307942</c:v>
                </c:pt>
                <c:pt idx="5">
                  <c:v>34.349393844604492</c:v>
                </c:pt>
              </c:numCache>
            </c:numRef>
          </c:xVal>
          <c:yVal>
            <c:numRef>
              <c:f>'Fortynningsserie PS1 (c-myc) '!$G$4:$G$9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-0.3010299956639812</c:v>
                </c:pt>
                <c:pt idx="2" formatCode="0.00">
                  <c:v>-0.6020599913279624</c:v>
                </c:pt>
                <c:pt idx="3" formatCode="0.000">
                  <c:v>-0.90308998699194354</c:v>
                </c:pt>
                <c:pt idx="4" formatCode="0.000">
                  <c:v>-1.2041199826559248</c:v>
                </c:pt>
                <c:pt idx="5" formatCode="0.000">
                  <c:v>-1.505149978319906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5-432F-806E-2C971FAE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15696"/>
        <c:axId val="455126255"/>
      </c:scatterChart>
      <c:valAx>
        <c:axId val="1615115696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126255"/>
        <c:crosses val="autoZero"/>
        <c:crossBetween val="midCat"/>
      </c:valAx>
      <c:valAx>
        <c:axId val="45512625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151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749781277340329E-2"/>
                  <c:y val="-6.70275590551172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'Fortynningsserie PS2 (c-myc) '!$F$4:$F$9</c:f>
              <c:numCache>
                <c:formatCode>General</c:formatCode>
                <c:ptCount val="6"/>
                <c:pt idx="0">
                  <c:v>28.229305267333984</c:v>
                </c:pt>
                <c:pt idx="1">
                  <c:v>29.854028701782227</c:v>
                </c:pt>
                <c:pt idx="2">
                  <c:v>24.007266680399578</c:v>
                </c:pt>
                <c:pt idx="3">
                  <c:v>30.492478052775066</c:v>
                </c:pt>
                <c:pt idx="4">
                  <c:v>31.533279418945313</c:v>
                </c:pt>
                <c:pt idx="5">
                  <c:v>29.792410850524902</c:v>
                </c:pt>
              </c:numCache>
            </c:numRef>
          </c:xVal>
          <c:yVal>
            <c:numRef>
              <c:f>'Fortynningsserie PS2 (c-myc) '!$G$4:$G$9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-0.3010299956639812</c:v>
                </c:pt>
                <c:pt idx="2" formatCode="0.00">
                  <c:v>-0.6020599913279624</c:v>
                </c:pt>
                <c:pt idx="3" formatCode="0.000">
                  <c:v>-0.90308998699194354</c:v>
                </c:pt>
                <c:pt idx="4" formatCode="0.000">
                  <c:v>-1.2041199826559248</c:v>
                </c:pt>
                <c:pt idx="5" formatCode="0.000">
                  <c:v>-1.505149978319906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9-4BB3-9CB7-88E00ACC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15696"/>
        <c:axId val="455126255"/>
      </c:scatterChart>
      <c:valAx>
        <c:axId val="1615115696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126255"/>
        <c:crosses val="autoZero"/>
        <c:crossBetween val="midCat"/>
      </c:valAx>
      <c:valAx>
        <c:axId val="45512625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151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11</xdr:row>
      <xdr:rowOff>3810</xdr:rowOff>
    </xdr:from>
    <xdr:to>
      <xdr:col>15</xdr:col>
      <xdr:colOff>38100</xdr:colOff>
      <xdr:row>26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E3F010-7FD5-4E5B-8CB5-02D7C83CD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11</xdr:row>
      <xdr:rowOff>3810</xdr:rowOff>
    </xdr:from>
    <xdr:to>
      <xdr:col>15</xdr:col>
      <xdr:colOff>38100</xdr:colOff>
      <xdr:row>26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66D9C9-F3DD-46C0-A7B1-1AA9FA943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9606-1DB5-4699-9771-25665D141AA5}">
  <dimension ref="A1:M72"/>
  <sheetViews>
    <sheetView tabSelected="1" workbookViewId="0">
      <selection activeCell="J7" sqref="J7"/>
    </sheetView>
  </sheetViews>
  <sheetFormatPr baseColWidth="10" defaultRowHeight="15" x14ac:dyDescent="0.25"/>
  <cols>
    <col min="6" max="7" width="12" bestFit="1" customWidth="1"/>
  </cols>
  <sheetData>
    <row r="1" spans="1:13" ht="18.75" x14ac:dyDescent="0.3">
      <c r="B1" s="1" t="s">
        <v>74</v>
      </c>
    </row>
    <row r="3" spans="1:13" x14ac:dyDescent="0.25">
      <c r="A3" t="s">
        <v>22</v>
      </c>
      <c r="B3" t="s">
        <v>6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J3" t="s">
        <v>8</v>
      </c>
      <c r="L3" t="s">
        <v>9</v>
      </c>
    </row>
    <row r="4" spans="1:13" x14ac:dyDescent="0.25">
      <c r="A4" s="12" t="s">
        <v>15</v>
      </c>
      <c r="B4">
        <v>1</v>
      </c>
      <c r="C4" s="11">
        <v>27.318147659301758</v>
      </c>
      <c r="D4" s="11">
        <v>27.232809066772461</v>
      </c>
      <c r="E4" s="11">
        <v>26.773834228515625</v>
      </c>
      <c r="F4">
        <f t="shared" ref="F4:F9" si="0">AVERAGE(C4:E4)</f>
        <v>27.108263651529949</v>
      </c>
      <c r="G4">
        <f t="shared" ref="G4:G9" si="1">LOG(D15)</f>
        <v>0</v>
      </c>
      <c r="J4" s="3">
        <f>SLOPE(F4:F9,G4:G9)</f>
        <v>-4.2768439940144001</v>
      </c>
      <c r="L4" s="6">
        <f>(10^(-1/J4)-1)*100</f>
        <v>71.32363213939108</v>
      </c>
      <c r="M4" t="s">
        <v>10</v>
      </c>
    </row>
    <row r="5" spans="1:13" x14ac:dyDescent="0.25">
      <c r="A5" s="12" t="s">
        <v>16</v>
      </c>
      <c r="B5">
        <f>B4/2</f>
        <v>0.5</v>
      </c>
      <c r="C5" s="11">
        <v>27.748193740844727</v>
      </c>
      <c r="D5" s="11">
        <v>28.871988296508789</v>
      </c>
      <c r="E5" s="10"/>
      <c r="F5" s="2">
        <f t="shared" si="0"/>
        <v>28.310091018676758</v>
      </c>
      <c r="G5" s="7">
        <f t="shared" si="1"/>
        <v>-0.3010299956639812</v>
      </c>
    </row>
    <row r="6" spans="1:13" x14ac:dyDescent="0.25">
      <c r="A6" s="12" t="s">
        <v>17</v>
      </c>
      <c r="B6">
        <f>B5/2</f>
        <v>0.25</v>
      </c>
      <c r="C6" s="10"/>
      <c r="D6" s="10"/>
      <c r="E6" s="11">
        <v>30.987323760986328</v>
      </c>
      <c r="F6">
        <f t="shared" si="0"/>
        <v>30.987323760986328</v>
      </c>
      <c r="G6" s="5">
        <f t="shared" si="1"/>
        <v>-0.6020599913279624</v>
      </c>
    </row>
    <row r="7" spans="1:13" x14ac:dyDescent="0.25">
      <c r="A7" s="12" t="s">
        <v>18</v>
      </c>
      <c r="B7">
        <f>B6/2</f>
        <v>0.125</v>
      </c>
      <c r="C7" s="10"/>
      <c r="D7" s="11">
        <v>29.725065231323242</v>
      </c>
      <c r="E7" s="11">
        <v>30.329904556274414</v>
      </c>
      <c r="F7">
        <f t="shared" si="0"/>
        <v>30.027484893798828</v>
      </c>
      <c r="G7" s="3">
        <f t="shared" si="1"/>
        <v>-0.90308998699194354</v>
      </c>
    </row>
    <row r="8" spans="1:13" x14ac:dyDescent="0.25">
      <c r="A8" s="12" t="s">
        <v>19</v>
      </c>
      <c r="B8" s="3">
        <f>B7/2</f>
        <v>6.25E-2</v>
      </c>
      <c r="C8" s="11">
        <v>31.179471969604492</v>
      </c>
      <c r="D8" s="11">
        <v>31.570590972900391</v>
      </c>
      <c r="E8" s="11">
        <v>31.995439529418945</v>
      </c>
      <c r="F8">
        <f t="shared" si="0"/>
        <v>31.581834157307942</v>
      </c>
      <c r="G8" s="3">
        <f t="shared" si="1"/>
        <v>-1.2041199826559248</v>
      </c>
    </row>
    <row r="9" spans="1:13" x14ac:dyDescent="0.25">
      <c r="A9" s="12" t="s">
        <v>20</v>
      </c>
      <c r="B9" s="3">
        <f>B8/2</f>
        <v>3.125E-2</v>
      </c>
      <c r="C9" s="11">
        <v>34.496929168701172</v>
      </c>
      <c r="D9" s="10"/>
      <c r="E9" s="11">
        <v>34.201858520507813</v>
      </c>
      <c r="F9">
        <f t="shared" si="0"/>
        <v>34.349393844604492</v>
      </c>
      <c r="G9" s="3">
        <f t="shared" si="1"/>
        <v>-1.505149978319906</v>
      </c>
    </row>
    <row r="10" spans="1:13" x14ac:dyDescent="0.25">
      <c r="A10" s="12"/>
      <c r="B10" s="3"/>
      <c r="C10" s="11"/>
      <c r="D10" s="10"/>
      <c r="E10" s="11"/>
      <c r="G10" s="3"/>
    </row>
    <row r="11" spans="1:13" x14ac:dyDescent="0.25">
      <c r="A11" s="12"/>
      <c r="B11" s="3"/>
      <c r="C11" s="11"/>
      <c r="D11" s="10"/>
      <c r="E11" s="11"/>
      <c r="G11" s="3"/>
    </row>
    <row r="12" spans="1:13" s="13" customFormat="1" ht="15.75" customHeight="1" x14ac:dyDescent="0.2"/>
    <row r="14" spans="1:13" x14ac:dyDescent="0.25">
      <c r="C14" t="s">
        <v>1</v>
      </c>
      <c r="D14" t="s">
        <v>11</v>
      </c>
      <c r="E14" t="s">
        <v>12</v>
      </c>
      <c r="F14" t="s">
        <v>13</v>
      </c>
      <c r="G14" t="s">
        <v>14</v>
      </c>
    </row>
    <row r="15" spans="1:13" x14ac:dyDescent="0.25">
      <c r="C15" s="12" t="s">
        <v>15</v>
      </c>
      <c r="D15">
        <v>1</v>
      </c>
      <c r="E15">
        <f>F4</f>
        <v>27.108263651529949</v>
      </c>
      <c r="F15">
        <f>_xlfn.STDEV.S(C4:E4)</f>
        <v>0.29275065854236787</v>
      </c>
      <c r="G15" s="4">
        <f>F15/F4</f>
        <v>1.0799314272046541E-2</v>
      </c>
    </row>
    <row r="16" spans="1:13" x14ac:dyDescent="0.25">
      <c r="C16" s="12" t="s">
        <v>16</v>
      </c>
      <c r="D16">
        <f>D15/2</f>
        <v>0.5</v>
      </c>
      <c r="E16">
        <f>F5</f>
        <v>28.310091018676758</v>
      </c>
      <c r="F16">
        <f>_xlfn.STDEV.S(C5:E5)</f>
        <v>0.79464275097058168</v>
      </c>
      <c r="G16" s="4">
        <f>F16/F5</f>
        <v>2.8069240414887373E-2</v>
      </c>
    </row>
    <row r="17" spans="1:11" x14ac:dyDescent="0.25">
      <c r="C17" s="12" t="s">
        <v>17</v>
      </c>
      <c r="D17">
        <f>D16/2</f>
        <v>0.25</v>
      </c>
      <c r="E17">
        <f>F6</f>
        <v>30.987323760986328</v>
      </c>
      <c r="F17" t="e">
        <f>_xlfn.STDEV.S(C6:E6)</f>
        <v>#DIV/0!</v>
      </c>
      <c r="G17" s="4" t="e">
        <f>F17/F6</f>
        <v>#DIV/0!</v>
      </c>
    </row>
    <row r="18" spans="1:11" x14ac:dyDescent="0.25">
      <c r="C18" s="12" t="s">
        <v>18</v>
      </c>
      <c r="D18">
        <f>D17/2</f>
        <v>0.125</v>
      </c>
      <c r="E18">
        <f>F7</f>
        <v>30.027484893798828</v>
      </c>
      <c r="F18">
        <f>_xlfn.STDEV.S(C7:E7)</f>
        <v>0.42768598820126741</v>
      </c>
      <c r="G18" s="4">
        <f>F18/F7</f>
        <v>1.4243150557361254E-2</v>
      </c>
    </row>
    <row r="19" spans="1:11" x14ac:dyDescent="0.25">
      <c r="C19" s="12" t="s">
        <v>19</v>
      </c>
      <c r="D19">
        <f>D18/2</f>
        <v>6.25E-2</v>
      </c>
      <c r="E19">
        <f>F8</f>
        <v>31.581834157307942</v>
      </c>
      <c r="F19">
        <f>_xlfn.STDEV.S(C8:E8)</f>
        <v>0.40809995290872669</v>
      </c>
      <c r="G19" s="4">
        <f>F19/F8</f>
        <v>1.2921983912523763E-2</v>
      </c>
    </row>
    <row r="20" spans="1:11" x14ac:dyDescent="0.25">
      <c r="C20" s="12" t="s">
        <v>20</v>
      </c>
      <c r="D20">
        <f>D19/2</f>
        <v>3.125E-2</v>
      </c>
      <c r="E20">
        <f>F9</f>
        <v>34.349393844604492</v>
      </c>
      <c r="F20">
        <f>_xlfn.STDEV.S(C9:E9)</f>
        <v>0.2086464562666345</v>
      </c>
      <c r="G20" s="4">
        <f>F20/F9</f>
        <v>6.0742398311464853E-3</v>
      </c>
    </row>
    <row r="26" spans="1:11" x14ac:dyDescent="0.25">
      <c r="C26" s="10"/>
      <c r="D26" s="11"/>
    </row>
    <row r="27" spans="1:11" x14ac:dyDescent="0.25">
      <c r="C27" s="10"/>
      <c r="D27" s="11"/>
    </row>
    <row r="28" spans="1:11" x14ac:dyDescent="0.25">
      <c r="C28" s="10"/>
      <c r="D28" s="10"/>
    </row>
    <row r="29" spans="1:11" x14ac:dyDescent="0.25">
      <c r="C29" s="10"/>
      <c r="D29" s="10"/>
    </row>
    <row r="30" spans="1:11" x14ac:dyDescent="0.25">
      <c r="B30" t="s">
        <v>73</v>
      </c>
      <c r="C30" s="10"/>
      <c r="D30" s="11" t="s">
        <v>1</v>
      </c>
      <c r="E30" t="s">
        <v>0</v>
      </c>
      <c r="I30" t="s">
        <v>70</v>
      </c>
      <c r="J30" t="s">
        <v>71</v>
      </c>
      <c r="K30" t="s">
        <v>72</v>
      </c>
    </row>
    <row r="31" spans="1:11" s="10" customFormat="1" x14ac:dyDescent="0.25">
      <c r="A31" s="10">
        <v>4</v>
      </c>
      <c r="B31" s="10" t="s">
        <v>23</v>
      </c>
      <c r="C31" s="10" t="b">
        <v>0</v>
      </c>
      <c r="D31" s="10" t="s">
        <v>15</v>
      </c>
      <c r="E31" s="10" t="s">
        <v>24</v>
      </c>
      <c r="F31" s="10" t="s">
        <v>25</v>
      </c>
      <c r="G31" s="10" t="s">
        <v>26</v>
      </c>
      <c r="H31" s="10" t="s">
        <v>27</v>
      </c>
      <c r="I31" s="11">
        <v>27.318147659301758</v>
      </c>
      <c r="J31" s="11">
        <v>26.494598388671875</v>
      </c>
      <c r="K31" s="11">
        <v>0.70984828472137451</v>
      </c>
    </row>
    <row r="32" spans="1:11" s="10" customFormat="1" x14ac:dyDescent="0.25">
      <c r="A32" s="10">
        <v>5</v>
      </c>
      <c r="B32" s="10" t="s">
        <v>28</v>
      </c>
      <c r="C32" s="10" t="b">
        <v>0</v>
      </c>
      <c r="D32" s="10" t="s">
        <v>16</v>
      </c>
      <c r="E32" s="10" t="s">
        <v>24</v>
      </c>
      <c r="F32" s="10" t="s">
        <v>25</v>
      </c>
      <c r="G32" s="10" t="s">
        <v>26</v>
      </c>
      <c r="H32" s="10" t="s">
        <v>27</v>
      </c>
      <c r="I32" s="11">
        <v>27.748193740844727</v>
      </c>
      <c r="J32" s="11">
        <v>27.998233795166016</v>
      </c>
      <c r="K32" s="11">
        <v>0.49797543883323669</v>
      </c>
    </row>
    <row r="33" spans="1:11" s="10" customFormat="1" x14ac:dyDescent="0.25">
      <c r="A33" s="10">
        <v>6</v>
      </c>
      <c r="B33" s="10" t="s">
        <v>29</v>
      </c>
      <c r="C33" s="10" t="b">
        <v>0</v>
      </c>
      <c r="D33" s="10" t="s">
        <v>17</v>
      </c>
      <c r="E33" s="10" t="s">
        <v>24</v>
      </c>
      <c r="F33" s="10" t="s">
        <v>25</v>
      </c>
      <c r="G33" s="10" t="s">
        <v>26</v>
      </c>
      <c r="H33" s="10" t="s">
        <v>27</v>
      </c>
      <c r="I33" s="10" t="s">
        <v>21</v>
      </c>
      <c r="J33" s="11">
        <v>30.987323760986328</v>
      </c>
      <c r="K33" s="10" t="s">
        <v>30</v>
      </c>
    </row>
    <row r="34" spans="1:11" s="10" customFormat="1" x14ac:dyDescent="0.25">
      <c r="A34" s="10">
        <v>7</v>
      </c>
      <c r="B34" s="10" t="s">
        <v>31</v>
      </c>
      <c r="C34" s="10" t="b">
        <v>0</v>
      </c>
      <c r="D34" s="10" t="s">
        <v>18</v>
      </c>
      <c r="E34" s="10" t="s">
        <v>24</v>
      </c>
      <c r="F34" s="10" t="s">
        <v>25</v>
      </c>
      <c r="G34" s="10" t="s">
        <v>26</v>
      </c>
      <c r="H34" s="10" t="s">
        <v>27</v>
      </c>
      <c r="I34" s="10" t="s">
        <v>21</v>
      </c>
      <c r="J34" s="11">
        <v>30.027484893798828</v>
      </c>
      <c r="K34" s="11">
        <v>0.42768597602844238</v>
      </c>
    </row>
    <row r="35" spans="1:11" s="10" customFormat="1" x14ac:dyDescent="0.25">
      <c r="A35" s="10">
        <v>8</v>
      </c>
      <c r="B35" s="10" t="s">
        <v>32</v>
      </c>
      <c r="C35" s="10" t="b">
        <v>0</v>
      </c>
      <c r="D35" s="10" t="s">
        <v>19</v>
      </c>
      <c r="E35" s="10" t="s">
        <v>24</v>
      </c>
      <c r="F35" s="10" t="s">
        <v>25</v>
      </c>
      <c r="G35" s="10" t="s">
        <v>26</v>
      </c>
      <c r="H35" s="10" t="s">
        <v>27</v>
      </c>
      <c r="I35" s="11">
        <v>31.179471969604492</v>
      </c>
      <c r="J35" s="11">
        <v>31.58183479309082</v>
      </c>
      <c r="K35" s="11">
        <v>0.4080999493598938</v>
      </c>
    </row>
    <row r="36" spans="1:11" s="10" customFormat="1" x14ac:dyDescent="0.25">
      <c r="A36" s="10">
        <v>9</v>
      </c>
      <c r="B36" s="10" t="s">
        <v>33</v>
      </c>
      <c r="C36" s="10" t="b">
        <v>0</v>
      </c>
      <c r="D36" s="10" t="s">
        <v>20</v>
      </c>
      <c r="E36" s="10" t="s">
        <v>24</v>
      </c>
      <c r="F36" s="10" t="s">
        <v>25</v>
      </c>
      <c r="G36" s="10" t="s">
        <v>26</v>
      </c>
      <c r="H36" s="10" t="s">
        <v>27</v>
      </c>
      <c r="I36" s="11">
        <v>34.496929168701172</v>
      </c>
      <c r="J36" s="11">
        <v>34.349395751953125</v>
      </c>
      <c r="K36" s="11">
        <v>0.20864646136760712</v>
      </c>
    </row>
    <row r="37" spans="1:11" s="10" customFormat="1" x14ac:dyDescent="0.25">
      <c r="A37" s="10">
        <v>28</v>
      </c>
      <c r="B37" s="10" t="s">
        <v>34</v>
      </c>
      <c r="C37" s="10" t="b">
        <v>0</v>
      </c>
      <c r="D37" s="10" t="s">
        <v>15</v>
      </c>
      <c r="E37" s="10" t="s">
        <v>24</v>
      </c>
      <c r="F37" s="10" t="s">
        <v>25</v>
      </c>
      <c r="G37" s="10" t="s">
        <v>26</v>
      </c>
      <c r="H37" s="10" t="s">
        <v>27</v>
      </c>
      <c r="I37" s="11">
        <v>27.232809066772461</v>
      </c>
      <c r="J37" s="11">
        <v>26.494598388671875</v>
      </c>
      <c r="K37" s="11">
        <v>0.70984828472137451</v>
      </c>
    </row>
    <row r="38" spans="1:11" s="10" customFormat="1" x14ac:dyDescent="0.25">
      <c r="A38" s="10">
        <v>29</v>
      </c>
      <c r="B38" s="10" t="s">
        <v>35</v>
      </c>
      <c r="C38" s="10" t="b">
        <v>0</v>
      </c>
      <c r="D38" s="10" t="s">
        <v>16</v>
      </c>
      <c r="E38" s="10" t="s">
        <v>24</v>
      </c>
      <c r="F38" s="10" t="s">
        <v>25</v>
      </c>
      <c r="G38" s="10" t="s">
        <v>26</v>
      </c>
      <c r="H38" s="10" t="s">
        <v>27</v>
      </c>
      <c r="I38" s="11">
        <v>28.871988296508789</v>
      </c>
      <c r="J38" s="11">
        <v>27.998233795166016</v>
      </c>
      <c r="K38" s="11">
        <v>0.49797543883323669</v>
      </c>
    </row>
    <row r="39" spans="1:11" s="10" customFormat="1" x14ac:dyDescent="0.25">
      <c r="A39" s="10">
        <v>30</v>
      </c>
      <c r="B39" s="10" t="s">
        <v>36</v>
      </c>
      <c r="C39" s="10" t="b">
        <v>0</v>
      </c>
      <c r="D39" s="10" t="s">
        <v>17</v>
      </c>
      <c r="E39" s="10" t="s">
        <v>24</v>
      </c>
      <c r="F39" s="10" t="s">
        <v>25</v>
      </c>
      <c r="G39" s="10" t="s">
        <v>26</v>
      </c>
      <c r="H39" s="10" t="s">
        <v>27</v>
      </c>
      <c r="I39" s="10" t="s">
        <v>21</v>
      </c>
      <c r="J39" s="11">
        <v>30.987323760986328</v>
      </c>
      <c r="K39" s="10" t="s">
        <v>30</v>
      </c>
    </row>
    <row r="40" spans="1:11" s="10" customFormat="1" x14ac:dyDescent="0.25">
      <c r="A40" s="10">
        <v>31</v>
      </c>
      <c r="B40" s="10" t="s">
        <v>37</v>
      </c>
      <c r="C40" s="10" t="b">
        <v>0</v>
      </c>
      <c r="D40" s="10" t="s">
        <v>18</v>
      </c>
      <c r="E40" s="10" t="s">
        <v>24</v>
      </c>
      <c r="F40" s="10" t="s">
        <v>25</v>
      </c>
      <c r="G40" s="10" t="s">
        <v>26</v>
      </c>
      <c r="H40" s="10" t="s">
        <v>27</v>
      </c>
      <c r="I40" s="11">
        <v>29.725065231323242</v>
      </c>
      <c r="J40" s="11">
        <v>30.027484893798828</v>
      </c>
      <c r="K40" s="11">
        <v>0.42768597602844238</v>
      </c>
    </row>
    <row r="41" spans="1:11" s="10" customFormat="1" x14ac:dyDescent="0.25">
      <c r="A41" s="10">
        <v>32</v>
      </c>
      <c r="B41" s="10" t="s">
        <v>38</v>
      </c>
      <c r="C41" s="10" t="b">
        <v>0</v>
      </c>
      <c r="D41" s="10" t="s">
        <v>19</v>
      </c>
      <c r="E41" s="10" t="s">
        <v>24</v>
      </c>
      <c r="F41" s="10" t="s">
        <v>25</v>
      </c>
      <c r="G41" s="10" t="s">
        <v>26</v>
      </c>
      <c r="H41" s="10" t="s">
        <v>27</v>
      </c>
      <c r="I41" s="11">
        <v>31.570590972900391</v>
      </c>
      <c r="J41" s="11">
        <v>31.58183479309082</v>
      </c>
      <c r="K41" s="11">
        <v>0.4080999493598938</v>
      </c>
    </row>
    <row r="42" spans="1:11" s="10" customFormat="1" x14ac:dyDescent="0.25">
      <c r="A42" s="10">
        <v>33</v>
      </c>
      <c r="B42" s="10" t="s">
        <v>39</v>
      </c>
      <c r="C42" s="10" t="b">
        <v>0</v>
      </c>
      <c r="D42" s="10" t="s">
        <v>20</v>
      </c>
      <c r="E42" s="10" t="s">
        <v>24</v>
      </c>
      <c r="F42" s="10" t="s">
        <v>25</v>
      </c>
      <c r="G42" s="10" t="s">
        <v>26</v>
      </c>
      <c r="H42" s="10" t="s">
        <v>27</v>
      </c>
      <c r="I42" s="10" t="s">
        <v>21</v>
      </c>
      <c r="J42" s="11">
        <v>34.349395751953125</v>
      </c>
      <c r="K42" s="11">
        <v>0.20864646136760712</v>
      </c>
    </row>
    <row r="43" spans="1:11" s="10" customFormat="1" x14ac:dyDescent="0.25">
      <c r="A43" s="10">
        <v>52</v>
      </c>
      <c r="B43" s="10" t="s">
        <v>40</v>
      </c>
      <c r="C43" s="10" t="b">
        <v>0</v>
      </c>
      <c r="D43" s="10" t="s">
        <v>15</v>
      </c>
      <c r="E43" s="10" t="s">
        <v>24</v>
      </c>
      <c r="F43" s="10" t="s">
        <v>25</v>
      </c>
      <c r="G43" s="10" t="s">
        <v>26</v>
      </c>
      <c r="H43" s="10" t="s">
        <v>27</v>
      </c>
      <c r="I43" s="11">
        <v>26.773834228515625</v>
      </c>
      <c r="J43" s="11">
        <v>26.494598388671875</v>
      </c>
      <c r="K43" s="11">
        <v>0.70984828472137451</v>
      </c>
    </row>
    <row r="44" spans="1:11" s="10" customFormat="1" x14ac:dyDescent="0.25">
      <c r="A44" s="10">
        <v>53</v>
      </c>
      <c r="B44" s="10" t="s">
        <v>41</v>
      </c>
      <c r="C44" s="10" t="b">
        <v>0</v>
      </c>
      <c r="D44" s="10" t="s">
        <v>16</v>
      </c>
      <c r="E44" s="10" t="s">
        <v>24</v>
      </c>
      <c r="F44" s="10" t="s">
        <v>25</v>
      </c>
      <c r="G44" s="10" t="s">
        <v>26</v>
      </c>
      <c r="H44" s="10" t="s">
        <v>27</v>
      </c>
      <c r="I44" s="10" t="s">
        <v>21</v>
      </c>
      <c r="J44" s="11">
        <v>27.998233795166016</v>
      </c>
      <c r="K44" s="11">
        <v>0.49797543883323669</v>
      </c>
    </row>
    <row r="45" spans="1:11" s="10" customFormat="1" x14ac:dyDescent="0.25">
      <c r="A45" s="10">
        <v>54</v>
      </c>
      <c r="B45" s="10" t="s">
        <v>42</v>
      </c>
      <c r="C45" s="10" t="b">
        <v>0</v>
      </c>
      <c r="D45" s="10" t="s">
        <v>17</v>
      </c>
      <c r="E45" s="10" t="s">
        <v>24</v>
      </c>
      <c r="F45" s="10" t="s">
        <v>25</v>
      </c>
      <c r="G45" s="10" t="s">
        <v>26</v>
      </c>
      <c r="H45" s="10" t="s">
        <v>27</v>
      </c>
      <c r="I45" s="11">
        <v>30.987323760986328</v>
      </c>
      <c r="J45" s="11">
        <v>30.987323760986328</v>
      </c>
      <c r="K45" s="10" t="s">
        <v>30</v>
      </c>
    </row>
    <row r="46" spans="1:11" s="10" customFormat="1" x14ac:dyDescent="0.25">
      <c r="A46" s="10">
        <v>55</v>
      </c>
      <c r="B46" s="10" t="s">
        <v>43</v>
      </c>
      <c r="C46" s="10" t="b">
        <v>0</v>
      </c>
      <c r="D46" s="10" t="s">
        <v>18</v>
      </c>
      <c r="E46" s="10" t="s">
        <v>24</v>
      </c>
      <c r="F46" s="10" t="s">
        <v>25</v>
      </c>
      <c r="G46" s="10" t="s">
        <v>26</v>
      </c>
      <c r="H46" s="10" t="s">
        <v>27</v>
      </c>
      <c r="I46" s="11">
        <v>30.329904556274414</v>
      </c>
      <c r="J46" s="11">
        <v>30.027484893798828</v>
      </c>
      <c r="K46" s="11">
        <v>0.42768597602844238</v>
      </c>
    </row>
    <row r="47" spans="1:11" s="10" customFormat="1" x14ac:dyDescent="0.25">
      <c r="A47" s="10">
        <v>56</v>
      </c>
      <c r="B47" s="10" t="s">
        <v>44</v>
      </c>
      <c r="C47" s="10" t="b">
        <v>0</v>
      </c>
      <c r="D47" s="10" t="s">
        <v>19</v>
      </c>
      <c r="E47" s="10" t="s">
        <v>24</v>
      </c>
      <c r="F47" s="10" t="s">
        <v>25</v>
      </c>
      <c r="G47" s="10" t="s">
        <v>26</v>
      </c>
      <c r="H47" s="10" t="s">
        <v>27</v>
      </c>
      <c r="I47" s="11">
        <v>31.995439529418945</v>
      </c>
      <c r="J47" s="11">
        <v>31.58183479309082</v>
      </c>
      <c r="K47" s="11">
        <v>0.4080999493598938</v>
      </c>
    </row>
    <row r="48" spans="1:11" s="10" customFormat="1" x14ac:dyDescent="0.25">
      <c r="A48" s="10">
        <v>57</v>
      </c>
      <c r="B48" s="10" t="s">
        <v>45</v>
      </c>
      <c r="C48" s="10" t="b">
        <v>0</v>
      </c>
      <c r="D48" s="10" t="s">
        <v>20</v>
      </c>
      <c r="E48" s="10" t="s">
        <v>24</v>
      </c>
      <c r="F48" s="10" t="s">
        <v>25</v>
      </c>
      <c r="G48" s="10" t="s">
        <v>26</v>
      </c>
      <c r="H48" s="10" t="s">
        <v>27</v>
      </c>
      <c r="I48" s="11">
        <v>34.201858520507813</v>
      </c>
      <c r="J48" s="11">
        <v>34.349395751953125</v>
      </c>
      <c r="K48" s="11">
        <v>0.20864646136760712</v>
      </c>
    </row>
    <row r="49" spans="1:11" s="10" customFormat="1" x14ac:dyDescent="0.25">
      <c r="A49" s="10">
        <v>316</v>
      </c>
      <c r="B49" s="10" t="s">
        <v>46</v>
      </c>
      <c r="C49" s="10" t="b">
        <v>0</v>
      </c>
      <c r="D49" s="10" t="s">
        <v>47</v>
      </c>
      <c r="E49" s="10" t="s">
        <v>24</v>
      </c>
      <c r="F49" s="10" t="s">
        <v>25</v>
      </c>
      <c r="G49" s="10" t="s">
        <v>26</v>
      </c>
      <c r="H49" s="10" t="s">
        <v>27</v>
      </c>
      <c r="I49" s="10" t="s">
        <v>21</v>
      </c>
      <c r="J49" s="11">
        <v>27.609807968139648</v>
      </c>
      <c r="K49" s="11">
        <v>0.4896618127822876</v>
      </c>
    </row>
    <row r="50" spans="1:11" s="10" customFormat="1" x14ac:dyDescent="0.25">
      <c r="A50" s="10">
        <v>317</v>
      </c>
      <c r="B50" s="10" t="s">
        <v>48</v>
      </c>
      <c r="C50" s="10" t="b">
        <v>0</v>
      </c>
      <c r="D50" s="10" t="s">
        <v>49</v>
      </c>
      <c r="E50" s="10" t="s">
        <v>24</v>
      </c>
      <c r="F50" s="10" t="s">
        <v>25</v>
      </c>
      <c r="G50" s="10" t="s">
        <v>26</v>
      </c>
      <c r="H50" s="10" t="s">
        <v>27</v>
      </c>
      <c r="I50" s="11">
        <v>30.143190383911133</v>
      </c>
      <c r="J50" s="11">
        <v>29.935153961181641</v>
      </c>
      <c r="K50" s="11">
        <v>0.50513690710067749</v>
      </c>
    </row>
    <row r="51" spans="1:11" s="10" customFormat="1" x14ac:dyDescent="0.25">
      <c r="A51" s="10">
        <v>318</v>
      </c>
      <c r="B51" s="10" t="s">
        <v>50</v>
      </c>
      <c r="C51" s="10" t="b">
        <v>0</v>
      </c>
      <c r="D51" s="10" t="s">
        <v>51</v>
      </c>
      <c r="E51" s="10" t="s">
        <v>24</v>
      </c>
      <c r="F51" s="10" t="s">
        <v>25</v>
      </c>
      <c r="G51" s="10" t="s">
        <v>26</v>
      </c>
      <c r="H51" s="10" t="s">
        <v>27</v>
      </c>
      <c r="I51" s="11">
        <v>30.648191452026367</v>
      </c>
      <c r="J51" s="11">
        <v>24.007265090942383</v>
      </c>
      <c r="K51" s="11">
        <v>11.390109062194824</v>
      </c>
    </row>
    <row r="52" spans="1:11" s="10" customFormat="1" x14ac:dyDescent="0.25">
      <c r="A52" s="10">
        <v>319</v>
      </c>
      <c r="B52" s="10" t="s">
        <v>52</v>
      </c>
      <c r="C52" s="10" t="b">
        <v>0</v>
      </c>
      <c r="D52" s="10" t="s">
        <v>53</v>
      </c>
      <c r="E52" s="10" t="s">
        <v>24</v>
      </c>
      <c r="F52" s="10" t="s">
        <v>25</v>
      </c>
      <c r="G52" s="10" t="s">
        <v>26</v>
      </c>
      <c r="H52" s="10" t="s">
        <v>27</v>
      </c>
      <c r="I52" s="11">
        <v>31.503381729125977</v>
      </c>
      <c r="J52" s="11">
        <v>30.492477416992188</v>
      </c>
      <c r="K52" s="11">
        <v>5.5922298431396484</v>
      </c>
    </row>
    <row r="53" spans="1:11" s="10" customFormat="1" x14ac:dyDescent="0.25">
      <c r="A53" s="10">
        <v>320</v>
      </c>
      <c r="B53" s="10" t="s">
        <v>54</v>
      </c>
      <c r="C53" s="10" t="b">
        <v>0</v>
      </c>
      <c r="D53" s="10" t="s">
        <v>55</v>
      </c>
      <c r="E53" s="10" t="s">
        <v>24</v>
      </c>
      <c r="F53" s="10" t="s">
        <v>25</v>
      </c>
      <c r="G53" s="10" t="s">
        <v>26</v>
      </c>
      <c r="H53" s="10" t="s">
        <v>27</v>
      </c>
      <c r="I53" s="10" t="s">
        <v>21</v>
      </c>
      <c r="J53" s="11">
        <v>31.533279418945313</v>
      </c>
      <c r="K53" s="10" t="s">
        <v>30</v>
      </c>
    </row>
    <row r="54" spans="1:11" s="10" customFormat="1" x14ac:dyDescent="0.25">
      <c r="A54" s="10">
        <v>321</v>
      </c>
      <c r="B54" s="10" t="s">
        <v>56</v>
      </c>
      <c r="C54" s="10" t="b">
        <v>0</v>
      </c>
      <c r="D54" s="10" t="s">
        <v>57</v>
      </c>
      <c r="E54" s="10" t="s">
        <v>24</v>
      </c>
      <c r="F54" s="10" t="s">
        <v>25</v>
      </c>
      <c r="G54" s="10" t="s">
        <v>26</v>
      </c>
      <c r="H54" s="10" t="s">
        <v>27</v>
      </c>
      <c r="I54" s="11">
        <v>32.506538391113281</v>
      </c>
      <c r="J54" s="11">
        <v>29.792411804199219</v>
      </c>
      <c r="K54" s="11">
        <v>3.8383560180664063</v>
      </c>
    </row>
    <row r="55" spans="1:11" s="10" customFormat="1" x14ac:dyDescent="0.25">
      <c r="A55" s="10">
        <v>340</v>
      </c>
      <c r="B55" s="10" t="s">
        <v>58</v>
      </c>
      <c r="C55" s="10" t="b">
        <v>0</v>
      </c>
      <c r="D55" s="10" t="s">
        <v>47</v>
      </c>
      <c r="E55" s="10" t="s">
        <v>24</v>
      </c>
      <c r="F55" s="10" t="s">
        <v>25</v>
      </c>
      <c r="G55" s="10" t="s">
        <v>26</v>
      </c>
      <c r="H55" s="10" t="s">
        <v>27</v>
      </c>
      <c r="I55" s="10" t="s">
        <v>21</v>
      </c>
      <c r="J55" s="11">
        <v>27.609807968139648</v>
      </c>
      <c r="K55" s="11">
        <v>0.4896618127822876</v>
      </c>
    </row>
    <row r="56" spans="1:11" s="10" customFormat="1" x14ac:dyDescent="0.25">
      <c r="A56" s="10">
        <v>341</v>
      </c>
      <c r="B56" s="10" t="s">
        <v>59</v>
      </c>
      <c r="C56" s="10" t="b">
        <v>0</v>
      </c>
      <c r="D56" s="10" t="s">
        <v>49</v>
      </c>
      <c r="E56" s="10" t="s">
        <v>24</v>
      </c>
      <c r="F56" s="10" t="s">
        <v>25</v>
      </c>
      <c r="G56" s="10" t="s">
        <v>26</v>
      </c>
      <c r="H56" s="10" t="s">
        <v>27</v>
      </c>
      <c r="I56" s="10" t="s">
        <v>21</v>
      </c>
      <c r="J56" s="11">
        <v>29.935153961181641</v>
      </c>
      <c r="K56" s="11">
        <v>0.50513690710067749</v>
      </c>
    </row>
    <row r="57" spans="1:11" s="10" customFormat="1" x14ac:dyDescent="0.25">
      <c r="A57" s="10">
        <v>342</v>
      </c>
      <c r="B57" s="10" t="s">
        <v>60</v>
      </c>
      <c r="C57" s="10" t="b">
        <v>0</v>
      </c>
      <c r="D57" s="10" t="s">
        <v>51</v>
      </c>
      <c r="E57" s="10" t="s">
        <v>24</v>
      </c>
      <c r="F57" s="10" t="s">
        <v>25</v>
      </c>
      <c r="G57" s="10" t="s">
        <v>26</v>
      </c>
      <c r="H57" s="10" t="s">
        <v>27</v>
      </c>
      <c r="I57" s="11">
        <v>30.518293380737305</v>
      </c>
      <c r="J57" s="11">
        <v>24.007265090942383</v>
      </c>
      <c r="K57" s="11">
        <v>11.390109062194824</v>
      </c>
    </row>
    <row r="58" spans="1:11" s="10" customFormat="1" x14ac:dyDescent="0.25">
      <c r="A58" s="10">
        <v>343</v>
      </c>
      <c r="B58" s="10" t="s">
        <v>61</v>
      </c>
      <c r="C58" s="10" t="b">
        <v>0</v>
      </c>
      <c r="D58" s="10" t="s">
        <v>53</v>
      </c>
      <c r="E58" s="10" t="s">
        <v>24</v>
      </c>
      <c r="F58" s="10" t="s">
        <v>25</v>
      </c>
      <c r="G58" s="10" t="s">
        <v>26</v>
      </c>
      <c r="H58" s="10" t="s">
        <v>27</v>
      </c>
      <c r="I58" s="11">
        <v>35.510303497314453</v>
      </c>
      <c r="J58" s="11">
        <v>30.492477416992188</v>
      </c>
      <c r="K58" s="11">
        <v>5.5922298431396484</v>
      </c>
    </row>
    <row r="59" spans="1:11" s="10" customFormat="1" x14ac:dyDescent="0.25">
      <c r="A59" s="10">
        <v>344</v>
      </c>
      <c r="B59" s="10" t="s">
        <v>62</v>
      </c>
      <c r="C59" s="10" t="b">
        <v>0</v>
      </c>
      <c r="D59" s="10" t="s">
        <v>55</v>
      </c>
      <c r="E59" s="10" t="s">
        <v>24</v>
      </c>
      <c r="F59" s="10" t="s">
        <v>25</v>
      </c>
      <c r="G59" s="10" t="s">
        <v>26</v>
      </c>
      <c r="H59" s="10" t="s">
        <v>27</v>
      </c>
      <c r="I59" s="11">
        <v>31.533279418945313</v>
      </c>
      <c r="J59" s="11">
        <v>31.533279418945313</v>
      </c>
      <c r="K59" s="10" t="s">
        <v>30</v>
      </c>
    </row>
    <row r="60" spans="1:11" s="10" customFormat="1" x14ac:dyDescent="0.25">
      <c r="A60" s="10">
        <v>345</v>
      </c>
      <c r="B60" s="10" t="s">
        <v>63</v>
      </c>
      <c r="C60" s="10" t="b">
        <v>0</v>
      </c>
      <c r="D60" s="10" t="s">
        <v>57</v>
      </c>
      <c r="E60" s="10" t="s">
        <v>24</v>
      </c>
      <c r="F60" s="10" t="s">
        <v>25</v>
      </c>
      <c r="G60" s="10" t="s">
        <v>26</v>
      </c>
      <c r="H60" s="10" t="s">
        <v>27</v>
      </c>
      <c r="I60" s="10" t="s">
        <v>21</v>
      </c>
      <c r="J60" s="11">
        <v>29.792411804199219</v>
      </c>
      <c r="K60" s="11">
        <v>3.8383560180664063</v>
      </c>
    </row>
    <row r="61" spans="1:11" s="10" customFormat="1" x14ac:dyDescent="0.25">
      <c r="A61" s="10">
        <v>364</v>
      </c>
      <c r="B61" s="10" t="s">
        <v>64</v>
      </c>
      <c r="C61" s="10" t="b">
        <v>0</v>
      </c>
      <c r="D61" s="10" t="s">
        <v>47</v>
      </c>
      <c r="E61" s="10" t="s">
        <v>24</v>
      </c>
      <c r="F61" s="10" t="s">
        <v>25</v>
      </c>
      <c r="G61" s="10" t="s">
        <v>26</v>
      </c>
      <c r="H61" s="10" t="s">
        <v>27</v>
      </c>
      <c r="I61" s="11">
        <v>28.229305267333984</v>
      </c>
      <c r="J61" s="11">
        <v>27.609807968139648</v>
      </c>
      <c r="K61" s="11">
        <v>0.4896618127822876</v>
      </c>
    </row>
    <row r="62" spans="1:11" s="10" customFormat="1" x14ac:dyDescent="0.25">
      <c r="A62" s="10">
        <v>365</v>
      </c>
      <c r="B62" s="10" t="s">
        <v>65</v>
      </c>
      <c r="C62" s="10" t="b">
        <v>0</v>
      </c>
      <c r="D62" s="10" t="s">
        <v>49</v>
      </c>
      <c r="E62" s="10" t="s">
        <v>24</v>
      </c>
      <c r="F62" s="10" t="s">
        <v>25</v>
      </c>
      <c r="G62" s="10" t="s">
        <v>26</v>
      </c>
      <c r="H62" s="10" t="s">
        <v>27</v>
      </c>
      <c r="I62" s="11">
        <v>29.56486701965332</v>
      </c>
      <c r="J62" s="11">
        <v>29.935153961181641</v>
      </c>
      <c r="K62" s="11">
        <v>0.50513690710067749</v>
      </c>
    </row>
    <row r="63" spans="1:11" s="10" customFormat="1" x14ac:dyDescent="0.25">
      <c r="A63" s="10">
        <v>366</v>
      </c>
      <c r="B63" s="10" t="s">
        <v>66</v>
      </c>
      <c r="C63" s="10" t="b">
        <v>0</v>
      </c>
      <c r="D63" s="10" t="s">
        <v>51</v>
      </c>
      <c r="E63" s="10" t="s">
        <v>24</v>
      </c>
      <c r="F63" s="10" t="s">
        <v>25</v>
      </c>
      <c r="G63" s="10" t="s">
        <v>26</v>
      </c>
      <c r="H63" s="10" t="s">
        <v>27</v>
      </c>
      <c r="I63" s="11">
        <v>10.855315208435059</v>
      </c>
      <c r="J63" s="11">
        <v>24.007265090942383</v>
      </c>
      <c r="K63" s="11">
        <v>11.390109062194824</v>
      </c>
    </row>
    <row r="64" spans="1:11" s="10" customFormat="1" x14ac:dyDescent="0.25">
      <c r="A64" s="10">
        <v>367</v>
      </c>
      <c r="B64" s="10" t="s">
        <v>67</v>
      </c>
      <c r="C64" s="10" t="b">
        <v>0</v>
      </c>
      <c r="D64" s="10" t="s">
        <v>53</v>
      </c>
      <c r="E64" s="10" t="s">
        <v>24</v>
      </c>
      <c r="F64" s="10" t="s">
        <v>25</v>
      </c>
      <c r="G64" s="10" t="s">
        <v>26</v>
      </c>
      <c r="H64" s="10" t="s">
        <v>27</v>
      </c>
      <c r="I64" s="11">
        <v>24.463748931884766</v>
      </c>
      <c r="J64" s="11">
        <v>30.492477416992188</v>
      </c>
      <c r="K64" s="11">
        <v>5.5922298431396484</v>
      </c>
    </row>
    <row r="65" spans="1:11" s="10" customFormat="1" x14ac:dyDescent="0.25">
      <c r="A65" s="10">
        <v>368</v>
      </c>
      <c r="B65" s="10" t="s">
        <v>68</v>
      </c>
      <c r="C65" s="10" t="b">
        <v>0</v>
      </c>
      <c r="D65" s="10" t="s">
        <v>55</v>
      </c>
      <c r="E65" s="10" t="s">
        <v>24</v>
      </c>
      <c r="F65" s="10" t="s">
        <v>25</v>
      </c>
      <c r="G65" s="10" t="s">
        <v>26</v>
      </c>
      <c r="H65" s="10" t="s">
        <v>27</v>
      </c>
      <c r="I65" s="10" t="s">
        <v>21</v>
      </c>
      <c r="J65" s="11">
        <v>31.533279418945313</v>
      </c>
      <c r="K65" s="10" t="s">
        <v>30</v>
      </c>
    </row>
    <row r="66" spans="1:11" s="10" customFormat="1" x14ac:dyDescent="0.25">
      <c r="A66" s="10">
        <v>369</v>
      </c>
      <c r="B66" s="10" t="s">
        <v>69</v>
      </c>
      <c r="C66" s="10" t="b">
        <v>0</v>
      </c>
      <c r="D66" s="10" t="s">
        <v>57</v>
      </c>
      <c r="E66" s="10" t="s">
        <v>24</v>
      </c>
      <c r="F66" s="10" t="s">
        <v>25</v>
      </c>
      <c r="G66" s="10" t="s">
        <v>26</v>
      </c>
      <c r="H66" s="10" t="s">
        <v>27</v>
      </c>
      <c r="I66" s="11">
        <v>27.078283309936523</v>
      </c>
      <c r="J66" s="11">
        <v>29.792411804199219</v>
      </c>
      <c r="K66" s="11">
        <v>3.8383560180664063</v>
      </c>
    </row>
    <row r="67" spans="1:11" s="10" customFormat="1" x14ac:dyDescent="0.25"/>
    <row r="68" spans="1:11" s="10" customFormat="1" x14ac:dyDescent="0.25"/>
    <row r="69" spans="1:11" s="10" customFormat="1" x14ac:dyDescent="0.25"/>
    <row r="70" spans="1:11" s="10" customFormat="1" x14ac:dyDescent="0.25"/>
    <row r="71" spans="1:11" s="10" customFormat="1" x14ac:dyDescent="0.25"/>
    <row r="72" spans="1:11" s="10" customFormat="1" x14ac:dyDescent="0.25"/>
  </sheetData>
  <pageMargins left="0.7" right="0.7" top="0.75" bottom="0.75" header="0.3" footer="0.3"/>
  <ignoredErrors>
    <ignoredError sqref="F4 F15" formulaRange="1"/>
    <ignoredError sqref="F17:G17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5C38-E6D4-45FC-9DE5-17B911F18641}">
  <dimension ref="A1:M66"/>
  <sheetViews>
    <sheetView workbookViewId="0">
      <selection activeCell="H13" sqref="H13"/>
    </sheetView>
  </sheetViews>
  <sheetFormatPr baseColWidth="10" defaultRowHeight="15" x14ac:dyDescent="0.25"/>
  <cols>
    <col min="6" max="7" width="12" bestFit="1" customWidth="1"/>
  </cols>
  <sheetData>
    <row r="1" spans="1:13" ht="18.75" x14ac:dyDescent="0.3">
      <c r="B1" s="1" t="s">
        <v>75</v>
      </c>
    </row>
    <row r="3" spans="1:13" x14ac:dyDescent="0.25">
      <c r="A3" t="s">
        <v>1</v>
      </c>
      <c r="B3" t="s">
        <v>6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J3" t="s">
        <v>8</v>
      </c>
      <c r="L3" t="s">
        <v>9</v>
      </c>
    </row>
    <row r="4" spans="1:13" x14ac:dyDescent="0.25">
      <c r="A4" s="12" t="s">
        <v>47</v>
      </c>
      <c r="B4">
        <v>1</v>
      </c>
      <c r="C4" s="10"/>
      <c r="D4" s="10"/>
      <c r="E4" s="11">
        <v>28.229305267333984</v>
      </c>
      <c r="F4">
        <f t="shared" ref="F4:F9" si="0">AVERAGE(C4:E4)</f>
        <v>28.229305267333984</v>
      </c>
      <c r="G4">
        <f t="shared" ref="G4:G9" si="1">LOG(D15)</f>
        <v>0</v>
      </c>
      <c r="J4" s="3">
        <f>SLOPE(F4:F9,G4:G9)</f>
        <v>-1.8354593721907027</v>
      </c>
      <c r="L4" s="6">
        <f>(10^(-1/J4)-1)*100</f>
        <v>250.60873970276393</v>
      </c>
      <c r="M4" t="s">
        <v>10</v>
      </c>
    </row>
    <row r="5" spans="1:13" x14ac:dyDescent="0.25">
      <c r="A5" s="12" t="s">
        <v>49</v>
      </c>
      <c r="B5">
        <f>B4/2</f>
        <v>0.5</v>
      </c>
      <c r="C5" s="11">
        <v>30.143190383911133</v>
      </c>
      <c r="D5" s="10"/>
      <c r="E5" s="11">
        <v>29.56486701965332</v>
      </c>
      <c r="F5" s="2">
        <f t="shared" si="0"/>
        <v>29.854028701782227</v>
      </c>
      <c r="G5" s="7">
        <f t="shared" si="1"/>
        <v>-0.3010299956639812</v>
      </c>
    </row>
    <row r="6" spans="1:13" x14ac:dyDescent="0.25">
      <c r="A6" s="12" t="s">
        <v>51</v>
      </c>
      <c r="B6">
        <f>B5/2</f>
        <v>0.25</v>
      </c>
      <c r="C6" s="11">
        <v>30.648191452026367</v>
      </c>
      <c r="D6" s="11">
        <v>30.518293380737305</v>
      </c>
      <c r="E6" s="11">
        <v>10.855315208435059</v>
      </c>
      <c r="F6">
        <f t="shared" si="0"/>
        <v>24.007266680399578</v>
      </c>
      <c r="G6" s="5">
        <f t="shared" si="1"/>
        <v>-0.6020599913279624</v>
      </c>
    </row>
    <row r="7" spans="1:13" x14ac:dyDescent="0.25">
      <c r="A7" s="12" t="s">
        <v>53</v>
      </c>
      <c r="B7">
        <f>B6/2</f>
        <v>0.125</v>
      </c>
      <c r="C7" s="11">
        <v>31.503381729125977</v>
      </c>
      <c r="D7" s="11">
        <v>35.510303497314453</v>
      </c>
      <c r="E7" s="11">
        <v>24.463748931884766</v>
      </c>
      <c r="F7">
        <f t="shared" si="0"/>
        <v>30.492478052775066</v>
      </c>
      <c r="G7" s="3">
        <f t="shared" si="1"/>
        <v>-0.90308998699194354</v>
      </c>
    </row>
    <row r="8" spans="1:13" x14ac:dyDescent="0.25">
      <c r="A8" s="12" t="s">
        <v>55</v>
      </c>
      <c r="B8" s="3">
        <f>B7/2</f>
        <v>6.25E-2</v>
      </c>
      <c r="C8" s="10"/>
      <c r="D8" s="11">
        <v>31.533279418945313</v>
      </c>
      <c r="E8" s="10"/>
      <c r="F8">
        <f t="shared" si="0"/>
        <v>31.533279418945313</v>
      </c>
      <c r="G8" s="3">
        <f t="shared" si="1"/>
        <v>-1.2041199826559248</v>
      </c>
    </row>
    <row r="9" spans="1:13" x14ac:dyDescent="0.25">
      <c r="A9" s="12" t="s">
        <v>57</v>
      </c>
      <c r="B9" s="3">
        <f>B8/2</f>
        <v>3.125E-2</v>
      </c>
      <c r="C9" s="11">
        <v>32.506538391113281</v>
      </c>
      <c r="D9" s="10"/>
      <c r="E9" s="11">
        <v>27.078283309936523</v>
      </c>
      <c r="F9">
        <f t="shared" si="0"/>
        <v>29.792410850524902</v>
      </c>
      <c r="G9" s="3">
        <f t="shared" si="1"/>
        <v>-1.505149978319906</v>
      </c>
    </row>
    <row r="10" spans="1:13" x14ac:dyDescent="0.25">
      <c r="A10" s="12"/>
      <c r="B10" s="3"/>
      <c r="C10" s="11"/>
      <c r="D10" s="10"/>
      <c r="E10" s="11"/>
      <c r="G10" s="3"/>
    </row>
    <row r="11" spans="1:13" x14ac:dyDescent="0.25">
      <c r="A11" s="12"/>
      <c r="B11" s="3"/>
      <c r="C11" s="11"/>
      <c r="D11" s="10"/>
      <c r="E11" s="11"/>
      <c r="G11" s="3"/>
    </row>
    <row r="12" spans="1:13" s="13" customFormat="1" ht="15.75" customHeight="1" x14ac:dyDescent="0.2"/>
    <row r="14" spans="1:13" x14ac:dyDescent="0.25">
      <c r="C14" t="s">
        <v>1</v>
      </c>
      <c r="D14" t="s">
        <v>11</v>
      </c>
      <c r="E14" t="s">
        <v>12</v>
      </c>
      <c r="F14" t="s">
        <v>13</v>
      </c>
      <c r="G14" t="s">
        <v>14</v>
      </c>
    </row>
    <row r="15" spans="1:13" x14ac:dyDescent="0.25">
      <c r="C15" s="12" t="s">
        <v>47</v>
      </c>
      <c r="D15">
        <v>1</v>
      </c>
      <c r="E15">
        <f>F4</f>
        <v>28.229305267333984</v>
      </c>
      <c r="F15" t="e">
        <f>_xlfn.STDEV.S(C4:E4)</f>
        <v>#DIV/0!</v>
      </c>
      <c r="G15" s="4" t="e">
        <f>F15/F4</f>
        <v>#DIV/0!</v>
      </c>
    </row>
    <row r="16" spans="1:13" x14ac:dyDescent="0.25">
      <c r="C16" s="12" t="s">
        <v>49</v>
      </c>
      <c r="D16">
        <f>D15/2</f>
        <v>0.5</v>
      </c>
      <c r="E16">
        <f>F5</f>
        <v>29.854028701782227</v>
      </c>
      <c r="F16">
        <f>_xlfn.STDEV.S(C5:E5)</f>
        <v>0.40893637258531707</v>
      </c>
      <c r="G16" s="4">
        <f>F16/F5</f>
        <v>1.3697862243996047E-2</v>
      </c>
    </row>
    <row r="17" spans="1:11" x14ac:dyDescent="0.25">
      <c r="C17" s="12" t="s">
        <v>51</v>
      </c>
      <c r="D17">
        <f>D16/2</f>
        <v>0.25</v>
      </c>
      <c r="E17">
        <f>F6</f>
        <v>24.007266680399578</v>
      </c>
      <c r="F17">
        <f>_xlfn.STDEV.S(C6:E6)</f>
        <v>11.390109262773271</v>
      </c>
      <c r="G17" s="4">
        <f>F17/F6</f>
        <v>0.47444423450640377</v>
      </c>
    </row>
    <row r="18" spans="1:11" x14ac:dyDescent="0.25">
      <c r="C18" s="12" t="s">
        <v>53</v>
      </c>
      <c r="D18">
        <f>D17/2</f>
        <v>0.125</v>
      </c>
      <c r="E18">
        <f>F7</f>
        <v>30.492478052775066</v>
      </c>
      <c r="F18">
        <f>_xlfn.STDEV.S(C7:E7)</f>
        <v>5.5922300224417301</v>
      </c>
      <c r="G18" s="4">
        <f>F18/F7</f>
        <v>0.18339703361474721</v>
      </c>
    </row>
    <row r="19" spans="1:11" x14ac:dyDescent="0.25">
      <c r="C19" s="12" t="s">
        <v>55</v>
      </c>
      <c r="D19">
        <f>D18/2</f>
        <v>6.25E-2</v>
      </c>
      <c r="E19">
        <f>F8</f>
        <v>31.533279418945313</v>
      </c>
      <c r="F19" t="e">
        <f>_xlfn.STDEV.S(C8:E8)</f>
        <v>#DIV/0!</v>
      </c>
      <c r="G19" s="4" t="e">
        <f>F19/F8</f>
        <v>#DIV/0!</v>
      </c>
    </row>
    <row r="20" spans="1:11" x14ac:dyDescent="0.25">
      <c r="C20" s="12" t="s">
        <v>57</v>
      </c>
      <c r="D20">
        <f>D19/2</f>
        <v>3.125E-2</v>
      </c>
      <c r="E20">
        <f>F9</f>
        <v>29.792410850524902</v>
      </c>
      <c r="F20">
        <f>_xlfn.STDEV.S(C9:E9)</f>
        <v>3.8383559779104184</v>
      </c>
      <c r="G20" s="4">
        <f>F20/F9</f>
        <v>0.12883670264780844</v>
      </c>
    </row>
    <row r="26" spans="1:11" x14ac:dyDescent="0.25">
      <c r="C26" s="10"/>
      <c r="D26" s="11"/>
    </row>
    <row r="27" spans="1:11" x14ac:dyDescent="0.25">
      <c r="C27" s="10"/>
      <c r="D27" s="11"/>
    </row>
    <row r="28" spans="1:11" x14ac:dyDescent="0.25">
      <c r="C28" s="10"/>
      <c r="D28" s="10"/>
    </row>
    <row r="29" spans="1:11" x14ac:dyDescent="0.25">
      <c r="C29" s="10"/>
      <c r="D29" s="10"/>
    </row>
    <row r="30" spans="1:11" x14ac:dyDescent="0.25">
      <c r="B30" t="s">
        <v>73</v>
      </c>
      <c r="C30" s="10"/>
      <c r="D30" s="11" t="s">
        <v>1</v>
      </c>
      <c r="E30" t="s">
        <v>0</v>
      </c>
      <c r="I30" t="s">
        <v>70</v>
      </c>
      <c r="J30" t="s">
        <v>71</v>
      </c>
      <c r="K30" t="s">
        <v>72</v>
      </c>
    </row>
    <row r="31" spans="1:11" x14ac:dyDescent="0.25">
      <c r="A31" s="8">
        <v>4</v>
      </c>
      <c r="B31" s="8" t="s">
        <v>23</v>
      </c>
      <c r="C31" s="8" t="b">
        <v>0</v>
      </c>
      <c r="D31" s="8" t="s">
        <v>15</v>
      </c>
      <c r="E31" s="8" t="s">
        <v>24</v>
      </c>
      <c r="F31" s="8" t="s">
        <v>25</v>
      </c>
      <c r="G31" s="8" t="s">
        <v>26</v>
      </c>
      <c r="H31" s="8" t="s">
        <v>27</v>
      </c>
      <c r="I31" s="9">
        <v>27.318147659301758</v>
      </c>
      <c r="J31" s="9">
        <v>26.494598388671875</v>
      </c>
      <c r="K31" s="9">
        <v>0.70984828472137451</v>
      </c>
    </row>
    <row r="32" spans="1:11" x14ac:dyDescent="0.25">
      <c r="A32" s="8">
        <v>5</v>
      </c>
      <c r="B32" s="8" t="s">
        <v>28</v>
      </c>
      <c r="C32" s="8" t="b">
        <v>0</v>
      </c>
      <c r="D32" s="8" t="s">
        <v>16</v>
      </c>
      <c r="E32" s="8" t="s">
        <v>24</v>
      </c>
      <c r="F32" s="8" t="s">
        <v>25</v>
      </c>
      <c r="G32" s="8" t="s">
        <v>26</v>
      </c>
      <c r="H32" s="8" t="s">
        <v>27</v>
      </c>
      <c r="I32" s="9">
        <v>27.748193740844727</v>
      </c>
      <c r="J32" s="9">
        <v>27.998233795166016</v>
      </c>
      <c r="K32" s="9">
        <v>0.49797543883323669</v>
      </c>
    </row>
    <row r="33" spans="1:11" x14ac:dyDescent="0.25">
      <c r="A33" s="8">
        <v>6</v>
      </c>
      <c r="B33" s="8" t="s">
        <v>29</v>
      </c>
      <c r="C33" s="8" t="b">
        <v>0</v>
      </c>
      <c r="D33" s="8" t="s">
        <v>17</v>
      </c>
      <c r="E33" s="8" t="s">
        <v>24</v>
      </c>
      <c r="F33" s="8" t="s">
        <v>25</v>
      </c>
      <c r="G33" s="8" t="s">
        <v>26</v>
      </c>
      <c r="H33" s="8" t="s">
        <v>27</v>
      </c>
      <c r="I33" s="8" t="s">
        <v>21</v>
      </c>
      <c r="J33" s="9">
        <v>30.987323760986328</v>
      </c>
      <c r="K33" s="8" t="s">
        <v>30</v>
      </c>
    </row>
    <row r="34" spans="1:11" x14ac:dyDescent="0.25">
      <c r="A34" s="8">
        <v>7</v>
      </c>
      <c r="B34" s="8" t="s">
        <v>31</v>
      </c>
      <c r="C34" s="8" t="b">
        <v>0</v>
      </c>
      <c r="D34" s="8" t="s">
        <v>18</v>
      </c>
      <c r="E34" s="8" t="s">
        <v>24</v>
      </c>
      <c r="F34" s="8" t="s">
        <v>25</v>
      </c>
      <c r="G34" s="8" t="s">
        <v>26</v>
      </c>
      <c r="H34" s="8" t="s">
        <v>27</v>
      </c>
      <c r="I34" s="8" t="s">
        <v>21</v>
      </c>
      <c r="J34" s="9">
        <v>30.027484893798828</v>
      </c>
      <c r="K34" s="9">
        <v>0.42768597602844238</v>
      </c>
    </row>
    <row r="35" spans="1:11" x14ac:dyDescent="0.25">
      <c r="A35" s="8">
        <v>8</v>
      </c>
      <c r="B35" s="8" t="s">
        <v>32</v>
      </c>
      <c r="C35" s="8" t="b">
        <v>0</v>
      </c>
      <c r="D35" s="8" t="s">
        <v>19</v>
      </c>
      <c r="E35" s="8" t="s">
        <v>24</v>
      </c>
      <c r="F35" s="8" t="s">
        <v>25</v>
      </c>
      <c r="G35" s="8" t="s">
        <v>26</v>
      </c>
      <c r="H35" s="8" t="s">
        <v>27</v>
      </c>
      <c r="I35" s="9">
        <v>31.179471969604492</v>
      </c>
      <c r="J35" s="9">
        <v>31.58183479309082</v>
      </c>
      <c r="K35" s="9">
        <v>0.4080999493598938</v>
      </c>
    </row>
    <row r="36" spans="1:11" x14ac:dyDescent="0.25">
      <c r="A36" s="8">
        <v>9</v>
      </c>
      <c r="B36" s="8" t="s">
        <v>33</v>
      </c>
      <c r="C36" s="8" t="b">
        <v>0</v>
      </c>
      <c r="D36" s="8" t="s">
        <v>20</v>
      </c>
      <c r="E36" s="8" t="s">
        <v>24</v>
      </c>
      <c r="F36" s="8" t="s">
        <v>25</v>
      </c>
      <c r="G36" s="8" t="s">
        <v>26</v>
      </c>
      <c r="H36" s="8" t="s">
        <v>27</v>
      </c>
      <c r="I36" s="9">
        <v>34.496929168701172</v>
      </c>
      <c r="J36" s="9">
        <v>34.349395751953125</v>
      </c>
      <c r="K36" s="9">
        <v>0.20864646136760712</v>
      </c>
    </row>
    <row r="37" spans="1:11" x14ac:dyDescent="0.25">
      <c r="A37" s="8">
        <v>28</v>
      </c>
      <c r="B37" s="8" t="s">
        <v>34</v>
      </c>
      <c r="C37" s="8" t="b">
        <v>0</v>
      </c>
      <c r="D37" s="8" t="s">
        <v>15</v>
      </c>
      <c r="E37" s="8" t="s">
        <v>24</v>
      </c>
      <c r="F37" s="8" t="s">
        <v>25</v>
      </c>
      <c r="G37" s="8" t="s">
        <v>26</v>
      </c>
      <c r="H37" s="8" t="s">
        <v>27</v>
      </c>
      <c r="I37" s="9">
        <v>27.232809066772461</v>
      </c>
      <c r="J37" s="9">
        <v>26.494598388671875</v>
      </c>
      <c r="K37" s="9">
        <v>0.70984828472137451</v>
      </c>
    </row>
    <row r="38" spans="1:11" x14ac:dyDescent="0.25">
      <c r="A38" s="8">
        <v>29</v>
      </c>
      <c r="B38" s="8" t="s">
        <v>35</v>
      </c>
      <c r="C38" s="8" t="b">
        <v>0</v>
      </c>
      <c r="D38" s="8" t="s">
        <v>16</v>
      </c>
      <c r="E38" s="8" t="s">
        <v>24</v>
      </c>
      <c r="F38" s="8" t="s">
        <v>25</v>
      </c>
      <c r="G38" s="8" t="s">
        <v>26</v>
      </c>
      <c r="H38" s="8" t="s">
        <v>27</v>
      </c>
      <c r="I38" s="9">
        <v>28.871988296508789</v>
      </c>
      <c r="J38" s="9">
        <v>27.998233795166016</v>
      </c>
      <c r="K38" s="9">
        <v>0.49797543883323669</v>
      </c>
    </row>
    <row r="39" spans="1:11" x14ac:dyDescent="0.25">
      <c r="A39" s="8">
        <v>30</v>
      </c>
      <c r="B39" s="8" t="s">
        <v>36</v>
      </c>
      <c r="C39" s="8" t="b">
        <v>0</v>
      </c>
      <c r="D39" s="8" t="s">
        <v>17</v>
      </c>
      <c r="E39" s="8" t="s">
        <v>24</v>
      </c>
      <c r="F39" s="8" t="s">
        <v>25</v>
      </c>
      <c r="G39" s="8" t="s">
        <v>26</v>
      </c>
      <c r="H39" s="8" t="s">
        <v>27</v>
      </c>
      <c r="I39" s="8" t="s">
        <v>21</v>
      </c>
      <c r="J39" s="9">
        <v>30.987323760986328</v>
      </c>
      <c r="K39" s="8" t="s">
        <v>30</v>
      </c>
    </row>
    <row r="40" spans="1:11" x14ac:dyDescent="0.25">
      <c r="A40" s="8">
        <v>31</v>
      </c>
      <c r="B40" s="8" t="s">
        <v>37</v>
      </c>
      <c r="C40" s="8" t="b">
        <v>0</v>
      </c>
      <c r="D40" s="8" t="s">
        <v>18</v>
      </c>
      <c r="E40" s="8" t="s">
        <v>24</v>
      </c>
      <c r="F40" s="8" t="s">
        <v>25</v>
      </c>
      <c r="G40" s="8" t="s">
        <v>26</v>
      </c>
      <c r="H40" s="8" t="s">
        <v>27</v>
      </c>
      <c r="I40" s="9">
        <v>29.725065231323242</v>
      </c>
      <c r="J40" s="9">
        <v>30.027484893798828</v>
      </c>
      <c r="K40" s="9">
        <v>0.42768597602844238</v>
      </c>
    </row>
    <row r="41" spans="1:11" x14ac:dyDescent="0.25">
      <c r="A41" s="8">
        <v>32</v>
      </c>
      <c r="B41" s="8" t="s">
        <v>38</v>
      </c>
      <c r="C41" s="8" t="b">
        <v>0</v>
      </c>
      <c r="D41" s="8" t="s">
        <v>19</v>
      </c>
      <c r="E41" s="8" t="s">
        <v>24</v>
      </c>
      <c r="F41" s="8" t="s">
        <v>25</v>
      </c>
      <c r="G41" s="8" t="s">
        <v>26</v>
      </c>
      <c r="H41" s="8" t="s">
        <v>27</v>
      </c>
      <c r="I41" s="9">
        <v>31.570590972900391</v>
      </c>
      <c r="J41" s="9">
        <v>31.58183479309082</v>
      </c>
      <c r="K41" s="9">
        <v>0.4080999493598938</v>
      </c>
    </row>
    <row r="42" spans="1:11" x14ac:dyDescent="0.25">
      <c r="A42" s="8">
        <v>33</v>
      </c>
      <c r="B42" s="8" t="s">
        <v>39</v>
      </c>
      <c r="C42" s="8" t="b">
        <v>0</v>
      </c>
      <c r="D42" s="8" t="s">
        <v>20</v>
      </c>
      <c r="E42" s="8" t="s">
        <v>24</v>
      </c>
      <c r="F42" s="8" t="s">
        <v>25</v>
      </c>
      <c r="G42" s="8" t="s">
        <v>26</v>
      </c>
      <c r="H42" s="8" t="s">
        <v>27</v>
      </c>
      <c r="I42" s="8" t="s">
        <v>21</v>
      </c>
      <c r="J42" s="9">
        <v>34.349395751953125</v>
      </c>
      <c r="K42" s="9">
        <v>0.20864646136760712</v>
      </c>
    </row>
    <row r="43" spans="1:11" x14ac:dyDescent="0.25">
      <c r="A43" s="8">
        <v>52</v>
      </c>
      <c r="B43" s="8" t="s">
        <v>40</v>
      </c>
      <c r="C43" s="8" t="b">
        <v>0</v>
      </c>
      <c r="D43" s="8" t="s">
        <v>15</v>
      </c>
      <c r="E43" s="8" t="s">
        <v>24</v>
      </c>
      <c r="F43" s="8" t="s">
        <v>25</v>
      </c>
      <c r="G43" s="8" t="s">
        <v>26</v>
      </c>
      <c r="H43" s="8" t="s">
        <v>27</v>
      </c>
      <c r="I43" s="9">
        <v>26.773834228515625</v>
      </c>
      <c r="J43" s="9">
        <v>26.494598388671875</v>
      </c>
      <c r="K43" s="9">
        <v>0.70984828472137451</v>
      </c>
    </row>
    <row r="44" spans="1:11" x14ac:dyDescent="0.25">
      <c r="A44" s="8">
        <v>53</v>
      </c>
      <c r="B44" s="8" t="s">
        <v>41</v>
      </c>
      <c r="C44" s="8" t="b">
        <v>0</v>
      </c>
      <c r="D44" s="8" t="s">
        <v>16</v>
      </c>
      <c r="E44" s="8" t="s">
        <v>24</v>
      </c>
      <c r="F44" s="8" t="s">
        <v>25</v>
      </c>
      <c r="G44" s="8" t="s">
        <v>26</v>
      </c>
      <c r="H44" s="8" t="s">
        <v>27</v>
      </c>
      <c r="I44" s="8" t="s">
        <v>21</v>
      </c>
      <c r="J44" s="9">
        <v>27.998233795166016</v>
      </c>
      <c r="K44" s="9">
        <v>0.49797543883323669</v>
      </c>
    </row>
    <row r="45" spans="1:11" x14ac:dyDescent="0.25">
      <c r="A45" s="8">
        <v>54</v>
      </c>
      <c r="B45" s="8" t="s">
        <v>42</v>
      </c>
      <c r="C45" s="8" t="b">
        <v>0</v>
      </c>
      <c r="D45" s="8" t="s">
        <v>17</v>
      </c>
      <c r="E45" s="8" t="s">
        <v>24</v>
      </c>
      <c r="F45" s="8" t="s">
        <v>25</v>
      </c>
      <c r="G45" s="8" t="s">
        <v>26</v>
      </c>
      <c r="H45" s="8" t="s">
        <v>27</v>
      </c>
      <c r="I45" s="9">
        <v>30.987323760986328</v>
      </c>
      <c r="J45" s="9">
        <v>30.987323760986328</v>
      </c>
      <c r="K45" s="8" t="s">
        <v>30</v>
      </c>
    </row>
    <row r="46" spans="1:11" x14ac:dyDescent="0.25">
      <c r="A46" s="8">
        <v>55</v>
      </c>
      <c r="B46" s="8" t="s">
        <v>43</v>
      </c>
      <c r="C46" s="8" t="b">
        <v>0</v>
      </c>
      <c r="D46" s="8" t="s">
        <v>18</v>
      </c>
      <c r="E46" s="8" t="s">
        <v>24</v>
      </c>
      <c r="F46" s="8" t="s">
        <v>25</v>
      </c>
      <c r="G46" s="8" t="s">
        <v>26</v>
      </c>
      <c r="H46" s="8" t="s">
        <v>27</v>
      </c>
      <c r="I46" s="9">
        <v>30.329904556274414</v>
      </c>
      <c r="J46" s="9">
        <v>30.027484893798828</v>
      </c>
      <c r="K46" s="9">
        <v>0.42768597602844238</v>
      </c>
    </row>
    <row r="47" spans="1:11" x14ac:dyDescent="0.25">
      <c r="A47" s="8">
        <v>56</v>
      </c>
      <c r="B47" s="8" t="s">
        <v>44</v>
      </c>
      <c r="C47" s="8" t="b">
        <v>0</v>
      </c>
      <c r="D47" s="8" t="s">
        <v>19</v>
      </c>
      <c r="E47" s="8" t="s">
        <v>24</v>
      </c>
      <c r="F47" s="8" t="s">
        <v>25</v>
      </c>
      <c r="G47" s="8" t="s">
        <v>26</v>
      </c>
      <c r="H47" s="8" t="s">
        <v>27</v>
      </c>
      <c r="I47" s="9">
        <v>31.995439529418945</v>
      </c>
      <c r="J47" s="9">
        <v>31.58183479309082</v>
      </c>
      <c r="K47" s="9">
        <v>0.4080999493598938</v>
      </c>
    </row>
    <row r="48" spans="1:11" x14ac:dyDescent="0.25">
      <c r="A48" s="8">
        <v>57</v>
      </c>
      <c r="B48" s="8" t="s">
        <v>45</v>
      </c>
      <c r="C48" s="8" t="b">
        <v>0</v>
      </c>
      <c r="D48" s="8" t="s">
        <v>20</v>
      </c>
      <c r="E48" s="8" t="s">
        <v>24</v>
      </c>
      <c r="F48" s="8" t="s">
        <v>25</v>
      </c>
      <c r="G48" s="8" t="s">
        <v>26</v>
      </c>
      <c r="H48" s="8" t="s">
        <v>27</v>
      </c>
      <c r="I48" s="9">
        <v>34.201858520507813</v>
      </c>
      <c r="J48" s="9">
        <v>34.349395751953125</v>
      </c>
      <c r="K48" s="9">
        <v>0.20864646136760712</v>
      </c>
    </row>
    <row r="49" spans="1:11" x14ac:dyDescent="0.25">
      <c r="A49" s="8">
        <v>316</v>
      </c>
      <c r="B49" s="8" t="s">
        <v>46</v>
      </c>
      <c r="C49" s="8" t="b">
        <v>0</v>
      </c>
      <c r="D49" s="8" t="s">
        <v>47</v>
      </c>
      <c r="E49" s="8" t="s">
        <v>24</v>
      </c>
      <c r="F49" s="8" t="s">
        <v>25</v>
      </c>
      <c r="G49" s="8" t="s">
        <v>26</v>
      </c>
      <c r="H49" s="8" t="s">
        <v>27</v>
      </c>
      <c r="I49" s="8" t="s">
        <v>21</v>
      </c>
      <c r="J49" s="9">
        <v>27.609807968139648</v>
      </c>
      <c r="K49" s="9">
        <v>0.4896618127822876</v>
      </c>
    </row>
    <row r="50" spans="1:11" x14ac:dyDescent="0.25">
      <c r="A50" s="8">
        <v>317</v>
      </c>
      <c r="B50" s="8" t="s">
        <v>48</v>
      </c>
      <c r="C50" s="8" t="b">
        <v>0</v>
      </c>
      <c r="D50" s="8" t="s">
        <v>49</v>
      </c>
      <c r="E50" s="8" t="s">
        <v>24</v>
      </c>
      <c r="F50" s="8" t="s">
        <v>25</v>
      </c>
      <c r="G50" s="8" t="s">
        <v>26</v>
      </c>
      <c r="H50" s="8" t="s">
        <v>27</v>
      </c>
      <c r="I50" s="9">
        <v>30.143190383911133</v>
      </c>
      <c r="J50" s="9">
        <v>29.935153961181641</v>
      </c>
      <c r="K50" s="9">
        <v>0.50513690710067749</v>
      </c>
    </row>
    <row r="51" spans="1:11" x14ac:dyDescent="0.25">
      <c r="A51" s="8">
        <v>318</v>
      </c>
      <c r="B51" s="8" t="s">
        <v>50</v>
      </c>
      <c r="C51" s="8" t="b">
        <v>0</v>
      </c>
      <c r="D51" s="8" t="s">
        <v>51</v>
      </c>
      <c r="E51" s="8" t="s">
        <v>24</v>
      </c>
      <c r="F51" s="8" t="s">
        <v>25</v>
      </c>
      <c r="G51" s="8" t="s">
        <v>26</v>
      </c>
      <c r="H51" s="8" t="s">
        <v>27</v>
      </c>
      <c r="I51" s="9">
        <v>30.648191452026367</v>
      </c>
      <c r="J51" s="9">
        <v>24.007265090942383</v>
      </c>
      <c r="K51" s="9">
        <v>11.390109062194824</v>
      </c>
    </row>
    <row r="52" spans="1:11" x14ac:dyDescent="0.25">
      <c r="A52" s="8">
        <v>319</v>
      </c>
      <c r="B52" s="8" t="s">
        <v>52</v>
      </c>
      <c r="C52" s="8" t="b">
        <v>0</v>
      </c>
      <c r="D52" s="8" t="s">
        <v>53</v>
      </c>
      <c r="E52" s="8" t="s">
        <v>24</v>
      </c>
      <c r="F52" s="8" t="s">
        <v>25</v>
      </c>
      <c r="G52" s="8" t="s">
        <v>26</v>
      </c>
      <c r="H52" s="8" t="s">
        <v>27</v>
      </c>
      <c r="I52" s="9">
        <v>31.503381729125977</v>
      </c>
      <c r="J52" s="9">
        <v>30.492477416992188</v>
      </c>
      <c r="K52" s="9">
        <v>5.5922298431396484</v>
      </c>
    </row>
    <row r="53" spans="1:11" x14ac:dyDescent="0.25">
      <c r="A53" s="8">
        <v>320</v>
      </c>
      <c r="B53" s="8" t="s">
        <v>54</v>
      </c>
      <c r="C53" s="8" t="b">
        <v>0</v>
      </c>
      <c r="D53" s="8" t="s">
        <v>55</v>
      </c>
      <c r="E53" s="8" t="s">
        <v>24</v>
      </c>
      <c r="F53" s="8" t="s">
        <v>25</v>
      </c>
      <c r="G53" s="8" t="s">
        <v>26</v>
      </c>
      <c r="H53" s="8" t="s">
        <v>27</v>
      </c>
      <c r="I53" s="8" t="s">
        <v>21</v>
      </c>
      <c r="J53" s="9">
        <v>31.533279418945313</v>
      </c>
      <c r="K53" s="8" t="s">
        <v>30</v>
      </c>
    </row>
    <row r="54" spans="1:11" x14ac:dyDescent="0.25">
      <c r="A54" s="8">
        <v>321</v>
      </c>
      <c r="B54" s="8" t="s">
        <v>56</v>
      </c>
      <c r="C54" s="8" t="b">
        <v>0</v>
      </c>
      <c r="D54" s="8" t="s">
        <v>57</v>
      </c>
      <c r="E54" s="8" t="s">
        <v>24</v>
      </c>
      <c r="F54" s="8" t="s">
        <v>25</v>
      </c>
      <c r="G54" s="8" t="s">
        <v>26</v>
      </c>
      <c r="H54" s="8" t="s">
        <v>27</v>
      </c>
      <c r="I54" s="9">
        <v>32.506538391113281</v>
      </c>
      <c r="J54" s="9">
        <v>29.792411804199219</v>
      </c>
      <c r="K54" s="9">
        <v>3.8383560180664063</v>
      </c>
    </row>
    <row r="55" spans="1:11" x14ac:dyDescent="0.25">
      <c r="A55" s="8">
        <v>340</v>
      </c>
      <c r="B55" s="8" t="s">
        <v>58</v>
      </c>
      <c r="C55" s="8" t="b">
        <v>0</v>
      </c>
      <c r="D55" s="8" t="s">
        <v>47</v>
      </c>
      <c r="E55" s="8" t="s">
        <v>24</v>
      </c>
      <c r="F55" s="8" t="s">
        <v>25</v>
      </c>
      <c r="G55" s="8" t="s">
        <v>26</v>
      </c>
      <c r="H55" s="8" t="s">
        <v>27</v>
      </c>
      <c r="I55" s="8" t="s">
        <v>21</v>
      </c>
      <c r="J55" s="9">
        <v>27.609807968139648</v>
      </c>
      <c r="K55" s="9">
        <v>0.4896618127822876</v>
      </c>
    </row>
    <row r="56" spans="1:11" x14ac:dyDescent="0.25">
      <c r="A56" s="8">
        <v>341</v>
      </c>
      <c r="B56" s="8" t="s">
        <v>59</v>
      </c>
      <c r="C56" s="8" t="b">
        <v>0</v>
      </c>
      <c r="D56" s="8" t="s">
        <v>49</v>
      </c>
      <c r="E56" s="8" t="s">
        <v>24</v>
      </c>
      <c r="F56" s="8" t="s">
        <v>25</v>
      </c>
      <c r="G56" s="8" t="s">
        <v>26</v>
      </c>
      <c r="H56" s="8" t="s">
        <v>27</v>
      </c>
      <c r="I56" s="8" t="s">
        <v>21</v>
      </c>
      <c r="J56" s="9">
        <v>29.935153961181641</v>
      </c>
      <c r="K56" s="9">
        <v>0.50513690710067749</v>
      </c>
    </row>
    <row r="57" spans="1:11" x14ac:dyDescent="0.25">
      <c r="A57" s="8">
        <v>342</v>
      </c>
      <c r="B57" s="8" t="s">
        <v>60</v>
      </c>
      <c r="C57" s="8" t="b">
        <v>0</v>
      </c>
      <c r="D57" s="8" t="s">
        <v>51</v>
      </c>
      <c r="E57" s="8" t="s">
        <v>24</v>
      </c>
      <c r="F57" s="8" t="s">
        <v>25</v>
      </c>
      <c r="G57" s="8" t="s">
        <v>26</v>
      </c>
      <c r="H57" s="8" t="s">
        <v>27</v>
      </c>
      <c r="I57" s="9">
        <v>30.518293380737305</v>
      </c>
      <c r="J57" s="9">
        <v>24.007265090942383</v>
      </c>
      <c r="K57" s="9">
        <v>11.390109062194824</v>
      </c>
    </row>
    <row r="58" spans="1:11" x14ac:dyDescent="0.25">
      <c r="A58" s="8">
        <v>343</v>
      </c>
      <c r="B58" s="8" t="s">
        <v>61</v>
      </c>
      <c r="C58" s="8" t="b">
        <v>0</v>
      </c>
      <c r="D58" s="8" t="s">
        <v>53</v>
      </c>
      <c r="E58" s="8" t="s">
        <v>24</v>
      </c>
      <c r="F58" s="8" t="s">
        <v>25</v>
      </c>
      <c r="G58" s="8" t="s">
        <v>26</v>
      </c>
      <c r="H58" s="8" t="s">
        <v>27</v>
      </c>
      <c r="I58" s="9">
        <v>35.510303497314453</v>
      </c>
      <c r="J58" s="9">
        <v>30.492477416992188</v>
      </c>
      <c r="K58" s="9">
        <v>5.5922298431396484</v>
      </c>
    </row>
    <row r="59" spans="1:11" x14ac:dyDescent="0.25">
      <c r="A59" s="8">
        <v>344</v>
      </c>
      <c r="B59" s="8" t="s">
        <v>62</v>
      </c>
      <c r="C59" s="8" t="b">
        <v>0</v>
      </c>
      <c r="D59" s="8" t="s">
        <v>55</v>
      </c>
      <c r="E59" s="8" t="s">
        <v>24</v>
      </c>
      <c r="F59" s="8" t="s">
        <v>25</v>
      </c>
      <c r="G59" s="8" t="s">
        <v>26</v>
      </c>
      <c r="H59" s="8" t="s">
        <v>27</v>
      </c>
      <c r="I59" s="9">
        <v>31.533279418945313</v>
      </c>
      <c r="J59" s="9">
        <v>31.533279418945313</v>
      </c>
      <c r="K59" s="8" t="s">
        <v>30</v>
      </c>
    </row>
    <row r="60" spans="1:11" x14ac:dyDescent="0.25">
      <c r="A60" s="8">
        <v>345</v>
      </c>
      <c r="B60" s="8" t="s">
        <v>63</v>
      </c>
      <c r="C60" s="8" t="b">
        <v>0</v>
      </c>
      <c r="D60" s="8" t="s">
        <v>57</v>
      </c>
      <c r="E60" s="8" t="s">
        <v>24</v>
      </c>
      <c r="F60" s="8" t="s">
        <v>25</v>
      </c>
      <c r="G60" s="8" t="s">
        <v>26</v>
      </c>
      <c r="H60" s="8" t="s">
        <v>27</v>
      </c>
      <c r="I60" s="8" t="s">
        <v>21</v>
      </c>
      <c r="J60" s="9">
        <v>29.792411804199219</v>
      </c>
      <c r="K60" s="9">
        <v>3.8383560180664063</v>
      </c>
    </row>
    <row r="61" spans="1:11" x14ac:dyDescent="0.25">
      <c r="A61" s="8">
        <v>364</v>
      </c>
      <c r="B61" s="8" t="s">
        <v>64</v>
      </c>
      <c r="C61" s="8" t="b">
        <v>0</v>
      </c>
      <c r="D61" s="8" t="s">
        <v>47</v>
      </c>
      <c r="E61" s="8" t="s">
        <v>24</v>
      </c>
      <c r="F61" s="8" t="s">
        <v>25</v>
      </c>
      <c r="G61" s="8" t="s">
        <v>26</v>
      </c>
      <c r="H61" s="8" t="s">
        <v>27</v>
      </c>
      <c r="I61" s="9">
        <v>28.229305267333984</v>
      </c>
      <c r="J61" s="9">
        <v>27.609807968139648</v>
      </c>
      <c r="K61" s="9">
        <v>0.4896618127822876</v>
      </c>
    </row>
    <row r="62" spans="1:11" x14ac:dyDescent="0.25">
      <c r="A62" s="8">
        <v>365</v>
      </c>
      <c r="B62" s="8" t="s">
        <v>65</v>
      </c>
      <c r="C62" s="8" t="b">
        <v>0</v>
      </c>
      <c r="D62" s="8" t="s">
        <v>49</v>
      </c>
      <c r="E62" s="8" t="s">
        <v>24</v>
      </c>
      <c r="F62" s="8" t="s">
        <v>25</v>
      </c>
      <c r="G62" s="8" t="s">
        <v>26</v>
      </c>
      <c r="H62" s="8" t="s">
        <v>27</v>
      </c>
      <c r="I62" s="9">
        <v>29.56486701965332</v>
      </c>
      <c r="J62" s="9">
        <v>29.935153961181641</v>
      </c>
      <c r="K62" s="9">
        <v>0.50513690710067749</v>
      </c>
    </row>
    <row r="63" spans="1:11" x14ac:dyDescent="0.25">
      <c r="A63" s="8">
        <v>366</v>
      </c>
      <c r="B63" s="8" t="s">
        <v>66</v>
      </c>
      <c r="C63" s="8" t="b">
        <v>0</v>
      </c>
      <c r="D63" s="8" t="s">
        <v>51</v>
      </c>
      <c r="E63" s="8" t="s">
        <v>24</v>
      </c>
      <c r="F63" s="8" t="s">
        <v>25</v>
      </c>
      <c r="G63" s="8" t="s">
        <v>26</v>
      </c>
      <c r="H63" s="8" t="s">
        <v>27</v>
      </c>
      <c r="I63" s="9">
        <v>10.855315208435059</v>
      </c>
      <c r="J63" s="9">
        <v>24.007265090942383</v>
      </c>
      <c r="K63" s="9">
        <v>11.390109062194824</v>
      </c>
    </row>
    <row r="64" spans="1:11" x14ac:dyDescent="0.25">
      <c r="A64" s="8">
        <v>367</v>
      </c>
      <c r="B64" s="8" t="s">
        <v>67</v>
      </c>
      <c r="C64" s="8" t="b">
        <v>0</v>
      </c>
      <c r="D64" s="8" t="s">
        <v>53</v>
      </c>
      <c r="E64" s="8" t="s">
        <v>24</v>
      </c>
      <c r="F64" s="8" t="s">
        <v>25</v>
      </c>
      <c r="G64" s="8" t="s">
        <v>26</v>
      </c>
      <c r="H64" s="8" t="s">
        <v>27</v>
      </c>
      <c r="I64" s="9">
        <v>24.463748931884766</v>
      </c>
      <c r="J64" s="9">
        <v>30.492477416992188</v>
      </c>
      <c r="K64" s="9">
        <v>5.5922298431396484</v>
      </c>
    </row>
    <row r="65" spans="1:11" x14ac:dyDescent="0.25">
      <c r="A65" s="8">
        <v>368</v>
      </c>
      <c r="B65" s="8" t="s">
        <v>68</v>
      </c>
      <c r="C65" s="8" t="b">
        <v>0</v>
      </c>
      <c r="D65" s="8" t="s">
        <v>55</v>
      </c>
      <c r="E65" s="8" t="s">
        <v>24</v>
      </c>
      <c r="F65" s="8" t="s">
        <v>25</v>
      </c>
      <c r="G65" s="8" t="s">
        <v>26</v>
      </c>
      <c r="H65" s="8" t="s">
        <v>27</v>
      </c>
      <c r="I65" s="8" t="s">
        <v>21</v>
      </c>
      <c r="J65" s="9">
        <v>31.533279418945313</v>
      </c>
      <c r="K65" s="8" t="s">
        <v>30</v>
      </c>
    </row>
    <row r="66" spans="1:11" x14ac:dyDescent="0.25">
      <c r="A66" s="8">
        <v>369</v>
      </c>
      <c r="B66" s="8" t="s">
        <v>69</v>
      </c>
      <c r="C66" s="8" t="b">
        <v>0</v>
      </c>
      <c r="D66" s="8" t="s">
        <v>57</v>
      </c>
      <c r="E66" s="8" t="s">
        <v>24</v>
      </c>
      <c r="F66" s="8" t="s">
        <v>25</v>
      </c>
      <c r="G66" s="8" t="s">
        <v>26</v>
      </c>
      <c r="H66" s="8" t="s">
        <v>27</v>
      </c>
      <c r="I66" s="9">
        <v>27.078283309936523</v>
      </c>
      <c r="J66" s="9">
        <v>29.792411804199219</v>
      </c>
      <c r="K66" s="9">
        <v>3.8383560180664063</v>
      </c>
    </row>
  </sheetData>
  <pageMargins left="0.7" right="0.7" top="0.75" bottom="0.75" header="0.3" footer="0.3"/>
  <ignoredErrors>
    <ignoredError sqref="F4" formulaRange="1"/>
    <ignoredError sqref="F19:G19 G15" evalError="1"/>
    <ignoredError sqref="F15" evalError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Fortynningsserie PS1 (c-myc) </vt:lpstr>
      <vt:lpstr>Fortynningsserie PS2 (c-myc) </vt:lpstr>
    </vt:vector>
  </TitlesOfParts>
  <Company>HINN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Vilde Handegard</dc:creator>
  <cp:lastModifiedBy>Leif Christian Tallaksen</cp:lastModifiedBy>
  <dcterms:created xsi:type="dcterms:W3CDTF">2023-10-05T18:21:23Z</dcterms:created>
  <dcterms:modified xsi:type="dcterms:W3CDTF">2023-10-25T13:06:48Z</dcterms:modified>
</cp:coreProperties>
</file>