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rleifurulfarsson/Desktop/MS Thesis/ms-thesis/MatlabCode/Import/"/>
    </mc:Choice>
  </mc:AlternateContent>
  <xr:revisionPtr revIDLastSave="0" documentId="13_ncr:1_{3E4B3281-18A2-CA4F-82CC-6C10DD36E20E}" xr6:coauthVersionLast="47" xr6:coauthVersionMax="47" xr10:uidLastSave="{00000000-0000-0000-0000-000000000000}"/>
  <bookViews>
    <workbookView xWindow="12800" yWindow="500" windowWidth="16000" windowHeight="15700" activeTab="1" xr2:uid="{00000000-000D-0000-FFFF-FFFF00000000}"/>
  </bookViews>
  <sheets>
    <sheet name="THJ01104" sheetId="2" r:id="rId1"/>
    <sheet name="Transform" sheetId="3" r:id="rId2"/>
    <sheet name="Import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3" l="1"/>
  <c r="H41" i="3"/>
  <c r="G41" i="3"/>
  <c r="I40" i="3"/>
  <c r="H40" i="3"/>
  <c r="G40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1" i="3"/>
  <c r="L15" i="3"/>
  <c r="L16" i="3"/>
  <c r="L19" i="3"/>
  <c r="L20" i="3"/>
  <c r="L21" i="3"/>
  <c r="L22" i="3"/>
  <c r="L23" i="3"/>
  <c r="L24" i="3"/>
  <c r="L27" i="3"/>
  <c r="L28" i="3"/>
  <c r="L29" i="3"/>
  <c r="L30" i="3"/>
  <c r="L31" i="3"/>
  <c r="L32" i="3"/>
  <c r="L35" i="3"/>
  <c r="E1" i="3" a="1"/>
  <c r="E1" i="3" s="1"/>
  <c r="D3" i="3"/>
  <c r="D4" i="3"/>
  <c r="D5" i="3"/>
  <c r="D6" i="3"/>
  <c r="D7" i="3"/>
  <c r="D8" i="3"/>
  <c r="D9" i="3"/>
  <c r="D10" i="3"/>
  <c r="D11" i="3"/>
  <c r="D12" i="3"/>
  <c r="D13" i="3"/>
  <c r="D14" i="3"/>
  <c r="L14" i="3" s="1"/>
  <c r="D15" i="3"/>
  <c r="D16" i="3"/>
  <c r="D17" i="3"/>
  <c r="L17" i="3" s="1"/>
  <c r="D18" i="3"/>
  <c r="L18" i="3" s="1"/>
  <c r="D19" i="3"/>
  <c r="D20" i="3"/>
  <c r="D21" i="3"/>
  <c r="D22" i="3"/>
  <c r="D23" i="3"/>
  <c r="D24" i="3"/>
  <c r="D25" i="3"/>
  <c r="L25" i="3" s="1"/>
  <c r="D26" i="3"/>
  <c r="L26" i="3" s="1"/>
  <c r="D27" i="3"/>
  <c r="D28" i="3"/>
  <c r="D29" i="3"/>
  <c r="D30" i="3"/>
  <c r="D31" i="3"/>
  <c r="D32" i="3"/>
  <c r="D33" i="3"/>
  <c r="L33" i="3" s="1"/>
  <c r="D34" i="3"/>
  <c r="L34" i="3" s="1"/>
  <c r="D35" i="3"/>
  <c r="D36" i="3"/>
  <c r="D2" i="3"/>
  <c r="F14" i="3" l="1"/>
  <c r="M14" i="3" s="1"/>
  <c r="F36" i="3"/>
  <c r="F22" i="3"/>
  <c r="M22" i="3" s="1"/>
  <c r="F29" i="3"/>
  <c r="M29" i="3" s="1"/>
  <c r="F21" i="3"/>
  <c r="M21" i="3" s="1"/>
  <c r="F5" i="3"/>
  <c r="F28" i="3"/>
  <c r="M28" i="3" s="1"/>
  <c r="F12" i="3"/>
  <c r="F27" i="3"/>
  <c r="M27" i="3" s="1"/>
  <c r="F3" i="3"/>
  <c r="F34" i="3"/>
  <c r="M34" i="3" s="1"/>
  <c r="F10" i="3"/>
  <c r="F30" i="3"/>
  <c r="M30" i="3" s="1"/>
  <c r="F6" i="3"/>
  <c r="F2" i="3"/>
  <c r="F13" i="3"/>
  <c r="F20" i="3"/>
  <c r="M20" i="3" s="1"/>
  <c r="F4" i="3"/>
  <c r="F35" i="3"/>
  <c r="M35" i="3" s="1"/>
  <c r="F19" i="3"/>
  <c r="M19" i="3" s="1"/>
  <c r="F11" i="3"/>
  <c r="F26" i="3"/>
  <c r="M26" i="3" s="1"/>
  <c r="F18" i="3"/>
  <c r="M18" i="3" s="1"/>
  <c r="F33" i="3"/>
  <c r="M33" i="3" s="1"/>
  <c r="F25" i="3"/>
  <c r="M25" i="3" s="1"/>
  <c r="F17" i="3"/>
  <c r="M17" i="3" s="1"/>
  <c r="F9" i="3"/>
  <c r="F32" i="3"/>
  <c r="M32" i="3" s="1"/>
  <c r="F24" i="3"/>
  <c r="M24" i="3" s="1"/>
  <c r="F16" i="3"/>
  <c r="M16" i="3" s="1"/>
  <c r="F8" i="3"/>
  <c r="F31" i="3"/>
  <c r="M31" i="3" s="1"/>
  <c r="F23" i="3"/>
  <c r="M23" i="3" s="1"/>
  <c r="F15" i="3"/>
  <c r="M15" i="3" s="1"/>
  <c r="F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IUSR</author>
  </authors>
  <commentList>
    <comment ref="AK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Bráðabirgðatölur
</t>
        </r>
      </text>
    </comment>
    <comment ref="AL3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Bráðabirgðatölur
</t>
        </r>
      </text>
    </comment>
    <comment ref="A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2015=100.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IUSR</author>
  </authors>
  <commentList>
    <comment ref="A35" authorId="0" shapeId="0" xr:uid="{0161210F-DB68-D647-9111-641442960E03}">
      <text>
        <r>
          <rPr>
            <sz val="9"/>
            <color rgb="FF000000"/>
            <rFont val="Tahoma"/>
            <family val="2"/>
          </rPr>
          <t xml:space="preserve">Bráðabirgðatölur
</t>
        </r>
      </text>
    </comment>
    <comment ref="A36" authorId="0" shapeId="0" xr:uid="{562C50C8-96D0-2F43-A1D4-1B2679508B17}">
      <text>
        <r>
          <rPr>
            <sz val="9"/>
            <color rgb="FF000000"/>
            <rFont val="Tahoma"/>
            <family val="2"/>
          </rPr>
          <t xml:space="preserve">Bráðabirgðatölur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<sst xmlns="http://schemas.openxmlformats.org/spreadsheetml/2006/main" count="121" uniqueCount="61">
  <si>
    <t>Vísitölur landsframleiðslu og einstakra þátta hennar 1945-2023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</si>
  <si>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</si>
  <si>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</si>
  <si>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</si>
  <si>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</si>
  <si>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</si>
  <si>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</si>
  <si>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</si>
  <si>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</si>
  <si>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</si>
  <si>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</si>
  <si>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</si>
  <si>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</si>
  <si>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</si>
  <si>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</si>
  <si>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</si>
  <si>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</si>
  <si>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</si>
  <si>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</si>
  <si>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</si>
  <si>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</si>
  <si>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</si>
  <si>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</si>
  <si>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</si>
  <si>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</si>
  <si>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</si>
  <si>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</si>
  <si>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</si>
  <si>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</si>
  <si>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</si>
  <si>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</si>
  <si>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</si>
  <si>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</si>
  <si>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</si>
  <si>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</si>
  <si>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</si>
  <si>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</si>
  <si>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Verðvísitala</t>
  </si>
  <si>
    <t>8. Verg landsframleiðsla</t>
  </si>
  <si>
    <t>Viðmiðunarár fyrir fast verðlag er nú 2015. Við mat á magnbreytingum er nú byggt á árlegri keðjutengingu. Fyrir þann tíma var byggt á föstu grunnári sem var árið 1980 fyrir tímabilið 1977-1990.
Árleg keðjutenging veldur því að niðurstöðutölur stemma alla jafna ekki við samtölu undirliða. Nýr staðall (ESA2010) var innleiddur í september 2014 og nær nú sú tímaröð aftur til 1995.</t>
  </si>
  <si>
    <t>Launa- og eignatekjur frá útlöndum ásamt Þjóðartekjum voru uppfærðar 12 mars 2024.</t>
  </si>
  <si>
    <t>Mælikvarði:</t>
  </si>
  <si>
    <t>Verðvísitala:</t>
  </si>
  <si>
    <t>2015=100.</t>
  </si>
  <si>
    <t>Ár:</t>
  </si>
  <si>
    <t>2022:</t>
  </si>
  <si>
    <t>Bráðabirgðatölur</t>
  </si>
  <si>
    <t>2023:</t>
  </si>
  <si>
    <t>Síðast uppfært:</t>
  </si>
  <si>
    <t>20240312 10:00</t>
  </si>
  <si>
    <t>Höfundaréttur</t>
  </si>
  <si>
    <t>Eining:</t>
  </si>
  <si>
    <t>Vísitala</t>
  </si>
  <si>
    <t>Viðmiðunartími:</t>
  </si>
  <si>
    <t>1945-2023</t>
  </si>
  <si>
    <t>Töflukóði:</t>
  </si>
  <si>
    <t>THJ01104</t>
  </si>
  <si>
    <t>Verðvísitala VLF</t>
  </si>
  <si>
    <t>Vísitala neysluverðs</t>
  </si>
  <si>
    <t>2016-2019</t>
  </si>
  <si>
    <t>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</si>
</sst>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8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Border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2" applyNumberFormat="1" applyFont="1"/>
    <xf numFmtId="14" fontId="6" fillId="0" borderId="0" xfId="3" quotePrefix="1" applyNumberFormat="1" applyFont="1" applyAlignment="1">
      <alignment horizontal="right"/>
    </xf>
    <xf numFmtId="2" fontId="7" fillId="0" borderId="0" xfId="0" applyNumberFormat="1" applyFont="1"/>
    <xf numFmtId="14" fontId="7" fillId="0" borderId="0" xfId="0" applyNumberFormat="1" applyFont="1"/>
    <xf numFmtId="0" fontId="0" fillId="0" borderId="0" xfId="1" applyNumberFormat="1" applyFont="1"/>
    <xf numFmtId="10" fontId="0" fillId="0" borderId="0" xfId="0" applyNumberFormat="1"/>
    <xf numFmtId="14" fontId="2" fillId="0" borderId="0" xfId="0" applyNumberFormat="1" applyFont="1"/>
    <xf numFmtId="14" fontId="0" fillId="0" borderId="0" xfId="0" applyNumberFormat="1"/>
  </cellXfs>
  <cellStyles count="4">
    <cellStyle name="Comma [0]" xfId="1" builtinId="6"/>
    <cellStyle name="Normal" xfId="0" builtinId="0"/>
    <cellStyle name="Normal 17 5 7" xfId="3" xr:uid="{DDEB7C07-517F-744E-9357-AFBE000DEBD8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workbookViewId="0">
      <selection activeCell="F28" sqref="F28"/>
    </sheetView>
  </sheetViews>
  <sheetFormatPr baseColWidth="10" defaultColWidth="8.83203125" defaultRowHeight="15" x14ac:dyDescent="0.2"/>
  <cols>
    <col min="1" max="41" width="9.1640625" customWidth="1"/>
  </cols>
  <sheetData>
    <row r="1" spans="1:38" ht="19" x14ac:dyDescent="0.25">
      <c r="A1" s="1" t="s">
        <v>0</v>
      </c>
    </row>
    <row r="3" spans="1:38" x14ac:dyDescent="0.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</row>
    <row r="4" spans="1:38" x14ac:dyDescent="0.2">
      <c r="A4" s="2" t="s">
        <v>37</v>
      </c>
      <c r="B4" s="2" t="s">
        <v>38</v>
      </c>
      <c r="C4" s="3">
        <v>22.03</v>
      </c>
      <c r="D4" s="3">
        <v>27.071999999999999</v>
      </c>
      <c r="E4" s="3">
        <v>31.166</v>
      </c>
      <c r="F4" s="3">
        <v>33.872999999999998</v>
      </c>
      <c r="G4" s="3">
        <v>34.902000000000001</v>
      </c>
      <c r="H4" s="3">
        <v>35.534999999999997</v>
      </c>
      <c r="I4" s="3">
        <v>37.192999999999998</v>
      </c>
      <c r="J4" s="3">
        <v>38.203000000000003</v>
      </c>
      <c r="K4" s="3">
        <v>39.15</v>
      </c>
      <c r="L4" s="3">
        <v>40.228000000000002</v>
      </c>
      <c r="M4" s="3">
        <v>42.125</v>
      </c>
      <c r="N4" s="3">
        <v>43.598999999999997</v>
      </c>
      <c r="O4" s="3">
        <v>45.353000000000002</v>
      </c>
      <c r="P4" s="3">
        <v>49.301000000000002</v>
      </c>
      <c r="Q4" s="3">
        <v>52.195999999999998</v>
      </c>
      <c r="R4" s="3">
        <v>52.451999999999998</v>
      </c>
      <c r="S4" s="3">
        <v>53.856000000000002</v>
      </c>
      <c r="T4" s="3">
        <v>55.506999999999998</v>
      </c>
      <c r="U4" s="3">
        <v>60.29</v>
      </c>
      <c r="V4" s="3">
        <v>62.902000000000001</v>
      </c>
      <c r="W4" s="3">
        <v>70.534999999999997</v>
      </c>
      <c r="X4" s="3">
        <v>78.156000000000006</v>
      </c>
      <c r="Y4" s="3">
        <v>83.134</v>
      </c>
      <c r="Z4" s="3">
        <v>85.709000000000003</v>
      </c>
      <c r="AA4" s="3">
        <v>88.658000000000001</v>
      </c>
      <c r="AB4" s="3">
        <v>90.540999999999997</v>
      </c>
      <c r="AC4" s="3">
        <v>94.290999999999997</v>
      </c>
      <c r="AD4" s="3">
        <v>100</v>
      </c>
      <c r="AE4" s="3">
        <v>102.261</v>
      </c>
      <c r="AF4" s="3">
        <v>103.21899999999999</v>
      </c>
      <c r="AG4" s="3">
        <v>105.935</v>
      </c>
      <c r="AH4" s="3">
        <v>110.657</v>
      </c>
      <c r="AI4" s="3">
        <v>115.101</v>
      </c>
      <c r="AJ4" s="3">
        <v>122.42700000000001</v>
      </c>
      <c r="AK4" s="3">
        <v>133.26599999999999</v>
      </c>
      <c r="AL4" s="3">
        <v>141.13</v>
      </c>
    </row>
    <row r="6" spans="1:38" x14ac:dyDescent="0.2">
      <c r="A6" t="s">
        <v>39</v>
      </c>
    </row>
    <row r="7" spans="1:38" x14ac:dyDescent="0.2">
      <c r="A7" t="s">
        <v>40</v>
      </c>
    </row>
    <row r="8" spans="1:38" x14ac:dyDescent="0.2">
      <c r="A8" t="s">
        <v>41</v>
      </c>
    </row>
    <row r="9" spans="1:38" x14ac:dyDescent="0.2">
      <c r="A9" t="s">
        <v>42</v>
      </c>
    </row>
    <row r="10" spans="1:38" x14ac:dyDescent="0.2">
      <c r="A10" t="s">
        <v>43</v>
      </c>
    </row>
    <row r="12" spans="1:38" x14ac:dyDescent="0.2">
      <c r="A12" t="s">
        <v>44</v>
      </c>
    </row>
    <row r="13" spans="1:38" x14ac:dyDescent="0.2">
      <c r="A13" t="s">
        <v>45</v>
      </c>
    </row>
    <row r="14" spans="1:38" x14ac:dyDescent="0.2">
      <c r="A14" t="s">
        <v>46</v>
      </c>
    </row>
    <row r="16" spans="1:38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46</v>
      </c>
    </row>
    <row r="21" spans="1:1" x14ac:dyDescent="0.2">
      <c r="A21" t="s">
        <v>48</v>
      </c>
    </row>
    <row r="22" spans="1:1" x14ac:dyDescent="0.2">
      <c r="A22" t="s">
        <v>49</v>
      </c>
    </row>
    <row r="26" spans="1:1" x14ac:dyDescent="0.2">
      <c r="A26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2" spans="1:1" x14ac:dyDescent="0.2">
      <c r="A32" t="s">
        <v>53</v>
      </c>
    </row>
    <row r="33" spans="1:1" x14ac:dyDescent="0.2">
      <c r="A33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</sheetData>
  <pageMargins left="0.75" right="0.75" top="0.75" bottom="0.5" header="0.5" footer="0.7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88DC-1417-7847-A653-0725A2D50B57}">
  <dimension ref="A1:M41"/>
  <sheetViews>
    <sheetView tabSelected="1" topLeftCell="A13" workbookViewId="0">
      <selection activeCell="E45" sqref="E45"/>
    </sheetView>
  </sheetViews>
  <sheetFormatPr baseColWidth="10" defaultRowHeight="15" x14ac:dyDescent="0.2"/>
  <sheetData>
    <row r="1" spans="1:13" x14ac:dyDescent="0.2">
      <c r="A1" s="2" t="s">
        <v>1</v>
      </c>
      <c r="B1" s="10">
        <f>DATE(A1,6,1)</f>
        <v>32295</v>
      </c>
      <c r="C1" s="3">
        <v>22.03</v>
      </c>
      <c r="E1" cm="1">
        <f t="array" ref="E1:E36">LN(C1:C36)</f>
        <v>3.092405160814252</v>
      </c>
    </row>
    <row r="2" spans="1:13" x14ac:dyDescent="0.2">
      <c r="A2" s="2" t="s">
        <v>2</v>
      </c>
      <c r="B2" s="10">
        <f t="shared" ref="B2:B36" si="0">DATE(A2,6,1)</f>
        <v>32660</v>
      </c>
      <c r="C2" s="3">
        <v>27.071999999999999</v>
      </c>
      <c r="D2" s="4">
        <f>C2/C1-1</f>
        <v>0.22886972310485687</v>
      </c>
      <c r="E2">
        <v>3.2984999834238127</v>
      </c>
      <c r="F2" s="4">
        <f>E2-E1</f>
        <v>0.20609482260956069</v>
      </c>
    </row>
    <row r="3" spans="1:13" x14ac:dyDescent="0.2">
      <c r="A3" s="2" t="s">
        <v>3</v>
      </c>
      <c r="B3" s="10">
        <f t="shared" si="0"/>
        <v>33025</v>
      </c>
      <c r="C3" s="3">
        <v>31.166</v>
      </c>
      <c r="D3" s="4">
        <f t="shared" ref="D3:D36" si="1">C3/C2-1</f>
        <v>0.15122635933806161</v>
      </c>
      <c r="E3">
        <v>3.4393277570234226</v>
      </c>
      <c r="F3" s="4">
        <f t="shared" ref="F3:F36" si="2">E3-E2</f>
        <v>0.14082777359960996</v>
      </c>
    </row>
    <row r="4" spans="1:13" x14ac:dyDescent="0.2">
      <c r="A4" s="2" t="s">
        <v>4</v>
      </c>
      <c r="B4" s="10">
        <f t="shared" si="0"/>
        <v>33390</v>
      </c>
      <c r="C4" s="3">
        <v>33.872999999999998</v>
      </c>
      <c r="D4" s="4">
        <f t="shared" si="1"/>
        <v>8.6857472887120535E-2</v>
      </c>
      <c r="E4">
        <v>3.5226182368664949</v>
      </c>
      <c r="F4" s="4">
        <f t="shared" si="2"/>
        <v>8.3290479843072251E-2</v>
      </c>
    </row>
    <row r="5" spans="1:13" x14ac:dyDescent="0.2">
      <c r="A5" s="2" t="s">
        <v>5</v>
      </c>
      <c r="B5" s="10">
        <f t="shared" si="0"/>
        <v>33756</v>
      </c>
      <c r="C5" s="3">
        <v>34.902000000000001</v>
      </c>
      <c r="D5" s="4">
        <f t="shared" si="1"/>
        <v>3.0378177309361654E-2</v>
      </c>
      <c r="E5">
        <v>3.5525441341566797</v>
      </c>
      <c r="F5" s="4">
        <f t="shared" si="2"/>
        <v>2.99258972901848E-2</v>
      </c>
    </row>
    <row r="6" spans="1:13" x14ac:dyDescent="0.2">
      <c r="A6" s="2" t="s">
        <v>6</v>
      </c>
      <c r="B6" s="10">
        <f t="shared" si="0"/>
        <v>34121</v>
      </c>
      <c r="C6" s="3">
        <v>35.534999999999997</v>
      </c>
      <c r="D6" s="4">
        <f t="shared" si="1"/>
        <v>1.8136496475846586E-2</v>
      </c>
      <c r="E6">
        <v>3.5705181262788583</v>
      </c>
      <c r="F6" s="4">
        <f t="shared" si="2"/>
        <v>1.797399212217865E-2</v>
      </c>
    </row>
    <row r="7" spans="1:13" x14ac:dyDescent="0.2">
      <c r="A7" s="2" t="s">
        <v>7</v>
      </c>
      <c r="B7" s="10">
        <f t="shared" si="0"/>
        <v>34486</v>
      </c>
      <c r="C7" s="3">
        <v>37.192999999999998</v>
      </c>
      <c r="D7" s="4">
        <f t="shared" si="1"/>
        <v>4.6658224285915262E-2</v>
      </c>
      <c r="E7">
        <v>3.6161205715295099</v>
      </c>
      <c r="F7" s="4">
        <f t="shared" si="2"/>
        <v>4.5602445250651602E-2</v>
      </c>
    </row>
    <row r="8" spans="1:13" x14ac:dyDescent="0.2">
      <c r="A8" s="2" t="s">
        <v>8</v>
      </c>
      <c r="B8" s="10">
        <f t="shared" si="0"/>
        <v>34851</v>
      </c>
      <c r="C8" s="3">
        <v>38.203000000000003</v>
      </c>
      <c r="D8" s="4">
        <f t="shared" si="1"/>
        <v>2.7155647568090968E-2</v>
      </c>
      <c r="E8">
        <v>3.6429140465603074</v>
      </c>
      <c r="F8" s="4">
        <f t="shared" si="2"/>
        <v>2.6793475030797431E-2</v>
      </c>
    </row>
    <row r="9" spans="1:13" x14ac:dyDescent="0.2">
      <c r="A9" s="2" t="s">
        <v>9</v>
      </c>
      <c r="B9" s="10">
        <f t="shared" si="0"/>
        <v>35217</v>
      </c>
      <c r="C9" s="3">
        <v>39.15</v>
      </c>
      <c r="D9" s="4">
        <f t="shared" si="1"/>
        <v>2.4788629165248599E-2</v>
      </c>
      <c r="E9">
        <v>3.667400422436812</v>
      </c>
      <c r="F9" s="4">
        <f t="shared" si="2"/>
        <v>2.4486375876504596E-2</v>
      </c>
    </row>
    <row r="10" spans="1:13" x14ac:dyDescent="0.2">
      <c r="A10" s="2" t="s">
        <v>10</v>
      </c>
      <c r="B10" s="10">
        <f t="shared" si="0"/>
        <v>35582</v>
      </c>
      <c r="C10" s="3">
        <v>40.228000000000002</v>
      </c>
      <c r="D10" s="4">
        <f t="shared" si="1"/>
        <v>2.7535121328224887E-2</v>
      </c>
      <c r="E10">
        <v>3.694563270582234</v>
      </c>
      <c r="F10" s="4">
        <f t="shared" si="2"/>
        <v>2.7162848145422025E-2</v>
      </c>
    </row>
    <row r="11" spans="1:13" x14ac:dyDescent="0.2">
      <c r="A11" s="2" t="s">
        <v>11</v>
      </c>
      <c r="B11" s="10">
        <f t="shared" si="0"/>
        <v>35947</v>
      </c>
      <c r="C11" s="3">
        <v>42.125</v>
      </c>
      <c r="D11" s="4">
        <f t="shared" si="1"/>
        <v>4.7156209605250021E-2</v>
      </c>
      <c r="E11">
        <v>3.7406413886725258</v>
      </c>
      <c r="F11" s="4">
        <f t="shared" si="2"/>
        <v>4.6078118090291831E-2</v>
      </c>
    </row>
    <row r="12" spans="1:13" x14ac:dyDescent="0.2">
      <c r="A12" s="2" t="s">
        <v>12</v>
      </c>
      <c r="B12" s="10">
        <f t="shared" si="0"/>
        <v>36312</v>
      </c>
      <c r="C12" s="3">
        <v>43.598999999999997</v>
      </c>
      <c r="D12" s="4">
        <f t="shared" si="1"/>
        <v>3.4991097922848491E-2</v>
      </c>
      <c r="E12">
        <v>3.7750342143121429</v>
      </c>
      <c r="F12" s="4">
        <f t="shared" si="2"/>
        <v>3.4392825639617097E-2</v>
      </c>
    </row>
    <row r="13" spans="1:13" x14ac:dyDescent="0.2">
      <c r="A13" s="2" t="s">
        <v>13</v>
      </c>
      <c r="B13" s="10">
        <f t="shared" si="0"/>
        <v>36678</v>
      </c>
      <c r="C13" s="3">
        <v>45.353000000000002</v>
      </c>
      <c r="D13" s="4">
        <f t="shared" si="1"/>
        <v>4.0230280511021066E-2</v>
      </c>
      <c r="E13">
        <v>3.8144763265231334</v>
      </c>
      <c r="F13" s="4">
        <f t="shared" si="2"/>
        <v>3.9442112210990476E-2</v>
      </c>
      <c r="I13" s="5"/>
      <c r="J13" s="6" t="s">
        <v>57</v>
      </c>
      <c r="K13" s="6" t="s">
        <v>58</v>
      </c>
    </row>
    <row r="14" spans="1:13" x14ac:dyDescent="0.2">
      <c r="A14" s="2" t="s">
        <v>14</v>
      </c>
      <c r="B14" s="10">
        <f t="shared" si="0"/>
        <v>37043</v>
      </c>
      <c r="C14" s="3">
        <v>49.301000000000002</v>
      </c>
      <c r="D14" s="4">
        <f t="shared" si="1"/>
        <v>8.7050470751659281E-2</v>
      </c>
      <c r="E14">
        <v>3.8979443648185867</v>
      </c>
      <c r="F14" s="4">
        <f t="shared" si="2"/>
        <v>8.3468038295453351E-2</v>
      </c>
      <c r="I14" s="7" t="s">
        <v>14</v>
      </c>
      <c r="J14" s="6">
        <v>8.6999999999999993</v>
      </c>
      <c r="K14" s="6">
        <v>6.68</v>
      </c>
      <c r="L14" s="8">
        <f>J14-D14*100</f>
        <v>-5.0470751659297264E-3</v>
      </c>
      <c r="M14">
        <f>J14-F14*100</f>
        <v>0.35319617045466423</v>
      </c>
    </row>
    <row r="15" spans="1:13" x14ac:dyDescent="0.2">
      <c r="A15" s="2" t="s">
        <v>15</v>
      </c>
      <c r="B15" s="10">
        <f t="shared" si="0"/>
        <v>37408</v>
      </c>
      <c r="C15" s="3">
        <v>52.195999999999998</v>
      </c>
      <c r="D15" s="4">
        <f t="shared" si="1"/>
        <v>5.8720918439788106E-2</v>
      </c>
      <c r="E15">
        <v>3.9550058636000003</v>
      </c>
      <c r="F15" s="4">
        <f t="shared" si="2"/>
        <v>5.7061498781413533E-2</v>
      </c>
      <c r="I15" s="7" t="s">
        <v>15</v>
      </c>
      <c r="J15" s="6">
        <v>5.87</v>
      </c>
      <c r="K15" s="6">
        <v>4.8</v>
      </c>
      <c r="L15" s="8">
        <f t="shared" ref="L15:L35" si="3">J15-D15*100</f>
        <v>-2.0918439788104592E-3</v>
      </c>
      <c r="M15">
        <f t="shared" ref="M15:M35" si="4">J15-F15*100</f>
        <v>0.16385012185864678</v>
      </c>
    </row>
    <row r="16" spans="1:13" x14ac:dyDescent="0.2">
      <c r="A16" s="2" t="s">
        <v>16</v>
      </c>
      <c r="B16" s="10">
        <f t="shared" si="0"/>
        <v>37773</v>
      </c>
      <c r="C16" s="3">
        <v>52.451999999999998</v>
      </c>
      <c r="D16" s="4">
        <f t="shared" si="1"/>
        <v>4.9045903900681864E-3</v>
      </c>
      <c r="E16">
        <v>3.9598984656691778</v>
      </c>
      <c r="F16" s="4">
        <f t="shared" si="2"/>
        <v>4.8926020691775207E-3</v>
      </c>
      <c r="I16" s="7" t="s">
        <v>16</v>
      </c>
      <c r="J16" s="6">
        <v>0.49</v>
      </c>
      <c r="K16" s="6">
        <v>2.11</v>
      </c>
      <c r="L16" s="8">
        <f t="shared" si="3"/>
        <v>-4.5903900681865117E-4</v>
      </c>
      <c r="M16">
        <f t="shared" si="4"/>
        <v>7.3979308224791929E-4</v>
      </c>
    </row>
    <row r="17" spans="1:13" x14ac:dyDescent="0.2">
      <c r="A17" s="2" t="s">
        <v>17</v>
      </c>
      <c r="B17" s="10">
        <f t="shared" si="0"/>
        <v>38139</v>
      </c>
      <c r="C17" s="3">
        <v>53.856000000000002</v>
      </c>
      <c r="D17" s="4">
        <f t="shared" si="1"/>
        <v>2.6767330130404998E-2</v>
      </c>
      <c r="E17">
        <v>3.9863138180083957</v>
      </c>
      <c r="F17" s="4">
        <f t="shared" si="2"/>
        <v>2.6415352339217879E-2</v>
      </c>
      <c r="I17" s="7" t="s">
        <v>17</v>
      </c>
      <c r="J17" s="6">
        <v>2.67</v>
      </c>
      <c r="K17" s="6">
        <v>3.21</v>
      </c>
      <c r="L17" s="8">
        <f t="shared" si="3"/>
        <v>-6.7330130404998911E-3</v>
      </c>
      <c r="M17">
        <f t="shared" si="4"/>
        <v>2.8464766078212023E-2</v>
      </c>
    </row>
    <row r="18" spans="1:13" x14ac:dyDescent="0.2">
      <c r="A18" s="2" t="s">
        <v>18</v>
      </c>
      <c r="B18" s="10">
        <f t="shared" si="0"/>
        <v>38504</v>
      </c>
      <c r="C18" s="3">
        <v>55.506999999999998</v>
      </c>
      <c r="D18" s="4">
        <f t="shared" si="1"/>
        <v>3.0655822935234722E-2</v>
      </c>
      <c r="E18">
        <v>4.0165091389252838</v>
      </c>
      <c r="F18" s="4">
        <f t="shared" si="2"/>
        <v>3.0195320916888146E-2</v>
      </c>
      <c r="I18" s="7" t="s">
        <v>18</v>
      </c>
      <c r="J18" s="6">
        <v>3.07</v>
      </c>
      <c r="K18" s="6">
        <v>4.05</v>
      </c>
      <c r="L18" s="8">
        <f t="shared" si="3"/>
        <v>4.4177064765276164E-3</v>
      </c>
      <c r="M18">
        <f t="shared" si="4"/>
        <v>5.0467908311185194E-2</v>
      </c>
    </row>
    <row r="19" spans="1:13" x14ac:dyDescent="0.2">
      <c r="A19" s="2" t="s">
        <v>19</v>
      </c>
      <c r="B19" s="10">
        <f t="shared" si="0"/>
        <v>38869</v>
      </c>
      <c r="C19" s="3">
        <v>60.29</v>
      </c>
      <c r="D19" s="4">
        <f t="shared" si="1"/>
        <v>8.6169311978669283E-2</v>
      </c>
      <c r="E19">
        <v>4.0991662525013144</v>
      </c>
      <c r="F19" s="4">
        <f t="shared" si="2"/>
        <v>8.2657113576030561E-2</v>
      </c>
      <c r="I19" s="7" t="s">
        <v>19</v>
      </c>
      <c r="J19" s="6">
        <v>8.6199999999999992</v>
      </c>
      <c r="K19" s="6">
        <v>6.76</v>
      </c>
      <c r="L19" s="8">
        <f t="shared" si="3"/>
        <v>3.0688021330700366E-3</v>
      </c>
      <c r="M19">
        <f t="shared" si="4"/>
        <v>0.35428864239694313</v>
      </c>
    </row>
    <row r="20" spans="1:13" x14ac:dyDescent="0.2">
      <c r="A20" s="2" t="s">
        <v>20</v>
      </c>
      <c r="B20" s="10">
        <f t="shared" si="0"/>
        <v>39234</v>
      </c>
      <c r="C20" s="3">
        <v>62.902000000000001</v>
      </c>
      <c r="D20" s="4">
        <f t="shared" si="1"/>
        <v>4.3323934317465618E-2</v>
      </c>
      <c r="E20">
        <v>4.1415779597032811</v>
      </c>
      <c r="F20" s="4">
        <f t="shared" si="2"/>
        <v>4.2411707201966742E-2</v>
      </c>
      <c r="I20" s="7" t="s">
        <v>20</v>
      </c>
      <c r="J20" s="6">
        <v>4.33</v>
      </c>
      <c r="K20" s="6">
        <v>5.03</v>
      </c>
      <c r="L20" s="8">
        <f t="shared" si="3"/>
        <v>-2.3934317465617028E-3</v>
      </c>
      <c r="M20">
        <f t="shared" si="4"/>
        <v>8.8829279803325889E-2</v>
      </c>
    </row>
    <row r="21" spans="1:13" x14ac:dyDescent="0.2">
      <c r="A21" s="2" t="s">
        <v>21</v>
      </c>
      <c r="B21" s="10">
        <f t="shared" si="0"/>
        <v>39600</v>
      </c>
      <c r="C21" s="3">
        <v>70.534999999999997</v>
      </c>
      <c r="D21" s="4">
        <f t="shared" si="1"/>
        <v>0.12134749292550318</v>
      </c>
      <c r="E21">
        <v>4.2561090405264652</v>
      </c>
      <c r="F21" s="4">
        <f t="shared" si="2"/>
        <v>0.11453108082318408</v>
      </c>
      <c r="I21" s="7" t="s">
        <v>21</v>
      </c>
      <c r="J21" s="6">
        <v>12.14</v>
      </c>
      <c r="K21" s="6">
        <v>12.42</v>
      </c>
      <c r="L21" s="8">
        <f t="shared" si="3"/>
        <v>5.2507074496830342E-3</v>
      </c>
      <c r="M21">
        <f t="shared" si="4"/>
        <v>0.68689191768159219</v>
      </c>
    </row>
    <row r="22" spans="1:13" x14ac:dyDescent="0.2">
      <c r="A22" s="2" t="s">
        <v>22</v>
      </c>
      <c r="B22" s="10">
        <f t="shared" si="0"/>
        <v>39965</v>
      </c>
      <c r="C22" s="3">
        <v>78.156000000000006</v>
      </c>
      <c r="D22" s="4">
        <f t="shared" si="1"/>
        <v>0.10804565109520103</v>
      </c>
      <c r="E22">
        <v>4.3587068293522648</v>
      </c>
      <c r="F22" s="4">
        <f t="shared" si="2"/>
        <v>0.10259778882579962</v>
      </c>
      <c r="I22" s="7" t="s">
        <v>22</v>
      </c>
      <c r="J22" s="6">
        <v>10.8</v>
      </c>
      <c r="K22" s="6">
        <v>11.99</v>
      </c>
      <c r="L22" s="8">
        <f t="shared" si="3"/>
        <v>-4.5651095201026948E-3</v>
      </c>
      <c r="M22">
        <f t="shared" si="4"/>
        <v>0.54022111742003887</v>
      </c>
    </row>
    <row r="23" spans="1:13" x14ac:dyDescent="0.2">
      <c r="A23" s="2" t="s">
        <v>23</v>
      </c>
      <c r="B23" s="10">
        <f t="shared" si="0"/>
        <v>40330</v>
      </c>
      <c r="C23" s="3">
        <v>83.134</v>
      </c>
      <c r="D23" s="4">
        <f t="shared" si="1"/>
        <v>6.3693126567377911E-2</v>
      </c>
      <c r="E23">
        <v>4.4204537637918628</v>
      </c>
      <c r="F23" s="4">
        <f t="shared" si="2"/>
        <v>6.1746934439598E-2</v>
      </c>
      <c r="I23" s="7" t="s">
        <v>23</v>
      </c>
      <c r="J23" s="6">
        <v>6.37</v>
      </c>
      <c r="K23" s="6">
        <v>5.4</v>
      </c>
      <c r="L23" s="8">
        <f t="shared" si="3"/>
        <v>6.8734326220898367E-4</v>
      </c>
      <c r="M23">
        <f t="shared" si="4"/>
        <v>0.19530655604020009</v>
      </c>
    </row>
    <row r="24" spans="1:13" x14ac:dyDescent="0.2">
      <c r="A24" s="2" t="s">
        <v>24</v>
      </c>
      <c r="B24" s="10">
        <f t="shared" si="0"/>
        <v>40695</v>
      </c>
      <c r="C24" s="3">
        <v>85.709000000000003</v>
      </c>
      <c r="D24" s="4">
        <f t="shared" si="1"/>
        <v>3.0974090023335954E-2</v>
      </c>
      <c r="E24">
        <v>4.450957837592699</v>
      </c>
      <c r="F24" s="4">
        <f t="shared" si="2"/>
        <v>3.0504073800836196E-2</v>
      </c>
      <c r="I24" s="7" t="s">
        <v>24</v>
      </c>
      <c r="J24" s="6">
        <v>3.1</v>
      </c>
      <c r="K24" s="6">
        <v>3.99</v>
      </c>
      <c r="L24" s="8">
        <f t="shared" si="3"/>
        <v>2.590997666404693E-3</v>
      </c>
      <c r="M24">
        <f t="shared" si="4"/>
        <v>4.9592619916380531E-2</v>
      </c>
    </row>
    <row r="25" spans="1:13" x14ac:dyDescent="0.2">
      <c r="A25" s="2" t="s">
        <v>25</v>
      </c>
      <c r="B25" s="10">
        <f t="shared" si="0"/>
        <v>41061</v>
      </c>
      <c r="C25" s="3">
        <v>88.658000000000001</v>
      </c>
      <c r="D25" s="4">
        <f t="shared" si="1"/>
        <v>3.4407121772509264E-2</v>
      </c>
      <c r="E25">
        <v>4.4847862709753956</v>
      </c>
      <c r="F25" s="4">
        <f t="shared" si="2"/>
        <v>3.3828433382696588E-2</v>
      </c>
      <c r="I25" s="7" t="s">
        <v>25</v>
      </c>
      <c r="J25" s="6">
        <v>3.44</v>
      </c>
      <c r="K25" s="6">
        <v>5.19</v>
      </c>
      <c r="L25" s="8">
        <f t="shared" si="3"/>
        <v>-7.1217725092642681E-4</v>
      </c>
      <c r="M25">
        <f t="shared" si="4"/>
        <v>5.7156661730341174E-2</v>
      </c>
    </row>
    <row r="26" spans="1:13" x14ac:dyDescent="0.2">
      <c r="A26" s="2" t="s">
        <v>26</v>
      </c>
      <c r="B26" s="10">
        <f t="shared" si="0"/>
        <v>41426</v>
      </c>
      <c r="C26" s="3">
        <v>90.540999999999997</v>
      </c>
      <c r="D26" s="4">
        <f t="shared" si="1"/>
        <v>2.1238918089738101E-2</v>
      </c>
      <c r="E26">
        <v>4.5058027867888777</v>
      </c>
      <c r="F26" s="4">
        <f t="shared" si="2"/>
        <v>2.1016515813482073E-2</v>
      </c>
      <c r="I26" s="7" t="s">
        <v>26</v>
      </c>
      <c r="J26" s="6">
        <v>2.12</v>
      </c>
      <c r="K26" s="6">
        <v>3.88</v>
      </c>
      <c r="L26" s="8">
        <f t="shared" si="3"/>
        <v>-3.8918089738100292E-3</v>
      </c>
      <c r="M26">
        <f t="shared" si="4"/>
        <v>1.8348418651792819E-2</v>
      </c>
    </row>
    <row r="27" spans="1:13" x14ac:dyDescent="0.2">
      <c r="A27" s="2" t="s">
        <v>27</v>
      </c>
      <c r="B27" s="10">
        <f t="shared" si="0"/>
        <v>41791</v>
      </c>
      <c r="C27" s="3">
        <v>94.290999999999997</v>
      </c>
      <c r="D27" s="4">
        <f t="shared" si="1"/>
        <v>4.1417700268386648E-2</v>
      </c>
      <c r="E27">
        <v>4.5463857449998812</v>
      </c>
      <c r="F27" s="4">
        <f t="shared" si="2"/>
        <v>4.058295821100355E-2</v>
      </c>
      <c r="I27" s="7" t="s">
        <v>27</v>
      </c>
      <c r="J27" s="6">
        <v>4.1399999999999997</v>
      </c>
      <c r="K27" s="6">
        <v>2.04</v>
      </c>
      <c r="L27" s="8">
        <f t="shared" si="3"/>
        <v>-1.7700268386651175E-3</v>
      </c>
      <c r="M27">
        <f t="shared" si="4"/>
        <v>8.1704178899644653E-2</v>
      </c>
    </row>
    <row r="28" spans="1:13" x14ac:dyDescent="0.2">
      <c r="A28" s="2" t="s">
        <v>28</v>
      </c>
      <c r="B28" s="10">
        <f t="shared" si="0"/>
        <v>42156</v>
      </c>
      <c r="C28" s="3">
        <v>100</v>
      </c>
      <c r="D28" s="4">
        <f t="shared" si="1"/>
        <v>6.0546605720588342E-2</v>
      </c>
      <c r="E28">
        <v>4.6051701859880918</v>
      </c>
      <c r="F28" s="4">
        <f t="shared" si="2"/>
        <v>5.8784440988210562E-2</v>
      </c>
      <c r="I28" s="7" t="s">
        <v>28</v>
      </c>
      <c r="J28" s="6">
        <v>6.05</v>
      </c>
      <c r="K28" s="6">
        <v>1.64</v>
      </c>
      <c r="L28" s="8">
        <f t="shared" si="3"/>
        <v>-4.6605720588344113E-3</v>
      </c>
      <c r="M28">
        <f t="shared" si="4"/>
        <v>0.17155590117894359</v>
      </c>
    </row>
    <row r="29" spans="1:13" x14ac:dyDescent="0.2">
      <c r="A29" s="2" t="s">
        <v>29</v>
      </c>
      <c r="B29" s="10">
        <f t="shared" si="0"/>
        <v>42522</v>
      </c>
      <c r="C29" s="3">
        <v>102.261</v>
      </c>
      <c r="D29" s="4">
        <f t="shared" si="1"/>
        <v>2.2610000000000019E-2</v>
      </c>
      <c r="E29">
        <v>4.6275283685987585</v>
      </c>
      <c r="F29" s="4">
        <f t="shared" si="2"/>
        <v>2.2358182610666688E-2</v>
      </c>
      <c r="I29" s="7" t="s">
        <v>29</v>
      </c>
      <c r="J29" s="6">
        <v>2.2599999999999998</v>
      </c>
      <c r="K29" s="6">
        <v>1.71</v>
      </c>
      <c r="L29" s="8">
        <f t="shared" si="3"/>
        <v>-1.0000000000021103E-3</v>
      </c>
      <c r="M29">
        <f t="shared" si="4"/>
        <v>2.4181738933330976E-2</v>
      </c>
    </row>
    <row r="30" spans="1:13" x14ac:dyDescent="0.2">
      <c r="A30" s="2" t="s">
        <v>30</v>
      </c>
      <c r="B30" s="10">
        <f t="shared" si="0"/>
        <v>42887</v>
      </c>
      <c r="C30" s="3">
        <v>103.21899999999999</v>
      </c>
      <c r="D30" s="4">
        <f t="shared" si="1"/>
        <v>9.368185329695633E-3</v>
      </c>
      <c r="E30">
        <v>4.636852944628699</v>
      </c>
      <c r="F30" s="4">
        <f t="shared" si="2"/>
        <v>9.3245760299405234E-3</v>
      </c>
      <c r="I30" s="7" t="s">
        <v>30</v>
      </c>
      <c r="J30" s="6">
        <v>0.94</v>
      </c>
      <c r="K30" s="6">
        <v>1.77</v>
      </c>
      <c r="L30" s="8">
        <f t="shared" si="3"/>
        <v>3.1814670304366466E-3</v>
      </c>
      <c r="M30">
        <f t="shared" si="4"/>
        <v>7.5423970059476098E-3</v>
      </c>
    </row>
    <row r="31" spans="1:13" x14ac:dyDescent="0.2">
      <c r="A31" s="2" t="s">
        <v>31</v>
      </c>
      <c r="B31" s="10">
        <f t="shared" si="0"/>
        <v>43252</v>
      </c>
      <c r="C31" s="3">
        <v>105.935</v>
      </c>
      <c r="D31" s="4">
        <f t="shared" si="1"/>
        <v>2.6312985012449275E-2</v>
      </c>
      <c r="E31">
        <v>4.6628256984762535</v>
      </c>
      <c r="F31" s="4">
        <f t="shared" si="2"/>
        <v>2.5972753847554486E-2</v>
      </c>
      <c r="I31" s="7" t="s">
        <v>31</v>
      </c>
      <c r="J31" s="6">
        <v>2.63</v>
      </c>
      <c r="K31" s="6">
        <v>2.66</v>
      </c>
      <c r="L31" s="8">
        <f t="shared" si="3"/>
        <v>-1.2985012449275857E-3</v>
      </c>
      <c r="M31">
        <f t="shared" si="4"/>
        <v>3.2724615244551281E-2</v>
      </c>
    </row>
    <row r="32" spans="1:13" x14ac:dyDescent="0.2">
      <c r="A32" s="2" t="s">
        <v>32</v>
      </c>
      <c r="B32" s="10">
        <f t="shared" si="0"/>
        <v>43617</v>
      </c>
      <c r="C32" s="3">
        <v>110.657</v>
      </c>
      <c r="D32" s="4">
        <f t="shared" si="1"/>
        <v>4.4574503233114626E-2</v>
      </c>
      <c r="E32">
        <v>4.7064353270356074</v>
      </c>
      <c r="F32" s="4">
        <f t="shared" si="2"/>
        <v>4.3609628559353908E-2</v>
      </c>
      <c r="I32" s="7" t="s">
        <v>32</v>
      </c>
      <c r="J32" s="6">
        <v>4.46</v>
      </c>
      <c r="K32" s="6">
        <v>3.03</v>
      </c>
      <c r="L32" s="8">
        <f t="shared" si="3"/>
        <v>2.549676688537339E-3</v>
      </c>
      <c r="M32">
        <f t="shared" si="4"/>
        <v>9.9037144064609173E-2</v>
      </c>
    </row>
    <row r="33" spans="1:13" x14ac:dyDescent="0.2">
      <c r="A33" s="2" t="s">
        <v>33</v>
      </c>
      <c r="B33" s="10">
        <f t="shared" si="0"/>
        <v>43983</v>
      </c>
      <c r="C33" s="3">
        <v>115.101</v>
      </c>
      <c r="D33" s="4">
        <f t="shared" si="1"/>
        <v>4.0160134469577224E-2</v>
      </c>
      <c r="E33">
        <v>4.745810003787402</v>
      </c>
      <c r="F33" s="4">
        <f t="shared" si="2"/>
        <v>3.9374676751794624E-2</v>
      </c>
      <c r="I33" s="7" t="s">
        <v>33</v>
      </c>
      <c r="J33" s="6">
        <v>4.01</v>
      </c>
      <c r="K33" s="6">
        <v>2.84</v>
      </c>
      <c r="L33" s="8">
        <f t="shared" si="3"/>
        <v>-6.0134469577226568E-3</v>
      </c>
      <c r="M33">
        <f t="shared" si="4"/>
        <v>7.2532324820537397E-2</v>
      </c>
    </row>
    <row r="34" spans="1:13" x14ac:dyDescent="0.2">
      <c r="A34" s="2" t="s">
        <v>34</v>
      </c>
      <c r="B34" s="10">
        <f t="shared" si="0"/>
        <v>44348</v>
      </c>
      <c r="C34" s="3">
        <v>122.42700000000001</v>
      </c>
      <c r="D34" s="4">
        <f t="shared" si="1"/>
        <v>6.3648447884901094E-2</v>
      </c>
      <c r="E34">
        <v>4.8075149339875125</v>
      </c>
      <c r="F34" s="4">
        <f t="shared" si="2"/>
        <v>6.1704930200110475E-2</v>
      </c>
      <c r="I34" s="7" t="s">
        <v>34</v>
      </c>
      <c r="J34" s="6">
        <v>6.5</v>
      </c>
      <c r="K34" s="6">
        <v>4.4400000000000004</v>
      </c>
      <c r="L34" s="8">
        <f t="shared" si="3"/>
        <v>0.13515521150989063</v>
      </c>
      <c r="M34">
        <f t="shared" si="4"/>
        <v>0.32950697998895251</v>
      </c>
    </row>
    <row r="35" spans="1:13" x14ac:dyDescent="0.2">
      <c r="A35" s="2" t="s">
        <v>35</v>
      </c>
      <c r="B35" s="10">
        <f t="shared" si="0"/>
        <v>44713</v>
      </c>
      <c r="C35" s="3">
        <v>133.26599999999999</v>
      </c>
      <c r="D35" s="4">
        <f t="shared" si="1"/>
        <v>8.8534391923350109E-2</v>
      </c>
      <c r="E35">
        <v>4.8923471308844269</v>
      </c>
      <c r="F35" s="4">
        <f t="shared" si="2"/>
        <v>8.4832196896914347E-2</v>
      </c>
      <c r="I35" s="7" t="s">
        <v>35</v>
      </c>
      <c r="J35" s="6">
        <v>8.92</v>
      </c>
      <c r="K35" s="6">
        <v>8.31</v>
      </c>
      <c r="L35" s="8">
        <f t="shared" si="3"/>
        <v>6.6560807664989952E-2</v>
      </c>
      <c r="M35">
        <f t="shared" si="4"/>
        <v>0.43678031030856523</v>
      </c>
    </row>
    <row r="36" spans="1:13" x14ac:dyDescent="0.2">
      <c r="A36" s="2" t="s">
        <v>36</v>
      </c>
      <c r="B36" s="10">
        <f t="shared" si="0"/>
        <v>45078</v>
      </c>
      <c r="C36" s="3">
        <v>141.13</v>
      </c>
      <c r="D36" s="4">
        <f t="shared" si="1"/>
        <v>5.9009799948974262E-2</v>
      </c>
      <c r="E36">
        <v>4.9496814514259153</v>
      </c>
      <c r="F36" s="4">
        <f t="shared" si="2"/>
        <v>5.7334320541488459E-2</v>
      </c>
    </row>
    <row r="40" spans="1:13" x14ac:dyDescent="0.2">
      <c r="F40" t="s">
        <v>59</v>
      </c>
      <c r="G40" s="9">
        <f>AVERAGE(D29:D32)</f>
        <v>2.5716418393814888E-2</v>
      </c>
      <c r="H40" s="9">
        <f>MIN(D29:D32)</f>
        <v>9.368185329695633E-3</v>
      </c>
      <c r="I40" s="9">
        <f>MAX(D29:D32)</f>
        <v>4.4574503233114626E-2</v>
      </c>
    </row>
    <row r="41" spans="1:13" x14ac:dyDescent="0.2">
      <c r="F41" t="s">
        <v>60</v>
      </c>
      <c r="G41" s="9">
        <f>AVERAGE(D33:D36)</f>
        <v>6.2838193556700672E-2</v>
      </c>
      <c r="H41" s="9">
        <f>MIN(D33:D36)</f>
        <v>4.0160134469577224E-2</v>
      </c>
      <c r="I41" s="9">
        <f>MAX(D33:D36)</f>
        <v>8.8534391923350109E-2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6030-2551-3843-93D1-3A1B075AD221}">
  <dimension ref="A1:C36"/>
  <sheetViews>
    <sheetView topLeftCell="A6" workbookViewId="0">
      <selection activeCell="D32" sqref="D32"/>
    </sheetView>
  </sheetViews>
  <sheetFormatPr baseColWidth="10" defaultRowHeight="15" x14ac:dyDescent="0.2"/>
  <sheetData>
    <row r="1" spans="1:3" x14ac:dyDescent="0.2">
      <c r="A1" s="11">
        <v>32295</v>
      </c>
      <c r="B1" s="3">
        <v>22.03</v>
      </c>
    </row>
    <row r="2" spans="1:3" x14ac:dyDescent="0.2">
      <c r="A2" s="11">
        <v>32660</v>
      </c>
      <c r="B2" s="3">
        <v>27.071999999999999</v>
      </c>
      <c r="C2" s="9">
        <v>0.22886972310485687</v>
      </c>
    </row>
    <row r="3" spans="1:3" x14ac:dyDescent="0.2">
      <c r="A3" s="11">
        <v>33025</v>
      </c>
      <c r="B3" s="3">
        <v>31.166</v>
      </c>
      <c r="C3" s="9">
        <v>0.15122635933806161</v>
      </c>
    </row>
    <row r="4" spans="1:3" x14ac:dyDescent="0.2">
      <c r="A4" s="11">
        <v>33390</v>
      </c>
      <c r="B4" s="3">
        <v>33.872999999999998</v>
      </c>
      <c r="C4" s="9">
        <v>8.6857472887120535E-2</v>
      </c>
    </row>
    <row r="5" spans="1:3" x14ac:dyDescent="0.2">
      <c r="A5" s="11">
        <v>33756</v>
      </c>
      <c r="B5" s="3">
        <v>34.902000000000001</v>
      </c>
      <c r="C5" s="9">
        <v>3.0378177309361654E-2</v>
      </c>
    </row>
    <row r="6" spans="1:3" x14ac:dyDescent="0.2">
      <c r="A6" s="11">
        <v>34121</v>
      </c>
      <c r="B6" s="3">
        <v>35.534999999999997</v>
      </c>
      <c r="C6" s="9">
        <v>1.8136496475846586E-2</v>
      </c>
    </row>
    <row r="7" spans="1:3" x14ac:dyDescent="0.2">
      <c r="A7" s="11">
        <v>34486</v>
      </c>
      <c r="B7" s="3">
        <v>37.192999999999998</v>
      </c>
      <c r="C7" s="9">
        <v>4.6658224285915262E-2</v>
      </c>
    </row>
    <row r="8" spans="1:3" x14ac:dyDescent="0.2">
      <c r="A8" s="11">
        <v>34851</v>
      </c>
      <c r="B8" s="3">
        <v>38.203000000000003</v>
      </c>
      <c r="C8" s="9">
        <v>2.7155647568090968E-2</v>
      </c>
    </row>
    <row r="9" spans="1:3" x14ac:dyDescent="0.2">
      <c r="A9" s="11">
        <v>35217</v>
      </c>
      <c r="B9" s="3">
        <v>39.15</v>
      </c>
      <c r="C9" s="9">
        <v>2.4788629165248599E-2</v>
      </c>
    </row>
    <row r="10" spans="1:3" x14ac:dyDescent="0.2">
      <c r="A10" s="11">
        <v>35582</v>
      </c>
      <c r="B10" s="3">
        <v>40.228000000000002</v>
      </c>
      <c r="C10" s="9">
        <v>2.7535121328224887E-2</v>
      </c>
    </row>
    <row r="11" spans="1:3" x14ac:dyDescent="0.2">
      <c r="A11" s="11">
        <v>35947</v>
      </c>
      <c r="B11" s="3">
        <v>42.125</v>
      </c>
      <c r="C11" s="9">
        <v>4.7156209605250021E-2</v>
      </c>
    </row>
    <row r="12" spans="1:3" x14ac:dyDescent="0.2">
      <c r="A12" s="11">
        <v>36312</v>
      </c>
      <c r="B12" s="3">
        <v>43.598999999999997</v>
      </c>
      <c r="C12" s="9">
        <v>3.4991097922848491E-2</v>
      </c>
    </row>
    <row r="13" spans="1:3" x14ac:dyDescent="0.2">
      <c r="A13" s="11">
        <v>36678</v>
      </c>
      <c r="B13" s="3">
        <v>45.353000000000002</v>
      </c>
      <c r="C13" s="9">
        <v>4.0230280511021066E-2</v>
      </c>
    </row>
    <row r="14" spans="1:3" x14ac:dyDescent="0.2">
      <c r="A14" s="11">
        <v>37043</v>
      </c>
      <c r="B14" s="3">
        <v>49.301000000000002</v>
      </c>
      <c r="C14" s="9">
        <v>8.7050470751659281E-2</v>
      </c>
    </row>
    <row r="15" spans="1:3" x14ac:dyDescent="0.2">
      <c r="A15" s="11">
        <v>37408</v>
      </c>
      <c r="B15" s="3">
        <v>52.195999999999998</v>
      </c>
      <c r="C15" s="9">
        <v>5.8720918439788106E-2</v>
      </c>
    </row>
    <row r="16" spans="1:3" x14ac:dyDescent="0.2">
      <c r="A16" s="11">
        <v>37773</v>
      </c>
      <c r="B16" s="3">
        <v>52.451999999999998</v>
      </c>
      <c r="C16" s="9">
        <v>4.9045903900681864E-3</v>
      </c>
    </row>
    <row r="17" spans="1:3" x14ac:dyDescent="0.2">
      <c r="A17" s="11">
        <v>38139</v>
      </c>
      <c r="B17" s="3">
        <v>53.856000000000002</v>
      </c>
      <c r="C17" s="9">
        <v>2.6767330130404998E-2</v>
      </c>
    </row>
    <row r="18" spans="1:3" x14ac:dyDescent="0.2">
      <c r="A18" s="11">
        <v>38504</v>
      </c>
      <c r="B18" s="3">
        <v>55.506999999999998</v>
      </c>
      <c r="C18" s="9">
        <v>3.0655822935234722E-2</v>
      </c>
    </row>
    <row r="19" spans="1:3" x14ac:dyDescent="0.2">
      <c r="A19" s="11">
        <v>38869</v>
      </c>
      <c r="B19" s="3">
        <v>60.29</v>
      </c>
      <c r="C19" s="9">
        <v>8.6169311978669283E-2</v>
      </c>
    </row>
    <row r="20" spans="1:3" x14ac:dyDescent="0.2">
      <c r="A20" s="11">
        <v>39234</v>
      </c>
      <c r="B20" s="3">
        <v>62.902000000000001</v>
      </c>
      <c r="C20" s="9">
        <v>4.3323934317465618E-2</v>
      </c>
    </row>
    <row r="21" spans="1:3" x14ac:dyDescent="0.2">
      <c r="A21" s="11">
        <v>39600</v>
      </c>
      <c r="B21" s="3">
        <v>70.534999999999997</v>
      </c>
      <c r="C21" s="9">
        <v>0.12134749292550318</v>
      </c>
    </row>
    <row r="22" spans="1:3" x14ac:dyDescent="0.2">
      <c r="A22" s="11">
        <v>39965</v>
      </c>
      <c r="B22" s="3">
        <v>78.156000000000006</v>
      </c>
      <c r="C22" s="9">
        <v>0.10804565109520103</v>
      </c>
    </row>
    <row r="23" spans="1:3" x14ac:dyDescent="0.2">
      <c r="A23" s="11">
        <v>40330</v>
      </c>
      <c r="B23" s="3">
        <v>83.134</v>
      </c>
      <c r="C23" s="9">
        <v>6.3693126567377911E-2</v>
      </c>
    </row>
    <row r="24" spans="1:3" x14ac:dyDescent="0.2">
      <c r="A24" s="11">
        <v>40695</v>
      </c>
      <c r="B24" s="3">
        <v>85.709000000000003</v>
      </c>
      <c r="C24" s="9">
        <v>3.0974090023335954E-2</v>
      </c>
    </row>
    <row r="25" spans="1:3" x14ac:dyDescent="0.2">
      <c r="A25" s="11">
        <v>41061</v>
      </c>
      <c r="B25" s="3">
        <v>88.658000000000001</v>
      </c>
      <c r="C25" s="9">
        <v>3.4407121772509264E-2</v>
      </c>
    </row>
    <row r="26" spans="1:3" x14ac:dyDescent="0.2">
      <c r="A26" s="11">
        <v>41426</v>
      </c>
      <c r="B26" s="3">
        <v>90.540999999999997</v>
      </c>
      <c r="C26" s="9">
        <v>2.1238918089738101E-2</v>
      </c>
    </row>
    <row r="27" spans="1:3" x14ac:dyDescent="0.2">
      <c r="A27" s="11">
        <v>41791</v>
      </c>
      <c r="B27" s="3">
        <v>94.290999999999997</v>
      </c>
      <c r="C27" s="9">
        <v>4.1417700268386648E-2</v>
      </c>
    </row>
    <row r="28" spans="1:3" x14ac:dyDescent="0.2">
      <c r="A28" s="11">
        <v>42156</v>
      </c>
      <c r="B28" s="3">
        <v>100</v>
      </c>
      <c r="C28" s="9">
        <v>6.0546605720588342E-2</v>
      </c>
    </row>
    <row r="29" spans="1:3" x14ac:dyDescent="0.2">
      <c r="A29" s="11">
        <v>42522</v>
      </c>
      <c r="B29" s="3">
        <v>102.261</v>
      </c>
      <c r="C29" s="9">
        <v>2.2610000000000019E-2</v>
      </c>
    </row>
    <row r="30" spans="1:3" x14ac:dyDescent="0.2">
      <c r="A30" s="11">
        <v>42887</v>
      </c>
      <c r="B30" s="3">
        <v>103.21899999999999</v>
      </c>
      <c r="C30" s="9">
        <v>9.368185329695633E-3</v>
      </c>
    </row>
    <row r="31" spans="1:3" x14ac:dyDescent="0.2">
      <c r="A31" s="11">
        <v>43252</v>
      </c>
      <c r="B31" s="3">
        <v>105.935</v>
      </c>
      <c r="C31" s="9">
        <v>2.6312985012449275E-2</v>
      </c>
    </row>
    <row r="32" spans="1:3" x14ac:dyDescent="0.2">
      <c r="A32" s="11">
        <v>43617</v>
      </c>
      <c r="B32" s="3">
        <v>110.657</v>
      </c>
      <c r="C32" s="9">
        <v>4.4574503233114626E-2</v>
      </c>
    </row>
    <row r="33" spans="1:3" x14ac:dyDescent="0.2">
      <c r="A33" s="11">
        <v>43983</v>
      </c>
      <c r="B33" s="3">
        <v>115.101</v>
      </c>
      <c r="C33" s="9">
        <v>4.0160134469577224E-2</v>
      </c>
    </row>
    <row r="34" spans="1:3" x14ac:dyDescent="0.2">
      <c r="A34" s="11">
        <v>44348</v>
      </c>
      <c r="B34" s="3">
        <v>122.42700000000001</v>
      </c>
      <c r="C34" s="9">
        <v>6.3648447884901094E-2</v>
      </c>
    </row>
    <row r="35" spans="1:3" x14ac:dyDescent="0.2">
      <c r="A35" s="11">
        <v>44713</v>
      </c>
      <c r="B35" s="3">
        <v>133.26599999999999</v>
      </c>
      <c r="C35" s="9">
        <v>8.8534391923350109E-2</v>
      </c>
    </row>
    <row r="36" spans="1:3" x14ac:dyDescent="0.2">
      <c r="A36" s="11">
        <v>45078</v>
      </c>
      <c r="B36" s="3">
        <v>141.13</v>
      </c>
      <c r="C36" s="9">
        <v>5.9009799948974262E-2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THJ01104</vt:lpstr>
      <vt:lpstr>Transform</vt:lpstr>
      <vt:lpstr>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Þorleifur Úlfarsson - HI</cp:lastModifiedBy>
  <dcterms:created xsi:type="dcterms:W3CDTF">2024-07-06T22:58:20Z</dcterms:created>
  <dcterms:modified xsi:type="dcterms:W3CDTF">2024-07-07T13:34:35Z</dcterms:modified>
</cp:coreProperties>
</file>