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469\Desktop\"/>
    </mc:Choice>
  </mc:AlternateContent>
  <xr:revisionPtr revIDLastSave="0" documentId="8_{A61E9CE8-078A-432A-8AFB-CC40C893D1EB}" xr6:coauthVersionLast="47" xr6:coauthVersionMax="47" xr10:uidLastSave="{00000000-0000-0000-0000-000000000000}"/>
  <bookViews>
    <workbookView xWindow="-120" yWindow="-120" windowWidth="29040" windowHeight="15720" activeTab="3" xr2:uid="{38BA7D3E-5736-44C3-A3C0-8153E6776021}"/>
  </bookViews>
  <sheets>
    <sheet name="Sheet1" sheetId="5" r:id="rId1"/>
    <sheet name="溃坝洪水" sheetId="7" r:id="rId2"/>
    <sheet name="水位库容" sheetId="9" r:id="rId3"/>
    <sheet name="水位泄量曲线" sheetId="10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" i="9" l="1"/>
  <c r="O46" i="9"/>
  <c r="O45" i="9"/>
  <c r="O44" i="9"/>
  <c r="O43" i="9"/>
  <c r="O42" i="9"/>
  <c r="O41" i="9"/>
  <c r="O40" i="9"/>
  <c r="O39" i="9"/>
  <c r="O38" i="9"/>
  <c r="O37" i="9"/>
  <c r="O36" i="9"/>
  <c r="O34" i="9"/>
  <c r="O33" i="9"/>
  <c r="O32" i="9"/>
  <c r="O31" i="9"/>
  <c r="O30" i="9"/>
  <c r="M30" i="9"/>
  <c r="R23" i="9"/>
  <c r="O35" i="9" l="1"/>
  <c r="R31" i="10" l="1"/>
  <c r="M24" i="10"/>
  <c r="Q29" i="10" s="1"/>
  <c r="P28" i="10"/>
  <c r="M22" i="10"/>
  <c r="P29" i="10" s="1"/>
  <c r="P23" i="10" l="1"/>
  <c r="Q22" i="10"/>
  <c r="Q23" i="10"/>
  <c r="Q24" i="10"/>
  <c r="Q25" i="10"/>
  <c r="R29" i="10"/>
  <c r="P30" i="10"/>
  <c r="P22" i="10"/>
  <c r="P24" i="10"/>
  <c r="P25" i="10"/>
  <c r="P26" i="10"/>
  <c r="P27" i="10"/>
  <c r="Q26" i="10"/>
  <c r="Q28" i="10"/>
  <c r="R28" i="10" s="1"/>
  <c r="Q30" i="10"/>
  <c r="Q27" i="10"/>
  <c r="R23" i="10" l="1"/>
  <c r="R30" i="10"/>
  <c r="R27" i="10"/>
  <c r="R22" i="10"/>
  <c r="R25" i="10"/>
  <c r="R24" i="10"/>
  <c r="R26" i="10"/>
</calcChain>
</file>

<file path=xl/sharedStrings.xml><?xml version="1.0" encoding="utf-8"?>
<sst xmlns="http://schemas.openxmlformats.org/spreadsheetml/2006/main" count="33" uniqueCount="26">
  <si>
    <t>大华桥</t>
    <phoneticPr fontId="1" type="noConversion"/>
  </si>
  <si>
    <t>电站</t>
    <phoneticPr fontId="1" type="noConversion"/>
  </si>
  <si>
    <t>调节性能</t>
    <phoneticPr fontId="1" type="noConversion"/>
  </si>
  <si>
    <t>死水位/m</t>
    <phoneticPr fontId="1" type="noConversion"/>
  </si>
  <si>
    <t>正常高水位/m</t>
    <phoneticPr fontId="1" type="noConversion"/>
  </si>
  <si>
    <t>总库容/亿m³</t>
    <phoneticPr fontId="1" type="noConversion"/>
  </si>
  <si>
    <t>兴利库容/亿m³</t>
    <phoneticPr fontId="1" type="noConversion"/>
  </si>
  <si>
    <t>装机容量/MW</t>
    <phoneticPr fontId="1" type="noConversion"/>
  </si>
  <si>
    <t>黄登</t>
    <phoneticPr fontId="1" type="noConversion"/>
  </si>
  <si>
    <t>苗尾</t>
    <phoneticPr fontId="1" type="noConversion"/>
  </si>
  <si>
    <t>季</t>
    <phoneticPr fontId="1" type="noConversion"/>
  </si>
  <si>
    <t>日</t>
    <phoneticPr fontId="1" type="noConversion"/>
  </si>
  <si>
    <t>周</t>
    <phoneticPr fontId="1" type="noConversion"/>
  </si>
  <si>
    <t>库容</t>
    <phoneticPr fontId="1" type="noConversion"/>
  </si>
  <si>
    <t>水位</t>
    <phoneticPr fontId="1" type="noConversion"/>
  </si>
  <si>
    <t>大华桥电站</t>
    <phoneticPr fontId="1" type="noConversion"/>
  </si>
  <si>
    <t>时间/h</t>
    <phoneticPr fontId="1" type="noConversion"/>
  </si>
  <si>
    <t>流量m³/s</t>
    <phoneticPr fontId="1" type="noConversion"/>
  </si>
  <si>
    <t>1/3溃决</t>
    <phoneticPr fontId="1" type="noConversion"/>
  </si>
  <si>
    <t>1/2溃决</t>
    <phoneticPr fontId="1" type="noConversion"/>
  </si>
  <si>
    <t>全部溃决</t>
    <phoneticPr fontId="1" type="noConversion"/>
  </si>
  <si>
    <t>下泄流量</t>
    <phoneticPr fontId="1" type="noConversion"/>
  </si>
  <si>
    <t>水位</t>
    <phoneticPr fontId="1" type="noConversion"/>
  </si>
  <si>
    <t>下泄流量</t>
    <phoneticPr fontId="1" type="noConversion"/>
  </si>
  <si>
    <t>水位</t>
    <phoneticPr fontId="1" type="noConversion"/>
  </si>
  <si>
    <t>库容/亿m³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</si>
</sst>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00_ "/>
    <numFmt numFmtId="178" formatCode="0_ "/>
    <numFmt numFmtId="179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>
      <alignment vertical="center"/>
    </xf>
    <xf numFmtId="177" fontId="2" fillId="0" borderId="0" xfId="0" applyNumberFormat="1" applyFont="1" applyProtection="1">
      <alignment vertical="center"/>
      <protection locked="0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不同工况下的溃决洪水过程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1/3溃决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溃坝洪水!$C$3:$C$450</c:f>
              <c:numCache>
                <c:formatCode>0.0_ </c:formatCode>
                <c:ptCount val="448"/>
                <c:pt idx="0">
                  <c:v>9.6584216725558295E-2</c:v>
                </c:pt>
                <c:pt idx="1">
                  <c:v>0.47938751472320101</c:v>
                </c:pt>
                <c:pt idx="2">
                  <c:v>0.83274440518256598</c:v>
                </c:pt>
                <c:pt idx="3">
                  <c:v>1.1713780918727901</c:v>
                </c:pt>
                <c:pt idx="4">
                  <c:v>1.56890459363957</c:v>
                </c:pt>
                <c:pt idx="5">
                  <c:v>1.90753828032979</c:v>
                </c:pt>
                <c:pt idx="6">
                  <c:v>2.2093639575971702</c:v>
                </c:pt>
                <c:pt idx="7">
                  <c:v>2.5259128386336802</c:v>
                </c:pt>
                <c:pt idx="8">
                  <c:v>2.7467608951707798</c:v>
                </c:pt>
                <c:pt idx="9">
                  <c:v>3.3430506478209598</c:v>
                </c:pt>
                <c:pt idx="10">
                  <c:v>3.7479387514723199</c:v>
                </c:pt>
                <c:pt idx="11">
                  <c:v>3.9982332155477001</c:v>
                </c:pt>
                <c:pt idx="12">
                  <c:v>4.1601884570082399</c:v>
                </c:pt>
                <c:pt idx="13">
                  <c:v>4.3663133097762001</c:v>
                </c:pt>
                <c:pt idx="14">
                  <c:v>4.6755005889281502</c:v>
                </c:pt>
                <c:pt idx="15">
                  <c:v>4.9110718492343901</c:v>
                </c:pt>
                <c:pt idx="16">
                  <c:v>5.14664310954063</c:v>
                </c:pt>
                <c:pt idx="17">
                  <c:v>5.5736160188456996</c:v>
                </c:pt>
                <c:pt idx="18">
                  <c:v>6.0300353356890399</c:v>
                </c:pt>
                <c:pt idx="19">
                  <c:v>6.3981154299175396</c:v>
                </c:pt>
                <c:pt idx="20">
                  <c:v>7.2815076560659504</c:v>
                </c:pt>
                <c:pt idx="21">
                  <c:v>7.85571260306242</c:v>
                </c:pt>
                <c:pt idx="22">
                  <c:v>7.5465253239104797</c:v>
                </c:pt>
                <c:pt idx="23">
                  <c:v>8.2974087161366299</c:v>
                </c:pt>
                <c:pt idx="24">
                  <c:v>8.8127208480565393</c:v>
                </c:pt>
                <c:pt idx="25">
                  <c:v>9.1808009422850407</c:v>
                </c:pt>
                <c:pt idx="26">
                  <c:v>9.4458186101295603</c:v>
                </c:pt>
                <c:pt idx="27">
                  <c:v>9.8580683156654807</c:v>
                </c:pt>
                <c:pt idx="28">
                  <c:v>10.240871613663099</c:v>
                </c:pt>
              </c:numCache>
            </c:numRef>
          </c:xVal>
          <c:yVal>
            <c:numRef>
              <c:f>溃坝洪水!$D$3:$D$450</c:f>
              <c:numCache>
                <c:formatCode>0_ </c:formatCode>
                <c:ptCount val="448"/>
                <c:pt idx="0">
                  <c:v>77.850877192980903</c:v>
                </c:pt>
                <c:pt idx="1">
                  <c:v>214.912280701752</c:v>
                </c:pt>
                <c:pt idx="2">
                  <c:v>379.38596491227599</c:v>
                </c:pt>
                <c:pt idx="3">
                  <c:v>598.684210526313</c:v>
                </c:pt>
                <c:pt idx="4">
                  <c:v>991.59356725145801</c:v>
                </c:pt>
                <c:pt idx="5">
                  <c:v>1503.2894736841999</c:v>
                </c:pt>
                <c:pt idx="6">
                  <c:v>1992.14181286549</c:v>
                </c:pt>
                <c:pt idx="7">
                  <c:v>2599.7807017543801</c:v>
                </c:pt>
                <c:pt idx="8">
                  <c:v>3020.1023391812801</c:v>
                </c:pt>
                <c:pt idx="9">
                  <c:v>4006.9444444444398</c:v>
                </c:pt>
                <c:pt idx="10">
                  <c:v>4454.6783625730905</c:v>
                </c:pt>
                <c:pt idx="11">
                  <c:v>4701.3888888888796</c:v>
                </c:pt>
                <c:pt idx="12">
                  <c:v>4829.3128654970697</c:v>
                </c:pt>
                <c:pt idx="13">
                  <c:v>4893.2748538011601</c:v>
                </c:pt>
                <c:pt idx="14">
                  <c:v>4811.0380116959004</c:v>
                </c:pt>
                <c:pt idx="15">
                  <c:v>4673.9766081871303</c:v>
                </c:pt>
                <c:pt idx="16">
                  <c:v>4472.9532163742597</c:v>
                </c:pt>
                <c:pt idx="17">
                  <c:v>4006.9444444444398</c:v>
                </c:pt>
                <c:pt idx="18">
                  <c:v>3467.8362573099398</c:v>
                </c:pt>
                <c:pt idx="19">
                  <c:v>3020.1023391812801</c:v>
                </c:pt>
                <c:pt idx="20">
                  <c:v>2005.8479532163699</c:v>
                </c:pt>
                <c:pt idx="21">
                  <c:v>1421.05263157894</c:v>
                </c:pt>
                <c:pt idx="22">
                  <c:v>1704.3128654970701</c:v>
                </c:pt>
                <c:pt idx="23">
                  <c:v>1064.69298245613</c:v>
                </c:pt>
                <c:pt idx="24">
                  <c:v>717.47076023391401</c:v>
                </c:pt>
                <c:pt idx="25">
                  <c:v>479.89766081871102</c:v>
                </c:pt>
                <c:pt idx="26">
                  <c:v>351.973684210523</c:v>
                </c:pt>
                <c:pt idx="27">
                  <c:v>288.01169590643002</c:v>
                </c:pt>
                <c:pt idx="28">
                  <c:v>288.01169590643002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AE-4A47-B55E-1C868EF31484}"/>
            </c:ext>
          </c:extLst>
        </c:ser>
        <c:ser>
          <c:idx val="1"/>
          <c:order val="1"/>
          <c:tx>
            <c:v>1/2溃决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溃坝洪水!$E$3:$E$450</c:f>
              <c:numCache>
                <c:formatCode>0.0_ </c:formatCode>
                <c:ptCount val="448"/>
                <c:pt idx="0">
                  <c:v>9.3771215207061304E-2</c:v>
                </c:pt>
                <c:pt idx="1">
                  <c:v>0.50039601719846105</c:v>
                </c:pt>
                <c:pt idx="2">
                  <c:v>0.89818114958135398</c:v>
                </c:pt>
                <c:pt idx="3">
                  <c:v>1.3048059515727499</c:v>
                </c:pt>
                <c:pt idx="4">
                  <c:v>1.7556291016066901</c:v>
                </c:pt>
                <c:pt idx="5">
                  <c:v>2.3655663045937998</c:v>
                </c:pt>
                <c:pt idx="6">
                  <c:v>2.6926340801086202</c:v>
                </c:pt>
                <c:pt idx="7">
                  <c:v>3.081579542883</c:v>
                </c:pt>
                <c:pt idx="8">
                  <c:v>3.4351663272233499</c:v>
                </c:pt>
                <c:pt idx="9">
                  <c:v>3.8948291468658001</c:v>
                </c:pt>
                <c:pt idx="10">
                  <c:v>4.24841593120615</c:v>
                </c:pt>
                <c:pt idx="11">
                  <c:v>4.5489646978954497</c:v>
                </c:pt>
                <c:pt idx="12">
                  <c:v>4.6903994116315904</c:v>
                </c:pt>
                <c:pt idx="13">
                  <c:v>4.9555894998868499</c:v>
                </c:pt>
                <c:pt idx="14">
                  <c:v>5.2384589273591304</c:v>
                </c:pt>
                <c:pt idx="15">
                  <c:v>5.46829033718035</c:v>
                </c:pt>
                <c:pt idx="16">
                  <c:v>5.7599994342611396</c:v>
                </c:pt>
                <c:pt idx="17">
                  <c:v>6.1754639058610499</c:v>
                </c:pt>
                <c:pt idx="18">
                  <c:v>6.5820887078524501</c:v>
                </c:pt>
                <c:pt idx="19">
                  <c:v>7.0063928490608696</c:v>
                </c:pt>
                <c:pt idx="20">
                  <c:v>7.3776589726182298</c:v>
                </c:pt>
                <c:pt idx="21">
                  <c:v>7.8019631138266501</c:v>
                </c:pt>
                <c:pt idx="22">
                  <c:v>8.2793052726861198</c:v>
                </c:pt>
                <c:pt idx="23">
                  <c:v>8.8450441276306808</c:v>
                </c:pt>
                <c:pt idx="24">
                  <c:v>9.6052557139624302</c:v>
                </c:pt>
                <c:pt idx="25">
                  <c:v>10.5511003620728</c:v>
                </c:pt>
                <c:pt idx="26">
                  <c:v>11.5676623670513</c:v>
                </c:pt>
                <c:pt idx="27">
                  <c:v>12.159920230821401</c:v>
                </c:pt>
                <c:pt idx="28">
                  <c:v>12.7698574338085</c:v>
                </c:pt>
                <c:pt idx="29">
                  <c:v>13.052726861280799</c:v>
                </c:pt>
                <c:pt idx="30">
                  <c:v>13.3355962887531</c:v>
                </c:pt>
                <c:pt idx="31">
                  <c:v>13.7068624123104</c:v>
                </c:pt>
              </c:numCache>
            </c:numRef>
          </c:xVal>
          <c:yVal>
            <c:numRef>
              <c:f>溃坝洪水!$F$3:$F$450</c:f>
              <c:numCache>
                <c:formatCode>0_ </c:formatCode>
                <c:ptCount val="448"/>
                <c:pt idx="0">
                  <c:v>90.321453528998902</c:v>
                </c:pt>
                <c:pt idx="1">
                  <c:v>232.26764500349199</c:v>
                </c:pt>
                <c:pt idx="2">
                  <c:v>406.970649895176</c:v>
                </c:pt>
                <c:pt idx="3">
                  <c:v>734.53878406708395</c:v>
                </c:pt>
                <c:pt idx="4">
                  <c:v>1335.08036338225</c:v>
                </c:pt>
                <c:pt idx="5">
                  <c:v>2558.0013976240298</c:v>
                </c:pt>
                <c:pt idx="6">
                  <c:v>3344.1649196366102</c:v>
                </c:pt>
                <c:pt idx="7">
                  <c:v>4381.4640111809904</c:v>
                </c:pt>
                <c:pt idx="8">
                  <c:v>5200.3843466107601</c:v>
                </c:pt>
                <c:pt idx="9">
                  <c:v>6139.4129979035597</c:v>
                </c:pt>
                <c:pt idx="10">
                  <c:v>6652.6030747728801</c:v>
                </c:pt>
                <c:pt idx="11">
                  <c:v>7154.8742138364696</c:v>
                </c:pt>
                <c:pt idx="12">
                  <c:v>7318.6582809224201</c:v>
                </c:pt>
                <c:pt idx="13">
                  <c:v>7427.8476589797301</c:v>
                </c:pt>
                <c:pt idx="14">
                  <c:v>7378.7124388539396</c:v>
                </c:pt>
                <c:pt idx="15">
                  <c:v>7253.1446540880497</c:v>
                </c:pt>
                <c:pt idx="16">
                  <c:v>7002.0090845562499</c:v>
                </c:pt>
                <c:pt idx="17">
                  <c:v>6554.33263452131</c:v>
                </c:pt>
                <c:pt idx="18">
                  <c:v>6062.9804332634503</c:v>
                </c:pt>
                <c:pt idx="19">
                  <c:v>5418.7631027253601</c:v>
                </c:pt>
                <c:pt idx="20">
                  <c:v>4796.3836477987397</c:v>
                </c:pt>
                <c:pt idx="21">
                  <c:v>4234.0583508036298</c:v>
                </c:pt>
                <c:pt idx="22">
                  <c:v>3726.3277428371698</c:v>
                </c:pt>
                <c:pt idx="23">
                  <c:v>3229.5160726764402</c:v>
                </c:pt>
                <c:pt idx="24">
                  <c:v>2645.35290006988</c:v>
                </c:pt>
                <c:pt idx="25">
                  <c:v>2001.13556953179</c:v>
                </c:pt>
                <c:pt idx="26">
                  <c:v>1356.91823899371</c:v>
                </c:pt>
                <c:pt idx="27">
                  <c:v>1007.51222921034</c:v>
                </c:pt>
                <c:pt idx="28">
                  <c:v>636.26834381551396</c:v>
                </c:pt>
                <c:pt idx="29">
                  <c:v>461.56533892382799</c:v>
                </c:pt>
                <c:pt idx="30">
                  <c:v>406.970649895176</c:v>
                </c:pt>
                <c:pt idx="31">
                  <c:v>374.21383647798501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AE-4A47-B55E-1C868EF31484}"/>
            </c:ext>
          </c:extLst>
        </c:ser>
        <c:ser>
          <c:idx val="2"/>
          <c:order val="2"/>
          <c:tx>
            <c:v>全溃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溃坝洪水!$G$3:$G$450</c:f>
              <c:numCache>
                <c:formatCode>0.0_ </c:formatCode>
                <c:ptCount val="448"/>
                <c:pt idx="0">
                  <c:v>0.10142187352747201</c:v>
                </c:pt>
                <c:pt idx="1">
                  <c:v>0.54931596142368</c:v>
                </c:pt>
                <c:pt idx="2">
                  <c:v>0.97880344296799004</c:v>
                </c:pt>
                <c:pt idx="3">
                  <c:v>1.5371371689755899</c:v>
                </c:pt>
                <c:pt idx="4">
                  <c:v>1.8193717997047001</c:v>
                </c:pt>
                <c:pt idx="5">
                  <c:v>2.1568262494895198</c:v>
                </c:pt>
                <c:pt idx="6">
                  <c:v>2.5004162347249701</c:v>
                </c:pt>
                <c:pt idx="7">
                  <c:v>2.7151599754971198</c:v>
                </c:pt>
                <c:pt idx="8">
                  <c:v>2.9912590707756102</c:v>
                </c:pt>
                <c:pt idx="9">
                  <c:v>3.2550870951528301</c:v>
                </c:pt>
                <c:pt idx="10">
                  <c:v>3.4882374422768798</c:v>
                </c:pt>
                <c:pt idx="11">
                  <c:v>3.72138778940093</c:v>
                </c:pt>
                <c:pt idx="12">
                  <c:v>3.9545381365249899</c:v>
                </c:pt>
                <c:pt idx="13">
                  <c:v>4.2245016963528403</c:v>
                </c:pt>
                <c:pt idx="14">
                  <c:v>4.5558206106870198</c:v>
                </c:pt>
                <c:pt idx="15">
                  <c:v>4.9116816668237302</c:v>
                </c:pt>
                <c:pt idx="16">
                  <c:v>5.2491361166085504</c:v>
                </c:pt>
                <c:pt idx="17">
                  <c:v>5.4822864637326001</c:v>
                </c:pt>
                <c:pt idx="18">
                  <c:v>5.7277078817579197</c:v>
                </c:pt>
                <c:pt idx="19">
                  <c:v>6.03448465428957</c:v>
                </c:pt>
                <c:pt idx="20">
                  <c:v>6.3412614268212204</c:v>
                </c:pt>
                <c:pt idx="21">
                  <c:v>6.6234960575503399</c:v>
                </c:pt>
                <c:pt idx="22">
                  <c:v>6.7952910501680597</c:v>
                </c:pt>
                <c:pt idx="23">
                  <c:v>6.8689174755756603</c:v>
                </c:pt>
                <c:pt idx="24">
                  <c:v>7.04684800364402</c:v>
                </c:pt>
                <c:pt idx="25">
                  <c:v>7.2370496026136397</c:v>
                </c:pt>
                <c:pt idx="26">
                  <c:v>7.4886065560895902</c:v>
                </c:pt>
                <c:pt idx="27">
                  <c:v>7.7462990450161797</c:v>
                </c:pt>
                <c:pt idx="28">
                  <c:v>8.0837534948009893</c:v>
                </c:pt>
                <c:pt idx="29">
                  <c:v>8.4518856218389704</c:v>
                </c:pt>
                <c:pt idx="30">
                  <c:v>8.9243218515377105</c:v>
                </c:pt>
                <c:pt idx="31">
                  <c:v>9.3906225457858206</c:v>
                </c:pt>
                <c:pt idx="32">
                  <c:v>9.9796339490465904</c:v>
                </c:pt>
                <c:pt idx="33">
                  <c:v>10.8140667703326</c:v>
                </c:pt>
                <c:pt idx="34">
                  <c:v>11.6055508434643</c:v>
                </c:pt>
                <c:pt idx="35">
                  <c:v>12.4031704520466</c:v>
                </c:pt>
                <c:pt idx="36">
                  <c:v>13.1087570288694</c:v>
                </c:pt>
                <c:pt idx="37">
                  <c:v>13.924783243803599</c:v>
                </c:pt>
                <c:pt idx="38">
                  <c:v>14.452439292557999</c:v>
                </c:pt>
                <c:pt idx="39">
                  <c:v>15.894290123456701</c:v>
                </c:pt>
                <c:pt idx="40">
                  <c:v>17.483393805170699</c:v>
                </c:pt>
                <c:pt idx="41">
                  <c:v>19.0909040932365</c:v>
                </c:pt>
                <c:pt idx="42">
                  <c:v>20.489806175980899</c:v>
                </c:pt>
                <c:pt idx="43">
                  <c:v>21.361052209970701</c:v>
                </c:pt>
                <c:pt idx="44">
                  <c:v>21.7905396915151</c:v>
                </c:pt>
                <c:pt idx="45">
                  <c:v>22.2077561021581</c:v>
                </c:pt>
              </c:numCache>
            </c:numRef>
          </c:xVal>
          <c:yVal>
            <c:numRef>
              <c:f>溃坝洪水!$H$3:$H$450</c:f>
              <c:numCache>
                <c:formatCode>0_ </c:formatCode>
                <c:ptCount val="448"/>
                <c:pt idx="0">
                  <c:v>57.365087703936297</c:v>
                </c:pt>
                <c:pt idx="1">
                  <c:v>232.177081205185</c:v>
                </c:pt>
                <c:pt idx="2">
                  <c:v>460.19272490246999</c:v>
                </c:pt>
                <c:pt idx="3">
                  <c:v>1015.03079123252</c:v>
                </c:pt>
                <c:pt idx="4">
                  <c:v>1516.66520736654</c:v>
                </c:pt>
                <c:pt idx="5">
                  <c:v>2253.9157886544199</c:v>
                </c:pt>
                <c:pt idx="6">
                  <c:v>3249.5840994658902</c:v>
                </c:pt>
                <c:pt idx="7">
                  <c:v>4002.0357236669201</c:v>
                </c:pt>
                <c:pt idx="8">
                  <c:v>5001.5042952066797</c:v>
                </c:pt>
                <c:pt idx="9">
                  <c:v>5993.3723452898603</c:v>
                </c:pt>
                <c:pt idx="10">
                  <c:v>7004.2416990144802</c:v>
                </c:pt>
                <c:pt idx="11">
                  <c:v>8007.5105312825299</c:v>
                </c:pt>
                <c:pt idx="12">
                  <c:v>8995.5783206374199</c:v>
                </c:pt>
                <c:pt idx="13">
                  <c:v>10006.447674362</c:v>
                </c:pt>
                <c:pt idx="14">
                  <c:v>11009.71650663</c:v>
                </c:pt>
                <c:pt idx="15">
                  <c:v>11997.7842959849</c:v>
                </c:pt>
                <c:pt idx="16">
                  <c:v>13008.6536497096</c:v>
                </c:pt>
                <c:pt idx="17">
                  <c:v>13426.6823298212</c:v>
                </c:pt>
                <c:pt idx="18">
                  <c:v>13715.5021451711</c:v>
                </c:pt>
                <c:pt idx="19">
                  <c:v>13806.70840265</c:v>
                </c:pt>
                <c:pt idx="20">
                  <c:v>13730.703188084301</c:v>
                </c:pt>
                <c:pt idx="21">
                  <c:v>13563.4917160396</c:v>
                </c:pt>
                <c:pt idx="22">
                  <c:v>13312.674507972601</c:v>
                </c:pt>
                <c:pt idx="23">
                  <c:v>13008.6536497096</c:v>
                </c:pt>
                <c:pt idx="24">
                  <c:v>12499.418712119001</c:v>
                </c:pt>
                <c:pt idx="25">
                  <c:v>12001.5845567132</c:v>
                </c:pt>
                <c:pt idx="26">
                  <c:v>11488.549358394301</c:v>
                </c:pt>
                <c:pt idx="27">
                  <c:v>11013.5167673583</c:v>
                </c:pt>
                <c:pt idx="28">
                  <c:v>10485.2805261263</c:v>
                </c:pt>
                <c:pt idx="29">
                  <c:v>10006.447674362</c:v>
                </c:pt>
                <c:pt idx="30">
                  <c:v>9459.2101294885597</c:v>
                </c:pt>
                <c:pt idx="31">
                  <c:v>8995.5783206374199</c:v>
                </c:pt>
                <c:pt idx="32">
                  <c:v>8463.5418186770894</c:v>
                </c:pt>
                <c:pt idx="33">
                  <c:v>7756.6933232155197</c:v>
                </c:pt>
                <c:pt idx="34">
                  <c:v>7133.4505637762804</c:v>
                </c:pt>
                <c:pt idx="35">
                  <c:v>6517.8083257936096</c:v>
                </c:pt>
                <c:pt idx="36">
                  <c:v>5989.5720845615697</c:v>
                </c:pt>
                <c:pt idx="37">
                  <c:v>5392.93115022035</c:v>
                </c:pt>
                <c:pt idx="38">
                  <c:v>5005.3045559349703</c:v>
                </c:pt>
                <c:pt idx="39">
                  <c:v>3994.4352022103499</c:v>
                </c:pt>
                <c:pt idx="40">
                  <c:v>2983.5658484857299</c:v>
                </c:pt>
                <c:pt idx="41">
                  <c:v>1984.09727694597</c:v>
                </c:pt>
                <c:pt idx="42">
                  <c:v>1357.0542567784501</c:v>
                </c:pt>
                <c:pt idx="43">
                  <c:v>999.82974831937202</c:v>
                </c:pt>
                <c:pt idx="44">
                  <c:v>885.82192647073305</c:v>
                </c:pt>
                <c:pt idx="45">
                  <c:v>809.81671190497195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AE-4A47-B55E-1C868EF31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918080"/>
        <c:axId val="968920544"/>
      </c:scatterChart>
      <c:valAx>
        <c:axId val="968918080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920544"/>
        <c:crosses val="autoZero"/>
        <c:crossBetween val="midCat"/>
      </c:valAx>
      <c:valAx>
        <c:axId val="968920544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918080"/>
        <c:crosses val="autoZero"/>
        <c:crossBetween val="midCat"/>
      </c:valAx>
      <c:spPr>
        <a:noFill/>
        <a:ln>
          <a:solidFill>
            <a:srgbClr val="0070C0">
              <a:alpha val="96000"/>
            </a:srgb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溃坝洪水模拟结果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214419626118165"/>
          <c:y val="8.9822037432236865E-2"/>
          <c:w val="0.82123212277036794"/>
          <c:h val="0.8044850410053882"/>
        </c:manualLayout>
      </c:layout>
      <c:scatterChart>
        <c:scatterStyle val="smoothMarker"/>
        <c:varyColors val="0"/>
        <c:ser>
          <c:idx val="2"/>
          <c:order val="0"/>
          <c:tx>
            <c:v>1/3溃决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溃坝洪水!$C$3:$C$30</c:f>
              <c:numCache>
                <c:formatCode>0.0_ </c:formatCode>
                <c:ptCount val="28"/>
                <c:pt idx="0">
                  <c:v>9.6584216725558295E-2</c:v>
                </c:pt>
                <c:pt idx="1">
                  <c:v>0.47938751472320101</c:v>
                </c:pt>
                <c:pt idx="2">
                  <c:v>0.83274440518256598</c:v>
                </c:pt>
                <c:pt idx="3">
                  <c:v>1.1713780918727901</c:v>
                </c:pt>
                <c:pt idx="4">
                  <c:v>1.56890459363957</c:v>
                </c:pt>
                <c:pt idx="5">
                  <c:v>1.90753828032979</c:v>
                </c:pt>
                <c:pt idx="6">
                  <c:v>2.2093639575971702</c:v>
                </c:pt>
                <c:pt idx="7">
                  <c:v>2.5259128386336802</c:v>
                </c:pt>
                <c:pt idx="8">
                  <c:v>2.7467608951707798</c:v>
                </c:pt>
                <c:pt idx="9">
                  <c:v>3.3430506478209598</c:v>
                </c:pt>
                <c:pt idx="10">
                  <c:v>3.7479387514723199</c:v>
                </c:pt>
                <c:pt idx="11">
                  <c:v>3.9982332155477001</c:v>
                </c:pt>
                <c:pt idx="12">
                  <c:v>4.1601884570082399</c:v>
                </c:pt>
                <c:pt idx="13">
                  <c:v>4.3663133097762001</c:v>
                </c:pt>
                <c:pt idx="14">
                  <c:v>4.6755005889281502</c:v>
                </c:pt>
                <c:pt idx="15">
                  <c:v>4.9110718492343901</c:v>
                </c:pt>
                <c:pt idx="16">
                  <c:v>5.14664310954063</c:v>
                </c:pt>
                <c:pt idx="17">
                  <c:v>5.5736160188456996</c:v>
                </c:pt>
                <c:pt idx="18">
                  <c:v>6.0300353356890399</c:v>
                </c:pt>
                <c:pt idx="19">
                  <c:v>6.3981154299175396</c:v>
                </c:pt>
                <c:pt idx="20">
                  <c:v>7.2815076560659504</c:v>
                </c:pt>
                <c:pt idx="21">
                  <c:v>7.85571260306242</c:v>
                </c:pt>
                <c:pt idx="22">
                  <c:v>7.5465253239104797</c:v>
                </c:pt>
                <c:pt idx="23">
                  <c:v>8.2974087161366299</c:v>
                </c:pt>
                <c:pt idx="24">
                  <c:v>8.8127208480565393</c:v>
                </c:pt>
                <c:pt idx="25">
                  <c:v>9.1808009422850407</c:v>
                </c:pt>
                <c:pt idx="26">
                  <c:v>9.4458186101295603</c:v>
                </c:pt>
                <c:pt idx="27">
                  <c:v>9.8580683156654807</c:v>
                </c:pt>
              </c:numCache>
            </c:numRef>
          </c:xVal>
          <c:yVal>
            <c:numRef>
              <c:f>溃坝洪水!$D$3:$D$30</c:f>
              <c:numCache>
                <c:formatCode>0_ </c:formatCode>
                <c:ptCount val="28"/>
                <c:pt idx="0">
                  <c:v>77.850877192980903</c:v>
                </c:pt>
                <c:pt idx="1">
                  <c:v>214.912280701752</c:v>
                </c:pt>
                <c:pt idx="2">
                  <c:v>379.38596491227599</c:v>
                </c:pt>
                <c:pt idx="3">
                  <c:v>598.684210526313</c:v>
                </c:pt>
                <c:pt idx="4">
                  <c:v>991.59356725145801</c:v>
                </c:pt>
                <c:pt idx="5">
                  <c:v>1503.2894736841999</c:v>
                </c:pt>
                <c:pt idx="6">
                  <c:v>1992.14181286549</c:v>
                </c:pt>
                <c:pt idx="7">
                  <c:v>2599.7807017543801</c:v>
                </c:pt>
                <c:pt idx="8">
                  <c:v>3020.1023391812801</c:v>
                </c:pt>
                <c:pt idx="9">
                  <c:v>4006.9444444444398</c:v>
                </c:pt>
                <c:pt idx="10">
                  <c:v>4454.6783625730905</c:v>
                </c:pt>
                <c:pt idx="11">
                  <c:v>4701.3888888888796</c:v>
                </c:pt>
                <c:pt idx="12">
                  <c:v>4829.3128654970697</c:v>
                </c:pt>
                <c:pt idx="13">
                  <c:v>4893.2748538011601</c:v>
                </c:pt>
                <c:pt idx="14">
                  <c:v>4811.0380116959004</c:v>
                </c:pt>
                <c:pt idx="15">
                  <c:v>4673.9766081871303</c:v>
                </c:pt>
                <c:pt idx="16">
                  <c:v>4472.9532163742597</c:v>
                </c:pt>
                <c:pt idx="17">
                  <c:v>4006.9444444444398</c:v>
                </c:pt>
                <c:pt idx="18">
                  <c:v>3467.8362573099398</c:v>
                </c:pt>
                <c:pt idx="19">
                  <c:v>3020.1023391812801</c:v>
                </c:pt>
                <c:pt idx="20">
                  <c:v>2005.8479532163699</c:v>
                </c:pt>
                <c:pt idx="21">
                  <c:v>1421.05263157894</c:v>
                </c:pt>
                <c:pt idx="22">
                  <c:v>1704.3128654970701</c:v>
                </c:pt>
                <c:pt idx="23">
                  <c:v>1064.69298245613</c:v>
                </c:pt>
                <c:pt idx="24">
                  <c:v>717.47076023391401</c:v>
                </c:pt>
                <c:pt idx="25">
                  <c:v>479.89766081871102</c:v>
                </c:pt>
                <c:pt idx="26">
                  <c:v>351.973684210523</c:v>
                </c:pt>
                <c:pt idx="27">
                  <c:v>288.01169590643002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C2-4F97-BC51-2A73EB2E5DE3}"/>
            </c:ext>
          </c:extLst>
        </c:ser>
        <c:ser>
          <c:idx val="0"/>
          <c:order val="1"/>
          <c:tx>
            <c:v>1/2溃决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溃坝洪水!$E$3:$E$33</c:f>
              <c:numCache>
                <c:formatCode>0.0_ </c:formatCode>
                <c:ptCount val="31"/>
                <c:pt idx="0">
                  <c:v>9.3771215207061304E-2</c:v>
                </c:pt>
                <c:pt idx="1">
                  <c:v>0.50039601719846105</c:v>
                </c:pt>
                <c:pt idx="2">
                  <c:v>0.89818114958135398</c:v>
                </c:pt>
                <c:pt idx="3">
                  <c:v>1.3048059515727499</c:v>
                </c:pt>
                <c:pt idx="4">
                  <c:v>1.7556291016066901</c:v>
                </c:pt>
                <c:pt idx="5">
                  <c:v>2.3655663045937998</c:v>
                </c:pt>
                <c:pt idx="6">
                  <c:v>2.6926340801086202</c:v>
                </c:pt>
                <c:pt idx="7">
                  <c:v>3.081579542883</c:v>
                </c:pt>
                <c:pt idx="8">
                  <c:v>3.4351663272233499</c:v>
                </c:pt>
                <c:pt idx="9">
                  <c:v>3.8948291468658001</c:v>
                </c:pt>
                <c:pt idx="10">
                  <c:v>4.24841593120615</c:v>
                </c:pt>
                <c:pt idx="11">
                  <c:v>4.5489646978954497</c:v>
                </c:pt>
                <c:pt idx="12">
                  <c:v>4.6903994116315904</c:v>
                </c:pt>
                <c:pt idx="13">
                  <c:v>4.9555894998868499</c:v>
                </c:pt>
                <c:pt idx="14">
                  <c:v>5.2384589273591304</c:v>
                </c:pt>
                <c:pt idx="15">
                  <c:v>5.46829033718035</c:v>
                </c:pt>
                <c:pt idx="16">
                  <c:v>5.7599994342611396</c:v>
                </c:pt>
                <c:pt idx="17">
                  <c:v>6.1754639058610499</c:v>
                </c:pt>
                <c:pt idx="18">
                  <c:v>6.5820887078524501</c:v>
                </c:pt>
                <c:pt idx="19">
                  <c:v>7.0063928490608696</c:v>
                </c:pt>
                <c:pt idx="20">
                  <c:v>7.3776589726182298</c:v>
                </c:pt>
                <c:pt idx="21">
                  <c:v>7.8019631138266501</c:v>
                </c:pt>
                <c:pt idx="22">
                  <c:v>8.2793052726861198</c:v>
                </c:pt>
                <c:pt idx="23">
                  <c:v>8.8450441276306808</c:v>
                </c:pt>
                <c:pt idx="24">
                  <c:v>9.6052557139624302</c:v>
                </c:pt>
                <c:pt idx="25">
                  <c:v>10.5511003620728</c:v>
                </c:pt>
                <c:pt idx="26">
                  <c:v>11.5676623670513</c:v>
                </c:pt>
                <c:pt idx="27">
                  <c:v>12.159920230821401</c:v>
                </c:pt>
                <c:pt idx="28">
                  <c:v>12.7698574338085</c:v>
                </c:pt>
                <c:pt idx="29">
                  <c:v>13.052726861280799</c:v>
                </c:pt>
                <c:pt idx="30">
                  <c:v>13.3355962887531</c:v>
                </c:pt>
              </c:numCache>
            </c:numRef>
          </c:xVal>
          <c:yVal>
            <c:numRef>
              <c:f>溃坝洪水!$F$3:$F$33</c:f>
              <c:numCache>
                <c:formatCode>0_ </c:formatCode>
                <c:ptCount val="31"/>
                <c:pt idx="0">
                  <c:v>90.321453528998902</c:v>
                </c:pt>
                <c:pt idx="1">
                  <c:v>232.26764500349199</c:v>
                </c:pt>
                <c:pt idx="2">
                  <c:v>406.970649895176</c:v>
                </c:pt>
                <c:pt idx="3">
                  <c:v>734.53878406708395</c:v>
                </c:pt>
                <c:pt idx="4">
                  <c:v>1335.08036338225</c:v>
                </c:pt>
                <c:pt idx="5">
                  <c:v>2558.0013976240298</c:v>
                </c:pt>
                <c:pt idx="6">
                  <c:v>3344.1649196366102</c:v>
                </c:pt>
                <c:pt idx="7">
                  <c:v>4381.4640111809904</c:v>
                </c:pt>
                <c:pt idx="8">
                  <c:v>5200.3843466107601</c:v>
                </c:pt>
                <c:pt idx="9">
                  <c:v>6139.4129979035597</c:v>
                </c:pt>
                <c:pt idx="10">
                  <c:v>6652.6030747728801</c:v>
                </c:pt>
                <c:pt idx="11">
                  <c:v>7154.8742138364696</c:v>
                </c:pt>
                <c:pt idx="12">
                  <c:v>7318.6582809224201</c:v>
                </c:pt>
                <c:pt idx="13">
                  <c:v>7427.8476589797301</c:v>
                </c:pt>
                <c:pt idx="14">
                  <c:v>7378.7124388539396</c:v>
                </c:pt>
                <c:pt idx="15">
                  <c:v>7253.1446540880497</c:v>
                </c:pt>
                <c:pt idx="16">
                  <c:v>7002.0090845562499</c:v>
                </c:pt>
                <c:pt idx="17">
                  <c:v>6554.33263452131</c:v>
                </c:pt>
                <c:pt idx="18">
                  <c:v>6062.9804332634503</c:v>
                </c:pt>
                <c:pt idx="19">
                  <c:v>5418.7631027253601</c:v>
                </c:pt>
                <c:pt idx="20">
                  <c:v>4796.3836477987397</c:v>
                </c:pt>
                <c:pt idx="21">
                  <c:v>4234.0583508036298</c:v>
                </c:pt>
                <c:pt idx="22">
                  <c:v>3726.3277428371698</c:v>
                </c:pt>
                <c:pt idx="23">
                  <c:v>3229.5160726764402</c:v>
                </c:pt>
                <c:pt idx="24">
                  <c:v>2645.35290006988</c:v>
                </c:pt>
                <c:pt idx="25">
                  <c:v>2001.13556953179</c:v>
                </c:pt>
                <c:pt idx="26">
                  <c:v>1356.91823899371</c:v>
                </c:pt>
                <c:pt idx="27">
                  <c:v>1007.51222921034</c:v>
                </c:pt>
                <c:pt idx="28">
                  <c:v>636.26834381551396</c:v>
                </c:pt>
                <c:pt idx="29">
                  <c:v>461.56533892382799</c:v>
                </c:pt>
                <c:pt idx="30">
                  <c:v>406.970649895176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B-473E-8C0A-77D2433186AD}"/>
            </c:ext>
          </c:extLst>
        </c:ser>
        <c:ser>
          <c:idx val="1"/>
          <c:order val="2"/>
          <c:tx>
            <c:v>全部溃决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溃坝洪水!$G$3:$G$48</c:f>
              <c:numCache>
                <c:formatCode>0.0_ </c:formatCode>
                <c:ptCount val="46"/>
                <c:pt idx="0">
                  <c:v>0.10142187352747201</c:v>
                </c:pt>
                <c:pt idx="1">
                  <c:v>0.54931596142368</c:v>
                </c:pt>
                <c:pt idx="2">
                  <c:v>0.97880344296799004</c:v>
                </c:pt>
                <c:pt idx="3">
                  <c:v>1.5371371689755899</c:v>
                </c:pt>
                <c:pt idx="4">
                  <c:v>1.8193717997047001</c:v>
                </c:pt>
                <c:pt idx="5">
                  <c:v>2.1568262494895198</c:v>
                </c:pt>
                <c:pt idx="6">
                  <c:v>2.5004162347249701</c:v>
                </c:pt>
                <c:pt idx="7">
                  <c:v>2.7151599754971198</c:v>
                </c:pt>
                <c:pt idx="8">
                  <c:v>2.9912590707756102</c:v>
                </c:pt>
                <c:pt idx="9">
                  <c:v>3.2550870951528301</c:v>
                </c:pt>
                <c:pt idx="10">
                  <c:v>3.4882374422768798</c:v>
                </c:pt>
                <c:pt idx="11">
                  <c:v>3.72138778940093</c:v>
                </c:pt>
                <c:pt idx="12">
                  <c:v>3.9545381365249899</c:v>
                </c:pt>
                <c:pt idx="13">
                  <c:v>4.2245016963528403</c:v>
                </c:pt>
                <c:pt idx="14">
                  <c:v>4.5558206106870198</c:v>
                </c:pt>
                <c:pt idx="15">
                  <c:v>4.9116816668237302</c:v>
                </c:pt>
                <c:pt idx="16">
                  <c:v>5.2491361166085504</c:v>
                </c:pt>
                <c:pt idx="17">
                  <c:v>5.4822864637326001</c:v>
                </c:pt>
                <c:pt idx="18">
                  <c:v>5.7277078817579197</c:v>
                </c:pt>
                <c:pt idx="19">
                  <c:v>6.03448465428957</c:v>
                </c:pt>
                <c:pt idx="20">
                  <c:v>6.3412614268212204</c:v>
                </c:pt>
                <c:pt idx="21">
                  <c:v>6.6234960575503399</c:v>
                </c:pt>
                <c:pt idx="22">
                  <c:v>6.7952910501680597</c:v>
                </c:pt>
                <c:pt idx="23">
                  <c:v>6.8689174755756603</c:v>
                </c:pt>
                <c:pt idx="24">
                  <c:v>7.04684800364402</c:v>
                </c:pt>
                <c:pt idx="25">
                  <c:v>7.2370496026136397</c:v>
                </c:pt>
                <c:pt idx="26">
                  <c:v>7.4886065560895902</c:v>
                </c:pt>
                <c:pt idx="27">
                  <c:v>7.7462990450161797</c:v>
                </c:pt>
                <c:pt idx="28">
                  <c:v>8.0837534948009893</c:v>
                </c:pt>
                <c:pt idx="29">
                  <c:v>8.4518856218389704</c:v>
                </c:pt>
                <c:pt idx="30">
                  <c:v>8.9243218515377105</c:v>
                </c:pt>
                <c:pt idx="31">
                  <c:v>9.3906225457858206</c:v>
                </c:pt>
                <c:pt idx="32">
                  <c:v>9.9796339490465904</c:v>
                </c:pt>
                <c:pt idx="33">
                  <c:v>10.8140667703326</c:v>
                </c:pt>
                <c:pt idx="34">
                  <c:v>11.6055508434643</c:v>
                </c:pt>
                <c:pt idx="35">
                  <c:v>12.4031704520466</c:v>
                </c:pt>
                <c:pt idx="36">
                  <c:v>13.1087570288694</c:v>
                </c:pt>
                <c:pt idx="37">
                  <c:v>13.924783243803599</c:v>
                </c:pt>
                <c:pt idx="38">
                  <c:v>14.452439292557999</c:v>
                </c:pt>
                <c:pt idx="39">
                  <c:v>15.894290123456701</c:v>
                </c:pt>
                <c:pt idx="40">
                  <c:v>17.483393805170699</c:v>
                </c:pt>
                <c:pt idx="41">
                  <c:v>19.0909040932365</c:v>
                </c:pt>
                <c:pt idx="42">
                  <c:v>20.489806175980899</c:v>
                </c:pt>
                <c:pt idx="43">
                  <c:v>21.361052209970701</c:v>
                </c:pt>
                <c:pt idx="44">
                  <c:v>21.7905396915151</c:v>
                </c:pt>
                <c:pt idx="45">
                  <c:v>22.2077561021581</c:v>
                </c:pt>
              </c:numCache>
            </c:numRef>
          </c:xVal>
          <c:yVal>
            <c:numRef>
              <c:f>溃坝洪水!$H$3:$H$48</c:f>
              <c:numCache>
                <c:formatCode>0_ </c:formatCode>
                <c:ptCount val="46"/>
                <c:pt idx="0">
                  <c:v>57.365087703936297</c:v>
                </c:pt>
                <c:pt idx="1">
                  <c:v>232.177081205185</c:v>
                </c:pt>
                <c:pt idx="2">
                  <c:v>460.19272490246999</c:v>
                </c:pt>
                <c:pt idx="3">
                  <c:v>1015.03079123252</c:v>
                </c:pt>
                <c:pt idx="4">
                  <c:v>1516.66520736654</c:v>
                </c:pt>
                <c:pt idx="5">
                  <c:v>2253.9157886544199</c:v>
                </c:pt>
                <c:pt idx="6">
                  <c:v>3249.5840994658902</c:v>
                </c:pt>
                <c:pt idx="7">
                  <c:v>4002.0357236669201</c:v>
                </c:pt>
                <c:pt idx="8">
                  <c:v>5001.5042952066797</c:v>
                </c:pt>
                <c:pt idx="9">
                  <c:v>5993.3723452898603</c:v>
                </c:pt>
                <c:pt idx="10">
                  <c:v>7004.2416990144802</c:v>
                </c:pt>
                <c:pt idx="11">
                  <c:v>8007.5105312825299</c:v>
                </c:pt>
                <c:pt idx="12">
                  <c:v>8995.5783206374199</c:v>
                </c:pt>
                <c:pt idx="13">
                  <c:v>10006.447674362</c:v>
                </c:pt>
                <c:pt idx="14">
                  <c:v>11009.71650663</c:v>
                </c:pt>
                <c:pt idx="15">
                  <c:v>11997.7842959849</c:v>
                </c:pt>
                <c:pt idx="16">
                  <c:v>13008.6536497096</c:v>
                </c:pt>
                <c:pt idx="17">
                  <c:v>13426.6823298212</c:v>
                </c:pt>
                <c:pt idx="18">
                  <c:v>13715.5021451711</c:v>
                </c:pt>
                <c:pt idx="19">
                  <c:v>13806.70840265</c:v>
                </c:pt>
                <c:pt idx="20">
                  <c:v>13730.703188084301</c:v>
                </c:pt>
                <c:pt idx="21">
                  <c:v>13563.4917160396</c:v>
                </c:pt>
                <c:pt idx="22">
                  <c:v>13312.674507972601</c:v>
                </c:pt>
                <c:pt idx="23">
                  <c:v>13008.6536497096</c:v>
                </c:pt>
                <c:pt idx="24">
                  <c:v>12499.418712119001</c:v>
                </c:pt>
                <c:pt idx="25">
                  <c:v>12001.5845567132</c:v>
                </c:pt>
                <c:pt idx="26">
                  <c:v>11488.549358394301</c:v>
                </c:pt>
                <c:pt idx="27">
                  <c:v>11013.5167673583</c:v>
                </c:pt>
                <c:pt idx="28">
                  <c:v>10485.2805261263</c:v>
                </c:pt>
                <c:pt idx="29">
                  <c:v>10006.447674362</c:v>
                </c:pt>
                <c:pt idx="30">
                  <c:v>9459.2101294885597</c:v>
                </c:pt>
                <c:pt idx="31">
                  <c:v>8995.5783206374199</c:v>
                </c:pt>
                <c:pt idx="32">
                  <c:v>8463.5418186770894</c:v>
                </c:pt>
                <c:pt idx="33">
                  <c:v>7756.6933232155197</c:v>
                </c:pt>
                <c:pt idx="34">
                  <c:v>7133.4505637762804</c:v>
                </c:pt>
                <c:pt idx="35">
                  <c:v>6517.8083257936096</c:v>
                </c:pt>
                <c:pt idx="36">
                  <c:v>5989.5720845615697</c:v>
                </c:pt>
                <c:pt idx="37">
                  <c:v>5392.93115022035</c:v>
                </c:pt>
                <c:pt idx="38">
                  <c:v>5005.3045559349703</c:v>
                </c:pt>
                <c:pt idx="39">
                  <c:v>3994.4352022103499</c:v>
                </c:pt>
                <c:pt idx="40">
                  <c:v>2983.5658484857299</c:v>
                </c:pt>
                <c:pt idx="41">
                  <c:v>1984.09727694597</c:v>
                </c:pt>
                <c:pt idx="42">
                  <c:v>1357.0542567784501</c:v>
                </c:pt>
                <c:pt idx="43">
                  <c:v>999.82974831937202</c:v>
                </c:pt>
                <c:pt idx="44">
                  <c:v>885.82192647073305</c:v>
                </c:pt>
                <c:pt idx="45">
                  <c:v>809.81671190497195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EB-473E-8C0A-77D243318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925120"/>
        <c:axId val="968925824"/>
      </c:scatterChart>
      <c:valAx>
        <c:axId val="968925120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时间</a:t>
                </a:r>
                <a:r>
                  <a:rPr lang="en-US"/>
                  <a:t>/h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86876268591426065"/>
              <c:y val="0.92740987253274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925824"/>
        <c:crosses val="autoZero"/>
        <c:crossBetween val="midCat"/>
        <c:majorUnit val="5"/>
      </c:valAx>
      <c:valAx>
        <c:axId val="968925824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流量（</a:t>
                </a:r>
                <a:r>
                  <a:rPr lang="en-US" altLang="zh-CN"/>
                  <a:t>m³</a:t>
                </a:r>
                <a:r>
                  <a:rPr lang="en-US"/>
                  <a:t>/s</a:t>
                </a:r>
                <a:r>
                  <a:rPr lang="zh-CN"/>
                  <a:t>）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6567976648658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92512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黄登电站水位库容曲线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水位库容!$B$1</c:f>
              <c:strCache>
                <c:ptCount val="1"/>
                <c:pt idx="0">
                  <c:v>水位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水位库容!$A$3:$A$18</c:f>
              <c:numCache>
                <c:formatCode>General</c:formatCode>
                <c:ptCount val="16"/>
                <c:pt idx="0">
                  <c:v>0.08</c:v>
                </c:pt>
                <c:pt idx="1">
                  <c:v>0.2</c:v>
                </c:pt>
                <c:pt idx="2">
                  <c:v>0.5</c:v>
                </c:pt>
                <c:pt idx="3">
                  <c:v>0.9</c:v>
                </c:pt>
                <c:pt idx="4">
                  <c:v>1.4</c:v>
                </c:pt>
                <c:pt idx="5">
                  <c:v>2.1</c:v>
                </c:pt>
                <c:pt idx="6">
                  <c:v>3.7</c:v>
                </c:pt>
                <c:pt idx="7">
                  <c:v>5</c:v>
                </c:pt>
                <c:pt idx="8">
                  <c:v>7.5</c:v>
                </c:pt>
                <c:pt idx="9">
                  <c:v>10</c:v>
                </c:pt>
                <c:pt idx="10">
                  <c:v>12.5</c:v>
                </c:pt>
                <c:pt idx="11">
                  <c:v>15</c:v>
                </c:pt>
                <c:pt idx="12">
                  <c:v>17.5</c:v>
                </c:pt>
                <c:pt idx="13">
                  <c:v>20</c:v>
                </c:pt>
                <c:pt idx="14">
                  <c:v>22.5</c:v>
                </c:pt>
                <c:pt idx="15">
                  <c:v>25</c:v>
                </c:pt>
              </c:numCache>
            </c:numRef>
          </c:xVal>
          <c:yVal>
            <c:numRef>
              <c:f>水位库容!$B$3:$B$18</c:f>
              <c:numCache>
                <c:formatCode>General</c:formatCode>
                <c:ptCount val="16"/>
                <c:pt idx="0">
                  <c:v>1500</c:v>
                </c:pt>
                <c:pt idx="1">
                  <c:v>1508</c:v>
                </c:pt>
                <c:pt idx="2">
                  <c:v>1520</c:v>
                </c:pt>
                <c:pt idx="3">
                  <c:v>1531</c:v>
                </c:pt>
                <c:pt idx="4">
                  <c:v>1540</c:v>
                </c:pt>
                <c:pt idx="5">
                  <c:v>1551</c:v>
                </c:pt>
                <c:pt idx="6">
                  <c:v>1567</c:v>
                </c:pt>
                <c:pt idx="7">
                  <c:v>1577</c:v>
                </c:pt>
                <c:pt idx="8">
                  <c:v>1592</c:v>
                </c:pt>
                <c:pt idx="9">
                  <c:v>1604</c:v>
                </c:pt>
                <c:pt idx="10">
                  <c:v>1613</c:v>
                </c:pt>
                <c:pt idx="11">
                  <c:v>1622</c:v>
                </c:pt>
                <c:pt idx="12">
                  <c:v>1630</c:v>
                </c:pt>
                <c:pt idx="13">
                  <c:v>1637</c:v>
                </c:pt>
                <c:pt idx="14">
                  <c:v>1643</c:v>
                </c:pt>
                <c:pt idx="15">
                  <c:v>1650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F-4225-9D04-C0D17F635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71056"/>
        <c:axId val="578117520"/>
      </c:scatterChart>
      <c:valAx>
        <c:axId val="57807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库容</a:t>
                </a:r>
                <a:r>
                  <a:rPr lang="en-US" altLang="zh-CN"/>
                  <a:t>/</a:t>
                </a:r>
                <a:r>
                  <a:rPr lang="zh-CN" altLang="en-US"/>
                  <a:t>亿</a:t>
                </a:r>
                <a:r>
                  <a:rPr lang="en-US" altLang="zh-CN"/>
                  <a:t>m³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117520"/>
        <c:crosses val="autoZero"/>
        <c:crossBetween val="midCat"/>
      </c:valAx>
      <c:valAx>
        <c:axId val="578117520"/>
        <c:scaling>
          <c:orientation val="minMax"/>
          <c:min val="14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水位</a:t>
                </a:r>
                <a:r>
                  <a:rPr lang="en-US" altLang="zh-CN"/>
                  <a:t>/m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071056"/>
        <c:crosses val="autoZero"/>
        <c:crossBetween val="midCat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大华桥电站水位库容曲线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水位库容!$L$2:$L$21</c:f>
              <c:numCache>
                <c:formatCode>General</c:formatCode>
                <c:ptCount val="20"/>
                <c:pt idx="0">
                  <c:v>64</c:v>
                </c:pt>
                <c:pt idx="1">
                  <c:v>98</c:v>
                </c:pt>
                <c:pt idx="2">
                  <c:v>293</c:v>
                </c:pt>
                <c:pt idx="3">
                  <c:v>656</c:v>
                </c:pt>
                <c:pt idx="4">
                  <c:v>1173</c:v>
                </c:pt>
                <c:pt idx="5">
                  <c:v>1943</c:v>
                </c:pt>
                <c:pt idx="6">
                  <c:v>3010</c:v>
                </c:pt>
                <c:pt idx="7">
                  <c:v>4397</c:v>
                </c:pt>
                <c:pt idx="8">
                  <c:v>6208</c:v>
                </c:pt>
                <c:pt idx="9">
                  <c:v>8333</c:v>
                </c:pt>
                <c:pt idx="10">
                  <c:v>10813</c:v>
                </c:pt>
                <c:pt idx="11">
                  <c:v>13716</c:v>
                </c:pt>
                <c:pt idx="12">
                  <c:v>16940</c:v>
                </c:pt>
                <c:pt idx="13">
                  <c:v>20495</c:v>
                </c:pt>
                <c:pt idx="14">
                  <c:v>22095</c:v>
                </c:pt>
                <c:pt idx="15">
                  <c:v>22933</c:v>
                </c:pt>
                <c:pt idx="16">
                  <c:v>24465</c:v>
                </c:pt>
                <c:pt idx="17">
                  <c:v>25353</c:v>
                </c:pt>
                <c:pt idx="18">
                  <c:v>27918</c:v>
                </c:pt>
                <c:pt idx="19">
                  <c:v>28815</c:v>
                </c:pt>
              </c:numCache>
            </c:numRef>
          </c:xVal>
          <c:yVal>
            <c:numRef>
              <c:f>水位库容!$M$2:$M$21</c:f>
              <c:numCache>
                <c:formatCode>General</c:formatCode>
                <c:ptCount val="20"/>
                <c:pt idx="0">
                  <c:v>1406</c:v>
                </c:pt>
                <c:pt idx="1">
                  <c:v>1410</c:v>
                </c:pt>
                <c:pt idx="2">
                  <c:v>1415</c:v>
                </c:pt>
                <c:pt idx="3">
                  <c:v>1420</c:v>
                </c:pt>
                <c:pt idx="4">
                  <c:v>1425</c:v>
                </c:pt>
                <c:pt idx="5">
                  <c:v>1430</c:v>
                </c:pt>
                <c:pt idx="6">
                  <c:v>1435</c:v>
                </c:pt>
                <c:pt idx="7">
                  <c:v>1440</c:v>
                </c:pt>
                <c:pt idx="8">
                  <c:v>1445</c:v>
                </c:pt>
                <c:pt idx="9">
                  <c:v>1450</c:v>
                </c:pt>
                <c:pt idx="10">
                  <c:v>1455</c:v>
                </c:pt>
                <c:pt idx="11">
                  <c:v>1460</c:v>
                </c:pt>
                <c:pt idx="12">
                  <c:v>1465</c:v>
                </c:pt>
                <c:pt idx="13">
                  <c:v>1470</c:v>
                </c:pt>
                <c:pt idx="14">
                  <c:v>1472</c:v>
                </c:pt>
                <c:pt idx="15">
                  <c:v>1473</c:v>
                </c:pt>
                <c:pt idx="16">
                  <c:v>1475</c:v>
                </c:pt>
                <c:pt idx="17">
                  <c:v>1476</c:v>
                </c:pt>
                <c:pt idx="18">
                  <c:v>1479</c:v>
                </c:pt>
                <c:pt idx="19">
                  <c:v>1480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6-4975-A362-40F7BCD6C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469488"/>
        <c:axId val="752472656"/>
      </c:scatterChart>
      <c:valAx>
        <c:axId val="75246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库容</a:t>
                </a:r>
                <a:r>
                  <a:rPr lang="en-US" altLang="zh-CN"/>
                  <a:t>/</a:t>
                </a:r>
                <a:r>
                  <a:rPr lang="zh-CN" altLang="en-US"/>
                  <a:t>亿</a:t>
                </a:r>
                <a:r>
                  <a:rPr lang="en-US" altLang="zh-CN"/>
                  <a:t>m³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472656"/>
        <c:crosses val="autoZero"/>
        <c:crossBetween val="midCat"/>
      </c:valAx>
      <c:valAx>
        <c:axId val="7524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水位</a:t>
                </a:r>
                <a:r>
                  <a:rPr lang="en-US" altLang="zh-CN"/>
                  <a:t>/m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46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大华桥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水位泄量曲线!$B$2:$B$19</c:f>
              <c:numCache>
                <c:formatCode>General</c:formatCode>
                <c:ptCount val="18"/>
                <c:pt idx="0">
                  <c:v>142.63</c:v>
                </c:pt>
                <c:pt idx="1">
                  <c:v>403.41</c:v>
                </c:pt>
                <c:pt idx="2">
                  <c:v>741.12</c:v>
                </c:pt>
                <c:pt idx="3">
                  <c:v>1141.03</c:v>
                </c:pt>
                <c:pt idx="4">
                  <c:v>1594.63</c:v>
                </c:pt>
                <c:pt idx="5">
                  <c:v>2096.1999999999998</c:v>
                </c:pt>
                <c:pt idx="6">
                  <c:v>2641.51</c:v>
                </c:pt>
                <c:pt idx="7">
                  <c:v>3227.31</c:v>
                </c:pt>
                <c:pt idx="8">
                  <c:v>3850.96</c:v>
                </c:pt>
                <c:pt idx="9">
                  <c:v>4510.3</c:v>
                </c:pt>
                <c:pt idx="10">
                  <c:v>5203.49</c:v>
                </c:pt>
                <c:pt idx="11">
                  <c:v>5928.94</c:v>
                </c:pt>
                <c:pt idx="12">
                  <c:v>6685.29</c:v>
                </c:pt>
                <c:pt idx="13">
                  <c:v>7471.32</c:v>
                </c:pt>
                <c:pt idx="14">
                  <c:v>8285.9500000000007</c:v>
                </c:pt>
                <c:pt idx="15">
                  <c:v>9128.2000000000007</c:v>
                </c:pt>
                <c:pt idx="16">
                  <c:v>9997.2099999999991</c:v>
                </c:pt>
                <c:pt idx="17">
                  <c:v>10892.16</c:v>
                </c:pt>
              </c:numCache>
            </c:numRef>
          </c:xVal>
          <c:yVal>
            <c:numRef>
              <c:f>水位泄量曲线!$D$2:$D$19</c:f>
              <c:numCache>
                <c:formatCode>General</c:formatCode>
                <c:ptCount val="18"/>
                <c:pt idx="0">
                  <c:v>1462</c:v>
                </c:pt>
                <c:pt idx="1">
                  <c:v>1463</c:v>
                </c:pt>
                <c:pt idx="2">
                  <c:v>1464</c:v>
                </c:pt>
                <c:pt idx="3">
                  <c:v>1465</c:v>
                </c:pt>
                <c:pt idx="4">
                  <c:v>1466</c:v>
                </c:pt>
                <c:pt idx="5">
                  <c:v>1467</c:v>
                </c:pt>
                <c:pt idx="6">
                  <c:v>1468</c:v>
                </c:pt>
                <c:pt idx="7">
                  <c:v>1469</c:v>
                </c:pt>
                <c:pt idx="8">
                  <c:v>1470</c:v>
                </c:pt>
                <c:pt idx="9">
                  <c:v>1471</c:v>
                </c:pt>
                <c:pt idx="10">
                  <c:v>1472</c:v>
                </c:pt>
                <c:pt idx="11">
                  <c:v>1473</c:v>
                </c:pt>
                <c:pt idx="12">
                  <c:v>1474</c:v>
                </c:pt>
                <c:pt idx="13">
                  <c:v>1475</c:v>
                </c:pt>
                <c:pt idx="14">
                  <c:v>1476</c:v>
                </c:pt>
                <c:pt idx="15">
                  <c:v>1477</c:v>
                </c:pt>
                <c:pt idx="16">
                  <c:v>1478</c:v>
                </c:pt>
                <c:pt idx="17">
                  <c:v>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5-4378-9977-26CAA52B5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26960"/>
        <c:axId val="536527312"/>
      </c:scatterChart>
      <c:valAx>
        <c:axId val="53652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527312"/>
        <c:crosses val="autoZero"/>
        <c:crossBetween val="midCat"/>
      </c:valAx>
      <c:valAx>
        <c:axId val="5365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52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黄登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水位泄量曲线!$F$2:$F$12</c:f>
              <c:numCache>
                <c:formatCode>General</c:formatCode>
                <c:ptCount val="11"/>
                <c:pt idx="0">
                  <c:v>0</c:v>
                </c:pt>
                <c:pt idx="1">
                  <c:v>357.4970173783305</c:v>
                </c:pt>
                <c:pt idx="2">
                  <c:v>632.49384016175645</c:v>
                </c:pt>
                <c:pt idx="3">
                  <c:v>930.08417619616307</c:v>
                </c:pt>
                <c:pt idx="4">
                  <c:v>1974.8162245973531</c:v>
                </c:pt>
                <c:pt idx="5">
                  <c:v>3226.3390375454192</c:v>
                </c:pt>
                <c:pt idx="6">
                  <c:v>4658.0989592753749</c:v>
                </c:pt>
                <c:pt idx="7">
                  <c:v>6250.6401316500014</c:v>
                </c:pt>
                <c:pt idx="8">
                  <c:v>7989.4835850000536</c:v>
                </c:pt>
                <c:pt idx="9">
                  <c:v>9863.4</c:v>
                </c:pt>
                <c:pt idx="10">
                  <c:v>13851.5</c:v>
                </c:pt>
              </c:numCache>
            </c:numRef>
          </c:xVal>
          <c:yVal>
            <c:numRef>
              <c:f>水位泄量曲线!$H$2:$H$12</c:f>
              <c:numCache>
                <c:formatCode>General</c:formatCode>
                <c:ptCount val="11"/>
                <c:pt idx="0">
                  <c:v>1598</c:v>
                </c:pt>
                <c:pt idx="1">
                  <c:v>1599</c:v>
                </c:pt>
                <c:pt idx="2">
                  <c:v>1600</c:v>
                </c:pt>
                <c:pt idx="3">
                  <c:v>1601</c:v>
                </c:pt>
                <c:pt idx="4">
                  <c:v>1604</c:v>
                </c:pt>
                <c:pt idx="5">
                  <c:v>1607</c:v>
                </c:pt>
                <c:pt idx="6">
                  <c:v>1610</c:v>
                </c:pt>
                <c:pt idx="7">
                  <c:v>1613</c:v>
                </c:pt>
                <c:pt idx="8">
                  <c:v>1616</c:v>
                </c:pt>
                <c:pt idx="9">
                  <c:v>1619</c:v>
                </c:pt>
                <c:pt idx="10">
                  <c:v>1622.78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6-4FD1-B21C-6F98CFA9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41392"/>
        <c:axId val="536538224"/>
      </c:scatterChart>
      <c:valAx>
        <c:axId val="53654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538224"/>
        <c:crosses val="autoZero"/>
        <c:crossBetween val="midCat"/>
      </c:valAx>
      <c:valAx>
        <c:axId val="5365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54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487680</xdr:colOff>
      <xdr:row>343</xdr:row>
      <xdr:rowOff>137160</xdr:rowOff>
    </xdr:from>
    <xdr:to>
      <xdr:col>18</xdr:col>
      <xdr:colOff>114300</xdr:colOff>
      <xdr:row>370</xdr:row>
      <xdr:rowOff>22860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64B4896-134E-DE15-F230-E75BEA0D1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464820</xdr:colOff>
      <xdr:row>5</xdr:row>
      <xdr:rowOff>38100</xdr:rowOff>
    </xdr:from>
    <xdr:to>
      <xdr:col>20</xdr:col>
      <xdr:colOff>541020</xdr:colOff>
      <xdr:row>33</xdr:row>
      <xdr:rowOff>22860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CAA21E4-DB11-16F1-2A8F-293FD6142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0</xdr:row>
      <xdr:rowOff>45720</xdr:rowOff>
    </xdr:from>
    <xdr:to>
      <xdr:col>10</xdr:col>
      <xdr:colOff>7620</xdr:colOff>
      <xdr:row>23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0AD03C9-C299-2871-E328-941270203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592455</xdr:colOff>
      <xdr:row>1</xdr:row>
      <xdr:rowOff>165735</xdr:rowOff>
    </xdr:from>
    <xdr:to>
      <xdr:col>21</xdr:col>
      <xdr:colOff>287655</xdr:colOff>
      <xdr:row>17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0D4ACD7-1FB7-A076-BDE6-FF4104537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512445</xdr:colOff>
      <xdr:row>24</xdr:row>
      <xdr:rowOff>99060</xdr:rowOff>
    </xdr:from>
    <xdr:to>
      <xdr:col>7</xdr:col>
      <xdr:colOff>573405</xdr:colOff>
      <xdr:row>40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365C607-9DF3-D548-A759-926BAAC21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242888</xdr:colOff>
      <xdr:row>2</xdr:row>
      <xdr:rowOff>109538</xdr:rowOff>
    </xdr:from>
    <xdr:to>
      <xdr:col>16</xdr:col>
      <xdr:colOff>547688</xdr:colOff>
      <xdr:row>18</xdr:row>
      <xdr:rowOff>109538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F0C7D23-1205-85FF-63C4-854EE093D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8621-2062-4EF6-A43E-AAC72C9883A1}">
  <dimension ref="A4:G7"/>
  <sheetViews>
    <sheetView workbookViewId="0">
      <selection activeCell="F10" sqref="F10"/>
    </sheetView>
  </sheetViews>
  <sheetFormatPr defaultRowHeight="14.25" x14ac:dyDescent="0.2"/>
  <cols>
    <col min="4" max="4" width="11" customWidth="1"/>
  </cols>
  <sheetData>
    <row r="4" spans="1:7" ht="28.5" x14ac:dyDescent="0.2">
      <c r="A4" s="1" t="s">
        <v>1</v>
      </c>
      <c r="B4" s="1" t="s">
        <v>2</v>
      </c>
      <c r="C4" s="1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">
      <c r="A5" s="1" t="s">
        <v>8</v>
      </c>
      <c r="B5" s="1" t="s">
        <v>10</v>
      </c>
      <c r="C5" s="1">
        <v>1586</v>
      </c>
      <c r="D5" s="1">
        <v>1619</v>
      </c>
      <c r="E5" s="1">
        <v>16.7</v>
      </c>
      <c r="F5" s="1">
        <v>8.2799999999999994</v>
      </c>
      <c r="G5" s="1">
        <v>1900</v>
      </c>
    </row>
    <row r="6" spans="1:7" x14ac:dyDescent="0.2">
      <c r="A6" s="1" t="s">
        <v>0</v>
      </c>
      <c r="B6" s="1" t="s">
        <v>11</v>
      </c>
      <c r="C6" s="1">
        <v>1472</v>
      </c>
      <c r="D6" s="1">
        <v>1477</v>
      </c>
      <c r="E6" s="1">
        <v>2.93</v>
      </c>
      <c r="F6" s="1">
        <v>0.41</v>
      </c>
      <c r="G6" s="1">
        <v>920</v>
      </c>
    </row>
    <row r="7" spans="1:7" x14ac:dyDescent="0.2">
      <c r="A7" s="1" t="s">
        <v>9</v>
      </c>
      <c r="B7" s="1" t="s">
        <v>12</v>
      </c>
      <c r="C7" s="1">
        <v>1398</v>
      </c>
      <c r="D7" s="1">
        <v>1408</v>
      </c>
      <c r="E7" s="1">
        <v>7.48</v>
      </c>
      <c r="F7" s="1">
        <v>1.65</v>
      </c>
      <c r="G7" s="1">
        <v>1400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FD519-5788-4F73-9AC9-E040779C659B}">
  <dimension ref="A1:H449"/>
  <sheetViews>
    <sheetView topLeftCell="B1" zoomScaleNormal="100" workbookViewId="0">
      <selection activeCell="H48" sqref="C1:H48"/>
    </sheetView>
  </sheetViews>
  <sheetFormatPr defaultRowHeight="14.25" x14ac:dyDescent="0.2"/>
  <cols>
    <col min="2" max="2" width="9.625" bestFit="1" customWidth="1"/>
    <col min="5" max="5" width="10.25" customWidth="1"/>
    <col min="6" max="6" width="10.5" customWidth="1"/>
  </cols>
  <sheetData>
    <row r="1" spans="3:8" x14ac:dyDescent="0.2">
      <c r="C1" s="7" t="s">
        <v>18</v>
      </c>
      <c r="D1" s="7"/>
      <c r="E1" s="7" t="s">
        <v>19</v>
      </c>
      <c r="F1" s="7"/>
      <c r="G1" s="7" t="s">
        <v>20</v>
      </c>
      <c r="H1" s="7"/>
    </row>
    <row r="2" spans="3:8" x14ac:dyDescent="0.2">
      <c r="C2" t="s">
        <v>16</v>
      </c>
      <c r="D2" t="s">
        <v>17</v>
      </c>
      <c r="E2" t="s">
        <v>16</v>
      </c>
      <c r="F2" t="s">
        <v>17</v>
      </c>
      <c r="G2" t="s">
        <v>16</v>
      </c>
      <c r="H2" t="s">
        <v>17</v>
      </c>
    </row>
    <row r="3" spans="3:8" x14ac:dyDescent="0.2">
      <c r="C3" s="3">
        <v>9.6584216725558295E-2</v>
      </c>
      <c r="D3" s="5">
        <v>77.850877192980903</v>
      </c>
      <c r="E3" s="3">
        <v>9.3771215207061304E-2</v>
      </c>
      <c r="F3" s="5">
        <v>90.321453528998902</v>
      </c>
      <c r="G3" s="3">
        <v>0.10142187352747201</v>
      </c>
      <c r="H3" s="5">
        <v>57.365087703936297</v>
      </c>
    </row>
    <row r="4" spans="3:8" x14ac:dyDescent="0.2">
      <c r="C4" s="3">
        <v>0.47938751472320101</v>
      </c>
      <c r="D4" s="5">
        <v>214.912280701752</v>
      </c>
      <c r="E4" s="3">
        <v>0.50039601719846105</v>
      </c>
      <c r="F4" s="5">
        <v>232.26764500349199</v>
      </c>
      <c r="G4" s="3">
        <v>0.54931596142368</v>
      </c>
      <c r="H4" s="5">
        <v>232.177081205185</v>
      </c>
    </row>
    <row r="5" spans="3:8" x14ac:dyDescent="0.2">
      <c r="C5" s="3">
        <v>0.83274440518256598</v>
      </c>
      <c r="D5" s="5">
        <v>379.38596491227599</v>
      </c>
      <c r="E5" s="3">
        <v>0.89818114958135398</v>
      </c>
      <c r="F5" s="5">
        <v>406.970649895176</v>
      </c>
      <c r="G5" s="3">
        <v>0.97880344296799004</v>
      </c>
      <c r="H5" s="5">
        <v>460.19272490246999</v>
      </c>
    </row>
    <row r="6" spans="3:8" x14ac:dyDescent="0.2">
      <c r="C6" s="3">
        <v>1.1713780918727901</v>
      </c>
      <c r="D6" s="5">
        <v>598.684210526313</v>
      </c>
      <c r="E6" s="3">
        <v>1.3048059515727499</v>
      </c>
      <c r="F6" s="5">
        <v>734.53878406708395</v>
      </c>
      <c r="G6" s="3">
        <v>1.5371371689755899</v>
      </c>
      <c r="H6" s="5">
        <v>1015.03079123252</v>
      </c>
    </row>
    <row r="7" spans="3:8" x14ac:dyDescent="0.2">
      <c r="C7" s="3">
        <v>1.56890459363957</v>
      </c>
      <c r="D7" s="5">
        <v>991.59356725145801</v>
      </c>
      <c r="E7" s="3">
        <v>1.7556291016066901</v>
      </c>
      <c r="F7" s="5">
        <v>1335.08036338225</v>
      </c>
      <c r="G7" s="3">
        <v>1.8193717997047001</v>
      </c>
      <c r="H7" s="5">
        <v>1516.66520736654</v>
      </c>
    </row>
    <row r="8" spans="3:8" x14ac:dyDescent="0.2">
      <c r="C8" s="3">
        <v>1.90753828032979</v>
      </c>
      <c r="D8" s="5">
        <v>1503.2894736841999</v>
      </c>
      <c r="E8" s="3">
        <v>2.3655663045937998</v>
      </c>
      <c r="F8" s="5">
        <v>2558.0013976240298</v>
      </c>
      <c r="G8" s="3">
        <v>2.1568262494895198</v>
      </c>
      <c r="H8" s="5">
        <v>2253.9157886544199</v>
      </c>
    </row>
    <row r="9" spans="3:8" x14ac:dyDescent="0.2">
      <c r="C9" s="3">
        <v>2.2093639575971702</v>
      </c>
      <c r="D9" s="5">
        <v>1992.14181286549</v>
      </c>
      <c r="E9" s="3">
        <v>2.6926340801086202</v>
      </c>
      <c r="F9" s="5">
        <v>3344.1649196366102</v>
      </c>
      <c r="G9" s="3">
        <v>2.5004162347249701</v>
      </c>
      <c r="H9" s="5">
        <v>3249.5840994658902</v>
      </c>
    </row>
    <row r="10" spans="3:8" x14ac:dyDescent="0.2">
      <c r="C10" s="3">
        <v>2.5259128386336802</v>
      </c>
      <c r="D10" s="5">
        <v>2599.7807017543801</v>
      </c>
      <c r="E10" s="3">
        <v>3.081579542883</v>
      </c>
      <c r="F10" s="5">
        <v>4381.4640111809904</v>
      </c>
      <c r="G10" s="3">
        <v>2.7151599754971198</v>
      </c>
      <c r="H10" s="5">
        <v>4002.0357236669201</v>
      </c>
    </row>
    <row r="11" spans="3:8" x14ac:dyDescent="0.2">
      <c r="C11" s="3">
        <v>2.7467608951707798</v>
      </c>
      <c r="D11" s="5">
        <v>3020.1023391812801</v>
      </c>
      <c r="E11" s="3">
        <v>3.4351663272233499</v>
      </c>
      <c r="F11" s="5">
        <v>5200.3843466107601</v>
      </c>
      <c r="G11" s="3">
        <v>2.9912590707756102</v>
      </c>
      <c r="H11" s="5">
        <v>5001.5042952066797</v>
      </c>
    </row>
    <row r="12" spans="3:8" x14ac:dyDescent="0.2">
      <c r="C12" s="3">
        <v>3.3430506478209598</v>
      </c>
      <c r="D12" s="5">
        <v>4006.9444444444398</v>
      </c>
      <c r="E12" s="3">
        <v>3.8948291468658001</v>
      </c>
      <c r="F12" s="5">
        <v>6139.4129979035597</v>
      </c>
      <c r="G12" s="3">
        <v>3.2550870951528301</v>
      </c>
      <c r="H12" s="5">
        <v>5993.3723452898603</v>
      </c>
    </row>
    <row r="13" spans="3:8" x14ac:dyDescent="0.2">
      <c r="C13" s="3">
        <v>3.7479387514723199</v>
      </c>
      <c r="D13" s="5">
        <v>4454.6783625730905</v>
      </c>
      <c r="E13" s="3">
        <v>4.24841593120615</v>
      </c>
      <c r="F13" s="5">
        <v>6652.6030747728801</v>
      </c>
      <c r="G13" s="3">
        <v>3.4882374422768798</v>
      </c>
      <c r="H13" s="5">
        <v>7004.2416990144802</v>
      </c>
    </row>
    <row r="14" spans="3:8" x14ac:dyDescent="0.2">
      <c r="C14" s="3">
        <v>3.9982332155477001</v>
      </c>
      <c r="D14" s="5">
        <v>4701.3888888888796</v>
      </c>
      <c r="E14" s="3">
        <v>4.5489646978954497</v>
      </c>
      <c r="F14" s="5">
        <v>7154.8742138364696</v>
      </c>
      <c r="G14" s="3">
        <v>3.72138778940093</v>
      </c>
      <c r="H14" s="5">
        <v>8007.5105312825299</v>
      </c>
    </row>
    <row r="15" spans="3:8" x14ac:dyDescent="0.2">
      <c r="C15" s="3">
        <v>4.1601884570082399</v>
      </c>
      <c r="D15" s="5">
        <v>4829.3128654970697</v>
      </c>
      <c r="E15" s="3">
        <v>4.6903994116315904</v>
      </c>
      <c r="F15" s="5">
        <v>7318.6582809224201</v>
      </c>
      <c r="G15" s="3">
        <v>3.9545381365249899</v>
      </c>
      <c r="H15" s="5">
        <v>8995.5783206374199</v>
      </c>
    </row>
    <row r="16" spans="3:8" x14ac:dyDescent="0.2">
      <c r="C16" s="3">
        <v>4.3663133097762001</v>
      </c>
      <c r="D16" s="5">
        <v>4893.2748538011601</v>
      </c>
      <c r="E16" s="3">
        <v>4.9555894998868499</v>
      </c>
      <c r="F16" s="5">
        <v>7427.8476589797301</v>
      </c>
      <c r="G16" s="3">
        <v>4.2245016963528403</v>
      </c>
      <c r="H16" s="5">
        <v>10006.447674362</v>
      </c>
    </row>
    <row r="17" spans="3:8" x14ac:dyDescent="0.2">
      <c r="C17" s="3">
        <v>4.6755005889281502</v>
      </c>
      <c r="D17" s="5">
        <v>4811.0380116959004</v>
      </c>
      <c r="E17" s="3">
        <v>5.2384589273591304</v>
      </c>
      <c r="F17" s="5">
        <v>7378.7124388539396</v>
      </c>
      <c r="G17" s="3">
        <v>4.5558206106870198</v>
      </c>
      <c r="H17" s="5">
        <v>11009.71650663</v>
      </c>
    </row>
    <row r="18" spans="3:8" x14ac:dyDescent="0.2">
      <c r="C18" s="3">
        <v>4.9110718492343901</v>
      </c>
      <c r="D18" s="5">
        <v>4673.9766081871303</v>
      </c>
      <c r="E18" s="3">
        <v>5.46829033718035</v>
      </c>
      <c r="F18" s="5">
        <v>7253.1446540880497</v>
      </c>
      <c r="G18" s="3">
        <v>4.9116816668237302</v>
      </c>
      <c r="H18" s="5">
        <v>11997.7842959849</v>
      </c>
    </row>
    <row r="19" spans="3:8" x14ac:dyDescent="0.2">
      <c r="C19" s="3">
        <v>5.14664310954063</v>
      </c>
      <c r="D19" s="5">
        <v>4472.9532163742597</v>
      </c>
      <c r="E19" s="3">
        <v>5.7599994342611396</v>
      </c>
      <c r="F19" s="5">
        <v>7002.0090845562499</v>
      </c>
      <c r="G19" s="3">
        <v>5.2491361166085504</v>
      </c>
      <c r="H19" s="5">
        <v>13008.6536497096</v>
      </c>
    </row>
    <row r="20" spans="3:8" x14ac:dyDescent="0.2">
      <c r="C20" s="3">
        <v>5.5736160188456996</v>
      </c>
      <c r="D20" s="5">
        <v>4006.9444444444398</v>
      </c>
      <c r="E20" s="3">
        <v>6.1754639058610499</v>
      </c>
      <c r="F20" s="5">
        <v>6554.33263452131</v>
      </c>
      <c r="G20" s="3">
        <v>5.4822864637326001</v>
      </c>
      <c r="H20" s="5">
        <v>13426.6823298212</v>
      </c>
    </row>
    <row r="21" spans="3:8" x14ac:dyDescent="0.2">
      <c r="C21" s="3">
        <v>6.0300353356890399</v>
      </c>
      <c r="D21" s="5">
        <v>3467.8362573099398</v>
      </c>
      <c r="E21" s="3">
        <v>6.5820887078524501</v>
      </c>
      <c r="F21" s="5">
        <v>6062.9804332634503</v>
      </c>
      <c r="G21" s="3">
        <v>5.7277078817579197</v>
      </c>
      <c r="H21" s="5">
        <v>13715.5021451711</v>
      </c>
    </row>
    <row r="22" spans="3:8" x14ac:dyDescent="0.2">
      <c r="C22" s="3">
        <v>6.3981154299175396</v>
      </c>
      <c r="D22" s="5">
        <v>3020.1023391812801</v>
      </c>
      <c r="E22" s="3">
        <v>7.0063928490608696</v>
      </c>
      <c r="F22" s="5">
        <v>5418.7631027253601</v>
      </c>
      <c r="G22" s="3">
        <v>6.03448465428957</v>
      </c>
      <c r="H22" s="5">
        <v>13806.70840265</v>
      </c>
    </row>
    <row r="23" spans="3:8" x14ac:dyDescent="0.2">
      <c r="C23" s="3">
        <v>7.2815076560659504</v>
      </c>
      <c r="D23" s="5">
        <v>2005.8479532163699</v>
      </c>
      <c r="E23" s="3">
        <v>7.3776589726182298</v>
      </c>
      <c r="F23" s="5">
        <v>4796.3836477987397</v>
      </c>
      <c r="G23" s="3">
        <v>6.3412614268212204</v>
      </c>
      <c r="H23" s="5">
        <v>13730.703188084301</v>
      </c>
    </row>
    <row r="24" spans="3:8" x14ac:dyDescent="0.2">
      <c r="C24" s="3">
        <v>7.85571260306242</v>
      </c>
      <c r="D24" s="5">
        <v>1421.05263157894</v>
      </c>
      <c r="E24" s="3">
        <v>7.8019631138266501</v>
      </c>
      <c r="F24" s="5">
        <v>4234.0583508036298</v>
      </c>
      <c r="G24" s="3">
        <v>6.6234960575503399</v>
      </c>
      <c r="H24" s="5">
        <v>13563.4917160396</v>
      </c>
    </row>
    <row r="25" spans="3:8" x14ac:dyDescent="0.2">
      <c r="C25" s="3">
        <v>7.5465253239104797</v>
      </c>
      <c r="D25" s="5">
        <v>1704.3128654970701</v>
      </c>
      <c r="E25" s="3">
        <v>8.2793052726861198</v>
      </c>
      <c r="F25" s="5">
        <v>3726.3277428371698</v>
      </c>
      <c r="G25" s="3">
        <v>6.7952910501680597</v>
      </c>
      <c r="H25" s="5">
        <v>13312.674507972601</v>
      </c>
    </row>
    <row r="26" spans="3:8" x14ac:dyDescent="0.2">
      <c r="C26" s="3">
        <v>8.2974087161366299</v>
      </c>
      <c r="D26" s="5">
        <v>1064.69298245613</v>
      </c>
      <c r="E26" s="3">
        <v>8.8450441276306808</v>
      </c>
      <c r="F26" s="5">
        <v>3229.5160726764402</v>
      </c>
      <c r="G26" s="3">
        <v>6.8689174755756603</v>
      </c>
      <c r="H26" s="5">
        <v>13008.6536497096</v>
      </c>
    </row>
    <row r="27" spans="3:8" x14ac:dyDescent="0.2">
      <c r="C27" s="3">
        <v>8.8127208480565393</v>
      </c>
      <c r="D27" s="5">
        <v>717.47076023391401</v>
      </c>
      <c r="E27" s="3">
        <v>9.6052557139624302</v>
      </c>
      <c r="F27" s="5">
        <v>2645.35290006988</v>
      </c>
      <c r="G27" s="3">
        <v>7.04684800364402</v>
      </c>
      <c r="H27" s="5">
        <v>12499.418712119001</v>
      </c>
    </row>
    <row r="28" spans="3:8" x14ac:dyDescent="0.2">
      <c r="C28" s="3">
        <v>9.1808009422850407</v>
      </c>
      <c r="D28" s="5">
        <v>479.89766081871102</v>
      </c>
      <c r="E28" s="3">
        <v>10.5511003620728</v>
      </c>
      <c r="F28" s="5">
        <v>2001.13556953179</v>
      </c>
      <c r="G28" s="3">
        <v>7.2370496026136397</v>
      </c>
      <c r="H28" s="5">
        <v>12001.5845567132</v>
      </c>
    </row>
    <row r="29" spans="3:8" x14ac:dyDescent="0.2">
      <c r="C29" s="3">
        <v>9.4458186101295603</v>
      </c>
      <c r="D29" s="5">
        <v>351.973684210523</v>
      </c>
      <c r="E29" s="3">
        <v>11.5676623670513</v>
      </c>
      <c r="F29" s="5">
        <v>1356.91823899371</v>
      </c>
      <c r="G29" s="3">
        <v>7.4886065560895902</v>
      </c>
      <c r="H29" s="5">
        <v>11488.549358394301</v>
      </c>
    </row>
    <row r="30" spans="3:8" x14ac:dyDescent="0.2">
      <c r="C30" s="3">
        <v>9.8580683156654807</v>
      </c>
      <c r="D30" s="5">
        <v>288.01169590643002</v>
      </c>
      <c r="E30" s="3">
        <v>12.159920230821401</v>
      </c>
      <c r="F30" s="5">
        <v>1007.51222921034</v>
      </c>
      <c r="G30" s="3">
        <v>7.7462990450161797</v>
      </c>
      <c r="H30" s="5">
        <v>11013.5167673583</v>
      </c>
    </row>
    <row r="31" spans="3:8" x14ac:dyDescent="0.2">
      <c r="C31" s="3">
        <v>10.240871613663099</v>
      </c>
      <c r="D31" s="5">
        <v>288.01169590643002</v>
      </c>
      <c r="E31" s="3">
        <v>12.7698574338085</v>
      </c>
      <c r="F31" s="5">
        <v>636.26834381551396</v>
      </c>
      <c r="G31" s="3">
        <v>8.0837534948009893</v>
      </c>
      <c r="H31" s="5">
        <v>10485.2805261263</v>
      </c>
    </row>
    <row r="32" spans="3:8" x14ac:dyDescent="0.2">
      <c r="E32" s="3">
        <v>13.052726861280799</v>
      </c>
      <c r="F32" s="5">
        <v>461.56533892382799</v>
      </c>
      <c r="G32" s="3">
        <v>8.4518856218389704</v>
      </c>
      <c r="H32" s="5">
        <v>10006.447674362</v>
      </c>
    </row>
    <row r="33" spans="5:8" x14ac:dyDescent="0.2">
      <c r="E33" s="3">
        <v>13.3355962887531</v>
      </c>
      <c r="F33" s="5">
        <v>406.970649895176</v>
      </c>
      <c r="G33" s="3">
        <v>8.9243218515377105</v>
      </c>
      <c r="H33" s="5">
        <v>9459.2101294885597</v>
      </c>
    </row>
    <row r="34" spans="5:8" x14ac:dyDescent="0.2">
      <c r="E34" s="3">
        <v>13.7068624123104</v>
      </c>
      <c r="F34" s="5">
        <v>374.21383647798501</v>
      </c>
      <c r="G34" s="3">
        <v>9.3906225457858206</v>
      </c>
      <c r="H34" s="5">
        <v>8995.5783206374199</v>
      </c>
    </row>
    <row r="35" spans="5:8" x14ac:dyDescent="0.2">
      <c r="G35" s="3">
        <v>9.9796339490465904</v>
      </c>
      <c r="H35" s="5">
        <v>8463.5418186770894</v>
      </c>
    </row>
    <row r="36" spans="5:8" x14ac:dyDescent="0.2">
      <c r="G36" s="3">
        <v>10.8140667703326</v>
      </c>
      <c r="H36" s="5">
        <v>7756.6933232155197</v>
      </c>
    </row>
    <row r="37" spans="5:8" x14ac:dyDescent="0.2">
      <c r="G37" s="3">
        <v>11.6055508434643</v>
      </c>
      <c r="H37" s="5">
        <v>7133.4505637762804</v>
      </c>
    </row>
    <row r="38" spans="5:8" x14ac:dyDescent="0.2">
      <c r="G38" s="3">
        <v>12.4031704520466</v>
      </c>
      <c r="H38" s="5">
        <v>6517.8083257936096</v>
      </c>
    </row>
    <row r="39" spans="5:8" x14ac:dyDescent="0.2">
      <c r="G39" s="3">
        <v>13.1087570288694</v>
      </c>
      <c r="H39" s="5">
        <v>5989.5720845615697</v>
      </c>
    </row>
    <row r="40" spans="5:8" x14ac:dyDescent="0.2">
      <c r="G40" s="3">
        <v>13.924783243803599</v>
      </c>
      <c r="H40" s="5">
        <v>5392.93115022035</v>
      </c>
    </row>
    <row r="41" spans="5:8" x14ac:dyDescent="0.2">
      <c r="G41" s="3">
        <v>14.452439292557999</v>
      </c>
      <c r="H41" s="5">
        <v>5005.3045559349703</v>
      </c>
    </row>
    <row r="42" spans="5:8" x14ac:dyDescent="0.2">
      <c r="G42" s="3">
        <v>15.894290123456701</v>
      </c>
      <c r="H42" s="5">
        <v>3994.4352022103499</v>
      </c>
    </row>
    <row r="43" spans="5:8" x14ac:dyDescent="0.2">
      <c r="G43" s="3">
        <v>17.483393805170699</v>
      </c>
      <c r="H43" s="5">
        <v>2983.5658484857299</v>
      </c>
    </row>
    <row r="44" spans="5:8" x14ac:dyDescent="0.2">
      <c r="G44" s="3">
        <v>19.0909040932365</v>
      </c>
      <c r="H44" s="5">
        <v>1984.09727694597</v>
      </c>
    </row>
    <row r="45" spans="5:8" x14ac:dyDescent="0.2">
      <c r="G45" s="3">
        <v>20.489806175980899</v>
      </c>
      <c r="H45" s="5">
        <v>1357.0542567784501</v>
      </c>
    </row>
    <row r="46" spans="5:8" x14ac:dyDescent="0.2">
      <c r="G46" s="3">
        <v>21.361052209970701</v>
      </c>
      <c r="H46" s="5">
        <v>999.82974831937202</v>
      </c>
    </row>
    <row r="47" spans="5:8" x14ac:dyDescent="0.2">
      <c r="G47" s="3">
        <v>21.7905396915151</v>
      </c>
      <c r="H47" s="5">
        <v>885.82192647073305</v>
      </c>
    </row>
    <row r="48" spans="5:8" x14ac:dyDescent="0.2">
      <c r="G48" s="3">
        <v>22.2077561021581</v>
      </c>
      <c r="H48" s="5">
        <v>809.81671190497195</v>
      </c>
    </row>
    <row r="354" spans="1:2" ht="15" x14ac:dyDescent="0.2">
      <c r="A354" s="4"/>
      <c r="B354" s="4"/>
    </row>
    <row r="355" spans="1:2" ht="15" x14ac:dyDescent="0.2">
      <c r="A355" s="4"/>
      <c r="B355" s="4"/>
    </row>
    <row r="356" spans="1:2" ht="15" x14ac:dyDescent="0.2">
      <c r="A356" s="4"/>
      <c r="B356" s="4"/>
    </row>
    <row r="357" spans="1:2" ht="15" x14ac:dyDescent="0.2">
      <c r="A357" s="4"/>
      <c r="B357" s="4"/>
    </row>
    <row r="358" spans="1:2" ht="15" x14ac:dyDescent="0.2">
      <c r="A358" s="4"/>
      <c r="B358" s="4"/>
    </row>
    <row r="359" spans="1:2" ht="15" x14ac:dyDescent="0.2">
      <c r="A359" s="4"/>
      <c r="B359" s="4"/>
    </row>
    <row r="360" spans="1:2" ht="15" x14ac:dyDescent="0.2">
      <c r="A360" s="4"/>
      <c r="B360" s="4"/>
    </row>
    <row r="361" spans="1:2" ht="15" x14ac:dyDescent="0.2">
      <c r="A361" s="4"/>
      <c r="B361" s="4"/>
    </row>
    <row r="362" spans="1:2" ht="15" x14ac:dyDescent="0.2">
      <c r="A362" s="4"/>
      <c r="B362" s="4"/>
    </row>
    <row r="363" spans="1:2" ht="15" x14ac:dyDescent="0.2">
      <c r="A363" s="4"/>
      <c r="B363" s="4"/>
    </row>
    <row r="364" spans="1:2" ht="15" x14ac:dyDescent="0.2">
      <c r="A364" s="4"/>
      <c r="B364" s="4"/>
    </row>
    <row r="365" spans="1:2" ht="15" x14ac:dyDescent="0.2">
      <c r="A365" s="4"/>
      <c r="B365" s="4"/>
    </row>
    <row r="366" spans="1:2" ht="15" x14ac:dyDescent="0.2">
      <c r="A366" s="4"/>
      <c r="B366" s="4"/>
    </row>
    <row r="367" spans="1:2" ht="15" x14ac:dyDescent="0.2">
      <c r="A367" s="4"/>
      <c r="B367" s="4"/>
    </row>
    <row r="368" spans="1:2" ht="15" x14ac:dyDescent="0.2">
      <c r="A368" s="4"/>
      <c r="B368" s="4"/>
    </row>
    <row r="369" spans="1:2" ht="15" x14ac:dyDescent="0.2">
      <c r="A369" s="4"/>
      <c r="B369" s="4"/>
    </row>
    <row r="370" spans="1:2" ht="15" x14ac:dyDescent="0.2">
      <c r="A370" s="4"/>
      <c r="B370" s="4"/>
    </row>
    <row r="371" spans="1:2" ht="15" x14ac:dyDescent="0.2">
      <c r="A371" s="4"/>
      <c r="B371" s="4"/>
    </row>
    <row r="372" spans="1:2" ht="15" x14ac:dyDescent="0.2">
      <c r="A372" s="4"/>
      <c r="B372" s="4"/>
    </row>
    <row r="373" spans="1:2" ht="15" x14ac:dyDescent="0.2">
      <c r="A373" s="4"/>
      <c r="B373" s="4"/>
    </row>
    <row r="374" spans="1:2" ht="15" x14ac:dyDescent="0.2">
      <c r="A374" s="4"/>
      <c r="B374" s="4"/>
    </row>
    <row r="375" spans="1:2" ht="15" x14ac:dyDescent="0.2">
      <c r="A375" s="4"/>
      <c r="B375" s="4"/>
    </row>
    <row r="376" spans="1:2" ht="15" x14ac:dyDescent="0.2">
      <c r="A376" s="4"/>
      <c r="B376" s="4"/>
    </row>
    <row r="377" spans="1:2" ht="15" x14ac:dyDescent="0.2">
      <c r="A377" s="4"/>
      <c r="B377" s="4"/>
    </row>
    <row r="378" spans="1:2" ht="15" x14ac:dyDescent="0.2">
      <c r="A378" s="4"/>
      <c r="B378" s="4"/>
    </row>
    <row r="379" spans="1:2" ht="15" x14ac:dyDescent="0.2">
      <c r="A379" s="4"/>
      <c r="B379" s="4"/>
    </row>
    <row r="380" spans="1:2" ht="15" x14ac:dyDescent="0.2">
      <c r="A380" s="4"/>
      <c r="B380" s="4"/>
    </row>
    <row r="381" spans="1:2" ht="15" x14ac:dyDescent="0.2">
      <c r="A381" s="4"/>
      <c r="B381" s="4"/>
    </row>
    <row r="382" spans="1:2" ht="15" x14ac:dyDescent="0.2">
      <c r="A382" s="4"/>
      <c r="B382" s="4"/>
    </row>
    <row r="383" spans="1:2" ht="15" x14ac:dyDescent="0.2">
      <c r="A383" s="4"/>
      <c r="B383" s="4"/>
    </row>
    <row r="384" spans="1:2" ht="15" x14ac:dyDescent="0.2">
      <c r="A384" s="4"/>
      <c r="B384" s="4"/>
    </row>
    <row r="385" spans="1:2" ht="15" x14ac:dyDescent="0.2">
      <c r="A385" s="4"/>
      <c r="B385" s="4"/>
    </row>
    <row r="386" spans="1:2" ht="15" x14ac:dyDescent="0.2">
      <c r="A386" s="4"/>
      <c r="B386" s="4"/>
    </row>
    <row r="387" spans="1:2" ht="15" x14ac:dyDescent="0.2">
      <c r="A387" s="4"/>
      <c r="B387" s="4"/>
    </row>
    <row r="388" spans="1:2" ht="15" x14ac:dyDescent="0.2">
      <c r="A388" s="4"/>
      <c r="B388" s="4"/>
    </row>
    <row r="389" spans="1:2" ht="15" x14ac:dyDescent="0.2">
      <c r="A389" s="4"/>
      <c r="B389" s="4"/>
    </row>
    <row r="390" spans="1:2" ht="15" x14ac:dyDescent="0.2">
      <c r="A390" s="4"/>
      <c r="B390" s="4"/>
    </row>
    <row r="391" spans="1:2" ht="15" x14ac:dyDescent="0.2">
      <c r="A391" s="4"/>
      <c r="B391" s="4"/>
    </row>
    <row r="392" spans="1:2" ht="15" x14ac:dyDescent="0.2">
      <c r="A392" s="4"/>
      <c r="B392" s="4"/>
    </row>
    <row r="393" spans="1:2" ht="15" x14ac:dyDescent="0.2">
      <c r="A393" s="4"/>
      <c r="B393" s="4"/>
    </row>
    <row r="394" spans="1:2" ht="15" x14ac:dyDescent="0.2">
      <c r="A394" s="4"/>
      <c r="B394" s="4"/>
    </row>
    <row r="395" spans="1:2" ht="15" x14ac:dyDescent="0.2">
      <c r="A395" s="4"/>
      <c r="B395" s="4"/>
    </row>
    <row r="396" spans="1:2" ht="15" x14ac:dyDescent="0.2">
      <c r="A396" s="4"/>
      <c r="B396" s="4"/>
    </row>
    <row r="397" spans="1:2" ht="15" x14ac:dyDescent="0.2">
      <c r="A397" s="4"/>
      <c r="B397" s="4"/>
    </row>
    <row r="398" spans="1:2" ht="15" x14ac:dyDescent="0.2">
      <c r="A398" s="4"/>
      <c r="B398" s="4"/>
    </row>
    <row r="399" spans="1:2" ht="15" x14ac:dyDescent="0.2">
      <c r="A399" s="4"/>
      <c r="B399" s="4"/>
    </row>
    <row r="400" spans="1:2" ht="15" x14ac:dyDescent="0.2">
      <c r="A400" s="4"/>
      <c r="B400" s="4"/>
    </row>
    <row r="401" spans="1:4" ht="15" x14ac:dyDescent="0.2">
      <c r="A401" s="4"/>
      <c r="B401" s="4"/>
    </row>
    <row r="402" spans="1:4" ht="15" x14ac:dyDescent="0.2">
      <c r="A402" s="4"/>
      <c r="B402" s="4"/>
    </row>
    <row r="403" spans="1:4" ht="15" x14ac:dyDescent="0.2">
      <c r="A403" s="4"/>
      <c r="B403" s="4"/>
    </row>
    <row r="404" spans="1:4" ht="15" x14ac:dyDescent="0.2">
      <c r="A404" s="4"/>
      <c r="B404" s="4"/>
    </row>
    <row r="405" spans="1:4" ht="15" x14ac:dyDescent="0.2">
      <c r="A405" s="4"/>
      <c r="B405" s="4"/>
    </row>
    <row r="406" spans="1:4" ht="15" x14ac:dyDescent="0.2">
      <c r="A406" s="4"/>
      <c r="B406" s="4"/>
    </row>
    <row r="407" spans="1:4" ht="15" x14ac:dyDescent="0.2">
      <c r="A407" s="4"/>
      <c r="B407" s="4"/>
    </row>
    <row r="408" spans="1:4" ht="15" x14ac:dyDescent="0.2">
      <c r="A408" s="4"/>
      <c r="B408" s="4"/>
    </row>
    <row r="409" spans="1:4" ht="15" x14ac:dyDescent="0.2">
      <c r="A409" s="4"/>
      <c r="B409" s="4"/>
    </row>
    <row r="410" spans="1:4" ht="15" x14ac:dyDescent="0.2">
      <c r="A410" s="4"/>
      <c r="B410" s="4"/>
    </row>
    <row r="411" spans="1:4" ht="15" x14ac:dyDescent="0.2">
      <c r="A411" s="4"/>
      <c r="B411" s="4"/>
    </row>
    <row r="412" spans="1:4" ht="15" x14ac:dyDescent="0.2">
      <c r="A412" s="4"/>
      <c r="B412" s="4"/>
    </row>
    <row r="413" spans="1:4" ht="15" x14ac:dyDescent="0.2">
      <c r="A413" s="4"/>
      <c r="B413" s="4"/>
    </row>
    <row r="414" spans="1:4" ht="15" x14ac:dyDescent="0.2">
      <c r="A414" s="4"/>
      <c r="B414" s="4"/>
    </row>
    <row r="415" spans="1:4" ht="15" x14ac:dyDescent="0.2">
      <c r="D415" s="4"/>
    </row>
    <row r="416" spans="1:4" ht="15" x14ac:dyDescent="0.2">
      <c r="D416" s="4"/>
    </row>
    <row r="417" spans="4:4" ht="15" x14ac:dyDescent="0.2">
      <c r="D417" s="4"/>
    </row>
    <row r="418" spans="4:4" ht="15" x14ac:dyDescent="0.2">
      <c r="D418" s="4"/>
    </row>
    <row r="419" spans="4:4" ht="15" x14ac:dyDescent="0.2">
      <c r="D419" s="4"/>
    </row>
    <row r="420" spans="4:4" ht="15" x14ac:dyDescent="0.2">
      <c r="D420" s="4"/>
    </row>
    <row r="421" spans="4:4" ht="15" x14ac:dyDescent="0.2">
      <c r="D421" s="4"/>
    </row>
    <row r="422" spans="4:4" ht="15" x14ac:dyDescent="0.2">
      <c r="D422" s="4"/>
    </row>
    <row r="423" spans="4:4" ht="15" x14ac:dyDescent="0.2">
      <c r="D423" s="4"/>
    </row>
    <row r="424" spans="4:4" ht="15" x14ac:dyDescent="0.2">
      <c r="D424" s="4"/>
    </row>
    <row r="425" spans="4:4" ht="15" x14ac:dyDescent="0.2">
      <c r="D425" s="4"/>
    </row>
    <row r="426" spans="4:4" ht="15" x14ac:dyDescent="0.2">
      <c r="D426" s="4"/>
    </row>
    <row r="427" spans="4:4" ht="15" x14ac:dyDescent="0.2">
      <c r="D427" s="4"/>
    </row>
    <row r="428" spans="4:4" ht="15" x14ac:dyDescent="0.2">
      <c r="D428" s="4"/>
    </row>
    <row r="429" spans="4:4" ht="15" x14ac:dyDescent="0.2">
      <c r="D429" s="4"/>
    </row>
    <row r="430" spans="4:4" ht="15" x14ac:dyDescent="0.2">
      <c r="D430" s="4"/>
    </row>
    <row r="431" spans="4:4" ht="15" x14ac:dyDescent="0.2">
      <c r="D431" s="4"/>
    </row>
    <row r="432" spans="4:4" ht="15" x14ac:dyDescent="0.2">
      <c r="D432" s="4"/>
    </row>
    <row r="433" spans="4:4" ht="15" x14ac:dyDescent="0.2">
      <c r="D433" s="4"/>
    </row>
    <row r="434" spans="4:4" ht="15" x14ac:dyDescent="0.2">
      <c r="D434" s="4"/>
    </row>
    <row r="435" spans="4:4" ht="15" x14ac:dyDescent="0.2">
      <c r="D435" s="4"/>
    </row>
    <row r="436" spans="4:4" ht="15" x14ac:dyDescent="0.2">
      <c r="D436" s="4"/>
    </row>
    <row r="437" spans="4:4" ht="15" x14ac:dyDescent="0.2">
      <c r="D437" s="4"/>
    </row>
    <row r="438" spans="4:4" ht="15" x14ac:dyDescent="0.2">
      <c r="D438" s="4"/>
    </row>
    <row r="439" spans="4:4" ht="15" x14ac:dyDescent="0.2">
      <c r="D439" s="4"/>
    </row>
    <row r="440" spans="4:4" ht="15" x14ac:dyDescent="0.2">
      <c r="D440" s="4"/>
    </row>
    <row r="441" spans="4:4" ht="15" x14ac:dyDescent="0.2">
      <c r="D441" s="4"/>
    </row>
    <row r="442" spans="4:4" ht="15" x14ac:dyDescent="0.2">
      <c r="D442" s="4"/>
    </row>
    <row r="443" spans="4:4" ht="15" x14ac:dyDescent="0.2">
      <c r="D443" s="4"/>
    </row>
    <row r="444" spans="4:4" ht="15" x14ac:dyDescent="0.2">
      <c r="D444" s="4"/>
    </row>
    <row r="445" spans="4:4" ht="15" x14ac:dyDescent="0.2">
      <c r="D445" s="4"/>
    </row>
    <row r="446" spans="4:4" ht="15" x14ac:dyDescent="0.2">
      <c r="D446" s="4"/>
    </row>
    <row r="447" spans="4:4" ht="15" x14ac:dyDescent="0.2">
      <c r="D447" s="4"/>
    </row>
    <row r="448" spans="4:4" ht="15" x14ac:dyDescent="0.2">
      <c r="D448" s="4"/>
    </row>
    <row r="449" spans="4:4" ht="15" x14ac:dyDescent="0.2">
      <c r="D449" s="4"/>
    </row>
  </sheetData>
  <mergeCells count="3">
    <mergeCell ref="C1:D1"/>
    <mergeCell ref="E1:F1"/>
    <mergeCell ref="G1:H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8329B-9514-454B-BD4F-6E568EC4A17E}">
  <dimension ref="A1:U47"/>
  <sheetViews>
    <sheetView zoomScale="80" zoomScaleNormal="80" workbookViewId="0">
      <selection activeCell="O30" sqref="O30:O47"/>
    </sheetView>
  </sheetViews>
  <sheetFormatPr defaultRowHeight="14.25" x14ac:dyDescent="0.2"/>
  <sheetData>
    <row r="1" spans="1:13" x14ac:dyDescent="0.2">
      <c r="A1" t="s">
        <v>13</v>
      </c>
      <c r="B1" t="s">
        <v>14</v>
      </c>
      <c r="L1" t="s">
        <v>13</v>
      </c>
      <c r="M1" t="s">
        <v>14</v>
      </c>
    </row>
    <row r="2" spans="1:13" x14ac:dyDescent="0.2">
      <c r="L2">
        <v>64</v>
      </c>
      <c r="M2">
        <v>1406</v>
      </c>
    </row>
    <row r="3" spans="1:13" x14ac:dyDescent="0.2">
      <c r="A3">
        <v>0.08</v>
      </c>
      <c r="B3">
        <v>1500</v>
      </c>
      <c r="L3">
        <v>98</v>
      </c>
      <c r="M3">
        <v>1410</v>
      </c>
    </row>
    <row r="4" spans="1:13" x14ac:dyDescent="0.2">
      <c r="A4">
        <v>0.2</v>
      </c>
      <c r="B4">
        <v>1508</v>
      </c>
      <c r="L4">
        <v>293</v>
      </c>
      <c r="M4">
        <v>1415</v>
      </c>
    </row>
    <row r="5" spans="1:13" x14ac:dyDescent="0.2">
      <c r="A5">
        <v>0.5</v>
      </c>
      <c r="B5">
        <v>1520</v>
      </c>
      <c r="L5">
        <v>656</v>
      </c>
      <c r="M5">
        <v>1420</v>
      </c>
    </row>
    <row r="6" spans="1:13" x14ac:dyDescent="0.2">
      <c r="A6">
        <v>0.9</v>
      </c>
      <c r="B6">
        <v>1531</v>
      </c>
      <c r="L6">
        <v>1173</v>
      </c>
      <c r="M6">
        <v>1425</v>
      </c>
    </row>
    <row r="7" spans="1:13" x14ac:dyDescent="0.2">
      <c r="A7">
        <v>1.4</v>
      </c>
      <c r="B7">
        <v>1540</v>
      </c>
      <c r="L7">
        <v>1943</v>
      </c>
      <c r="M7">
        <v>1430</v>
      </c>
    </row>
    <row r="8" spans="1:13" x14ac:dyDescent="0.2">
      <c r="A8">
        <v>2.1</v>
      </c>
      <c r="B8">
        <v>1551</v>
      </c>
      <c r="L8">
        <v>3010</v>
      </c>
      <c r="M8">
        <v>1435</v>
      </c>
    </row>
    <row r="9" spans="1:13" x14ac:dyDescent="0.2">
      <c r="A9">
        <v>3.7</v>
      </c>
      <c r="B9">
        <v>1567</v>
      </c>
      <c r="L9">
        <v>4397</v>
      </c>
      <c r="M9">
        <v>1440</v>
      </c>
    </row>
    <row r="10" spans="1:13" x14ac:dyDescent="0.2">
      <c r="A10">
        <v>5</v>
      </c>
      <c r="B10">
        <v>1577</v>
      </c>
      <c r="L10">
        <v>6208</v>
      </c>
      <c r="M10">
        <v>1445</v>
      </c>
    </row>
    <row r="11" spans="1:13" x14ac:dyDescent="0.2">
      <c r="A11">
        <v>7.5</v>
      </c>
      <c r="B11">
        <v>1592</v>
      </c>
      <c r="L11">
        <v>8333</v>
      </c>
      <c r="M11">
        <v>1450</v>
      </c>
    </row>
    <row r="12" spans="1:13" x14ac:dyDescent="0.2">
      <c r="A12">
        <v>10</v>
      </c>
      <c r="B12">
        <v>1604</v>
      </c>
      <c r="L12">
        <v>10813</v>
      </c>
      <c r="M12">
        <v>1455</v>
      </c>
    </row>
    <row r="13" spans="1:13" x14ac:dyDescent="0.2">
      <c r="A13">
        <v>12.5</v>
      </c>
      <c r="B13">
        <v>1613</v>
      </c>
      <c r="L13">
        <v>13716</v>
      </c>
      <c r="M13">
        <v>1460</v>
      </c>
    </row>
    <row r="14" spans="1:13" x14ac:dyDescent="0.2">
      <c r="A14">
        <v>15</v>
      </c>
      <c r="B14">
        <v>1622</v>
      </c>
      <c r="L14">
        <v>16940</v>
      </c>
      <c r="M14">
        <v>1465</v>
      </c>
    </row>
    <row r="15" spans="1:13" x14ac:dyDescent="0.2">
      <c r="A15">
        <v>17.5</v>
      </c>
      <c r="B15">
        <v>1630</v>
      </c>
      <c r="L15">
        <v>20495</v>
      </c>
      <c r="M15">
        <v>1470</v>
      </c>
    </row>
    <row r="16" spans="1:13" x14ac:dyDescent="0.2">
      <c r="A16">
        <v>20</v>
      </c>
      <c r="B16">
        <v>1637</v>
      </c>
      <c r="L16">
        <v>22095</v>
      </c>
      <c r="M16">
        <v>1472</v>
      </c>
    </row>
    <row r="17" spans="1:21" x14ac:dyDescent="0.2">
      <c r="A17">
        <v>22.5</v>
      </c>
      <c r="B17">
        <v>1643</v>
      </c>
      <c r="L17">
        <v>22933</v>
      </c>
      <c r="M17">
        <v>1473</v>
      </c>
    </row>
    <row r="18" spans="1:21" x14ac:dyDescent="0.2">
      <c r="A18">
        <v>25</v>
      </c>
      <c r="B18">
        <v>1650</v>
      </c>
      <c r="L18">
        <v>24465</v>
      </c>
      <c r="M18">
        <v>1475</v>
      </c>
    </row>
    <row r="19" spans="1:21" x14ac:dyDescent="0.2">
      <c r="L19">
        <v>25353</v>
      </c>
      <c r="M19">
        <v>1476</v>
      </c>
    </row>
    <row r="20" spans="1:21" x14ac:dyDescent="0.2">
      <c r="L20">
        <v>27918</v>
      </c>
      <c r="M20">
        <v>1479</v>
      </c>
    </row>
    <row r="21" spans="1:21" x14ac:dyDescent="0.2">
      <c r="L21">
        <v>28815</v>
      </c>
      <c r="M21">
        <v>1480</v>
      </c>
    </row>
    <row r="23" spans="1:21" x14ac:dyDescent="0.2">
      <c r="R23">
        <f>TREND(A14:A15,B14:B15,1622.78)</f>
        <v>15.243749999999977</v>
      </c>
      <c r="U23" s="6">
        <v>8.75</v>
      </c>
    </row>
    <row r="24" spans="1:21" x14ac:dyDescent="0.2">
      <c r="U24" s="6">
        <v>8.9583333333333144</v>
      </c>
    </row>
    <row r="25" spans="1:21" x14ac:dyDescent="0.2">
      <c r="U25" s="6">
        <v>9.1666666666666288</v>
      </c>
    </row>
    <row r="26" spans="1:21" x14ac:dyDescent="0.2">
      <c r="U26" s="6">
        <v>9.375</v>
      </c>
    </row>
    <row r="27" spans="1:21" x14ac:dyDescent="0.2">
      <c r="U27" s="6">
        <v>10</v>
      </c>
    </row>
    <row r="28" spans="1:21" x14ac:dyDescent="0.2">
      <c r="U28" s="6">
        <v>10.833333333333314</v>
      </c>
    </row>
    <row r="29" spans="1:21" x14ac:dyDescent="0.2">
      <c r="U29" s="6">
        <v>11.666666666666629</v>
      </c>
    </row>
    <row r="30" spans="1:21" x14ac:dyDescent="0.2">
      <c r="M30">
        <f>TREND(L19:L20,M19:M20,1478)</f>
        <v>27063</v>
      </c>
      <c r="N30">
        <v>15005.599999999977</v>
      </c>
      <c r="O30" s="6">
        <f>N30*0.0001</f>
        <v>1.5005599999999977</v>
      </c>
      <c r="U30" s="6">
        <v>12.5</v>
      </c>
    </row>
    <row r="31" spans="1:21" x14ac:dyDescent="0.2">
      <c r="N31">
        <v>15650.399999999907</v>
      </c>
      <c r="O31" s="6">
        <f>N31*0.0001</f>
        <v>1.5650399999999907</v>
      </c>
      <c r="U31" s="6">
        <v>13.333333333333314</v>
      </c>
    </row>
    <row r="32" spans="1:21" x14ac:dyDescent="0.2">
      <c r="N32">
        <v>16295.199999999953</v>
      </c>
      <c r="O32" s="6">
        <f>N32*0.0001</f>
        <v>1.6295199999999954</v>
      </c>
      <c r="U32" s="6">
        <v>14.48</v>
      </c>
    </row>
    <row r="33" spans="14:21" x14ac:dyDescent="0.2">
      <c r="N33">
        <v>16940</v>
      </c>
      <c r="O33" s="6">
        <f>N33*0.0001</f>
        <v>1.6940000000000002</v>
      </c>
      <c r="U33" s="6">
        <v>15.243749999999977</v>
      </c>
    </row>
    <row r="34" spans="14:21" x14ac:dyDescent="0.2">
      <c r="N34">
        <v>17651</v>
      </c>
      <c r="O34" s="6">
        <f>N34*0.0001</f>
        <v>1.7651000000000001</v>
      </c>
      <c r="U34" s="3"/>
    </row>
    <row r="35" spans="14:21" x14ac:dyDescent="0.2">
      <c r="N35">
        <v>18362</v>
      </c>
      <c r="O35" s="6">
        <f t="shared" ref="O35" si="0">N35*0.0001</f>
        <v>1.8362000000000001</v>
      </c>
    </row>
    <row r="36" spans="14:21" x14ac:dyDescent="0.2">
      <c r="N36">
        <v>19073</v>
      </c>
      <c r="O36" s="6">
        <f t="shared" ref="O36:O47" si="1">N36*0.0001</f>
        <v>1.9073</v>
      </c>
    </row>
    <row r="37" spans="14:21" x14ac:dyDescent="0.2">
      <c r="N37">
        <v>19784</v>
      </c>
      <c r="O37" s="6">
        <f t="shared" si="1"/>
        <v>1.9784000000000002</v>
      </c>
    </row>
    <row r="38" spans="14:21" x14ac:dyDescent="0.2">
      <c r="N38">
        <v>20495</v>
      </c>
      <c r="O38" s="6">
        <f t="shared" si="1"/>
        <v>2.0495000000000001</v>
      </c>
    </row>
    <row r="39" spans="14:21" x14ac:dyDescent="0.2">
      <c r="N39">
        <v>21295</v>
      </c>
      <c r="O39" s="6">
        <f t="shared" si="1"/>
        <v>2.1295000000000002</v>
      </c>
    </row>
    <row r="40" spans="14:21" x14ac:dyDescent="0.2">
      <c r="N40">
        <v>22095</v>
      </c>
      <c r="O40" s="6">
        <f t="shared" si="1"/>
        <v>2.2095000000000002</v>
      </c>
    </row>
    <row r="41" spans="14:21" x14ac:dyDescent="0.2">
      <c r="N41">
        <v>22933</v>
      </c>
      <c r="O41" s="6">
        <f t="shared" si="1"/>
        <v>2.2932999999999999</v>
      </c>
    </row>
    <row r="42" spans="14:21" x14ac:dyDescent="0.2">
      <c r="N42">
        <v>23699</v>
      </c>
      <c r="O42" s="6">
        <f t="shared" si="1"/>
        <v>2.3698999999999999</v>
      </c>
    </row>
    <row r="43" spans="14:21" x14ac:dyDescent="0.2">
      <c r="N43">
        <v>24465</v>
      </c>
      <c r="O43" s="6">
        <f t="shared" si="1"/>
        <v>2.4464999999999999</v>
      </c>
    </row>
    <row r="44" spans="14:21" x14ac:dyDescent="0.2">
      <c r="N44">
        <v>26208</v>
      </c>
      <c r="O44" s="6">
        <f t="shared" si="1"/>
        <v>2.6208</v>
      </c>
    </row>
    <row r="45" spans="14:21" x14ac:dyDescent="0.2">
      <c r="N45">
        <v>27063</v>
      </c>
      <c r="O45" s="6">
        <f t="shared" si="1"/>
        <v>2.7063000000000001</v>
      </c>
    </row>
    <row r="46" spans="14:21" x14ac:dyDescent="0.2">
      <c r="N46">
        <v>27918</v>
      </c>
      <c r="O46" s="6">
        <f t="shared" si="1"/>
        <v>2.7918000000000003</v>
      </c>
    </row>
    <row r="47" spans="14:21" x14ac:dyDescent="0.2">
      <c r="N47">
        <v>28815</v>
      </c>
      <c r="O47" s="6">
        <f t="shared" si="1"/>
        <v>2.8815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62A9B-2501-444D-955A-6C3A1B5474D9}">
  <dimension ref="A1:R31"/>
  <sheetViews>
    <sheetView tabSelected="1" zoomScale="80" zoomScaleNormal="80" workbookViewId="0">
      <selection activeCell="X21" sqref="X21"/>
    </sheetView>
  </sheetViews>
  <sheetFormatPr defaultRowHeight="14.25" x14ac:dyDescent="0.2"/>
  <cols>
    <col min="1" max="1" width="10.625" customWidth="1"/>
    <col min="3" max="3" width="10.625" customWidth="1"/>
    <col min="7" max="7" width="11" customWidth="1"/>
  </cols>
  <sheetData>
    <row r="1" spans="1:8" x14ac:dyDescent="0.2">
      <c r="A1" t="s">
        <v>15</v>
      </c>
      <c r="B1" t="s">
        <v>23</v>
      </c>
      <c r="C1" t="s">
        <v>25</v>
      </c>
      <c r="D1" t="s">
        <v>24</v>
      </c>
      <c r="F1" t="s">
        <v>21</v>
      </c>
      <c r="G1" t="s">
        <v>25</v>
      </c>
      <c r="H1" t="s">
        <v>22</v>
      </c>
    </row>
    <row r="2" spans="1:8" x14ac:dyDescent="0.2">
      <c r="B2">
        <v>142.63</v>
      </c>
      <c r="C2" s="6">
        <v>1.5005599999999977</v>
      </c>
      <c r="D2">
        <v>1462</v>
      </c>
      <c r="F2">
        <v>0</v>
      </c>
      <c r="G2" s="6">
        <v>8.75</v>
      </c>
      <c r="H2">
        <v>1598</v>
      </c>
    </row>
    <row r="3" spans="1:8" x14ac:dyDescent="0.2">
      <c r="B3">
        <v>403.41</v>
      </c>
      <c r="C3" s="6">
        <v>1.5650399999999907</v>
      </c>
      <c r="D3">
        <v>1463</v>
      </c>
      <c r="F3">
        <v>357.4970173783305</v>
      </c>
      <c r="G3" s="6">
        <v>8.9583333333333144</v>
      </c>
      <c r="H3">
        <v>1599</v>
      </c>
    </row>
    <row r="4" spans="1:8" x14ac:dyDescent="0.2">
      <c r="B4">
        <v>741.12</v>
      </c>
      <c r="C4" s="6">
        <v>1.6295199999999954</v>
      </c>
      <c r="D4">
        <v>1464</v>
      </c>
      <c r="F4">
        <v>632.49384016175645</v>
      </c>
      <c r="G4" s="6">
        <v>9.1666666666666288</v>
      </c>
      <c r="H4">
        <v>1600</v>
      </c>
    </row>
    <row r="5" spans="1:8" x14ac:dyDescent="0.2">
      <c r="B5">
        <v>1141.03</v>
      </c>
      <c r="C5" s="6">
        <v>1.6940000000000002</v>
      </c>
      <c r="D5">
        <v>1465</v>
      </c>
      <c r="F5">
        <v>930.08417619616307</v>
      </c>
      <c r="G5" s="6">
        <v>9.375</v>
      </c>
      <c r="H5">
        <v>1601</v>
      </c>
    </row>
    <row r="6" spans="1:8" x14ac:dyDescent="0.2">
      <c r="B6">
        <v>1594.63</v>
      </c>
      <c r="C6" s="6">
        <v>1.7651000000000001</v>
      </c>
      <c r="D6">
        <v>1466</v>
      </c>
      <c r="F6">
        <v>1974.8162245973531</v>
      </c>
      <c r="G6" s="6">
        <v>10</v>
      </c>
      <c r="H6">
        <v>1604</v>
      </c>
    </row>
    <row r="7" spans="1:8" x14ac:dyDescent="0.2">
      <c r="B7">
        <v>2096.1999999999998</v>
      </c>
      <c r="C7" s="6">
        <v>1.9298299999999999</v>
      </c>
      <c r="D7">
        <v>1467</v>
      </c>
      <c r="F7">
        <v>3226.3390375454192</v>
      </c>
      <c r="G7" s="6">
        <v>10.833333333333314</v>
      </c>
      <c r="H7">
        <v>1607</v>
      </c>
    </row>
    <row r="8" spans="1:8" x14ac:dyDescent="0.2">
      <c r="B8">
        <v>2641.51</v>
      </c>
      <c r="C8" s="6">
        <v>1.9073</v>
      </c>
      <c r="D8">
        <v>1468</v>
      </c>
      <c r="F8">
        <v>4658.0989592753749</v>
      </c>
      <c r="G8" s="6">
        <v>11.666666666666629</v>
      </c>
      <c r="H8">
        <v>1610</v>
      </c>
    </row>
    <row r="9" spans="1:8" x14ac:dyDescent="0.2">
      <c r="B9">
        <v>3227.31</v>
      </c>
      <c r="C9" s="6">
        <v>1.9784000000000002</v>
      </c>
      <c r="D9">
        <v>1469</v>
      </c>
      <c r="F9">
        <v>6250.6401316500014</v>
      </c>
      <c r="G9" s="6">
        <v>12.5</v>
      </c>
      <c r="H9">
        <v>1613</v>
      </c>
    </row>
    <row r="10" spans="1:8" x14ac:dyDescent="0.2">
      <c r="B10">
        <v>3850.96</v>
      </c>
      <c r="C10" s="6">
        <v>2.0495000000000001</v>
      </c>
      <c r="D10">
        <v>1470</v>
      </c>
      <c r="F10">
        <v>7989.4835850000536</v>
      </c>
      <c r="G10" s="6">
        <v>13.333333333333314</v>
      </c>
      <c r="H10">
        <v>1616</v>
      </c>
    </row>
    <row r="11" spans="1:8" x14ac:dyDescent="0.2">
      <c r="B11">
        <v>4510.3</v>
      </c>
      <c r="C11" s="6">
        <v>2.1295000000000002</v>
      </c>
      <c r="D11">
        <v>1471</v>
      </c>
      <c r="F11">
        <v>9863.4</v>
      </c>
      <c r="G11" s="6">
        <v>14.48</v>
      </c>
      <c r="H11">
        <v>1619</v>
      </c>
    </row>
    <row r="12" spans="1:8" x14ac:dyDescent="0.2">
      <c r="B12">
        <v>5203.49</v>
      </c>
      <c r="C12" s="6">
        <v>2.2095000000000002</v>
      </c>
      <c r="D12">
        <v>1472</v>
      </c>
      <c r="F12">
        <v>13851.5</v>
      </c>
      <c r="G12" s="6">
        <v>15.243749999999977</v>
      </c>
      <c r="H12">
        <v>1622.78</v>
      </c>
    </row>
    <row r="13" spans="1:8" x14ac:dyDescent="0.2">
      <c r="B13">
        <v>5928.94</v>
      </c>
      <c r="C13" s="6">
        <v>2.2932999999999999</v>
      </c>
      <c r="D13">
        <v>1473</v>
      </c>
      <c r="G13" s="3"/>
    </row>
    <row r="14" spans="1:8" x14ac:dyDescent="0.2">
      <c r="B14">
        <v>6685.29</v>
      </c>
      <c r="C14" s="6">
        <v>2.3698999999999999</v>
      </c>
      <c r="D14">
        <v>1474</v>
      </c>
    </row>
    <row r="15" spans="1:8" x14ac:dyDescent="0.2">
      <c r="B15">
        <v>7471.32</v>
      </c>
      <c r="C15" s="6">
        <v>2.4464999999999999</v>
      </c>
      <c r="D15">
        <v>1475</v>
      </c>
    </row>
    <row r="16" spans="1:8" x14ac:dyDescent="0.2">
      <c r="B16">
        <v>8285.9500000000007</v>
      </c>
      <c r="C16" s="6">
        <v>2.6208</v>
      </c>
      <c r="D16">
        <v>1476</v>
      </c>
    </row>
    <row r="17" spans="2:18" x14ac:dyDescent="0.2">
      <c r="B17">
        <v>9128.2000000000007</v>
      </c>
      <c r="C17" s="6">
        <v>2.7063000000000001</v>
      </c>
      <c r="D17">
        <v>1477</v>
      </c>
    </row>
    <row r="18" spans="2:18" x14ac:dyDescent="0.2">
      <c r="B18">
        <v>9997.2099999999991</v>
      </c>
      <c r="C18" s="6">
        <v>2.7918000000000003</v>
      </c>
      <c r="D18">
        <v>1478</v>
      </c>
    </row>
    <row r="19" spans="2:18" x14ac:dyDescent="0.2">
      <c r="B19">
        <v>10892.16</v>
      </c>
      <c r="C19" s="6">
        <v>2.8815</v>
      </c>
      <c r="D19">
        <v>1479</v>
      </c>
    </row>
    <row r="22" spans="2:18" x14ac:dyDescent="0.2">
      <c r="M22">
        <f>8636.4/21^(3/2)</f>
        <v>89.743666058767801</v>
      </c>
      <c r="O22">
        <v>1</v>
      </c>
      <c r="P22">
        <f>M22*O22^(3/2)</f>
        <v>89.743666058767801</v>
      </c>
      <c r="Q22">
        <f>M24*O22^(1/2)</f>
        <v>267.75335131956268</v>
      </c>
      <c r="R22">
        <f t="shared" ref="R22:R31" si="0">SUM(P22:Q22)</f>
        <v>357.4970173783305</v>
      </c>
    </row>
    <row r="23" spans="2:18" x14ac:dyDescent="0.2">
      <c r="O23">
        <v>2</v>
      </c>
      <c r="P23">
        <f>M22*O23^(3/2)</f>
        <v>253.83341935478285</v>
      </c>
      <c r="Q23">
        <f>M24*O23^(1/2)</f>
        <v>378.6604208069736</v>
      </c>
      <c r="R23">
        <f t="shared" si="0"/>
        <v>632.49384016175645</v>
      </c>
    </row>
    <row r="24" spans="2:18" x14ac:dyDescent="0.2">
      <c r="M24">
        <f>1227/21^(1/2)</f>
        <v>267.75335131956268</v>
      </c>
      <c r="O24">
        <v>3</v>
      </c>
      <c r="P24">
        <f>M22*O24^(3/2)</f>
        <v>466.32176781384123</v>
      </c>
      <c r="Q24">
        <f>M24*O24^(1/2)</f>
        <v>463.76240838232184</v>
      </c>
      <c r="R24">
        <f t="shared" si="0"/>
        <v>930.08417619616307</v>
      </c>
    </row>
    <row r="25" spans="2:18" x14ac:dyDescent="0.2">
      <c r="O25">
        <v>6</v>
      </c>
      <c r="P25">
        <f>M22*O25^(3/2)</f>
        <v>1318.9571369442635</v>
      </c>
      <c r="Q25">
        <f>M24*O25^(1/2)</f>
        <v>655.85908765308943</v>
      </c>
      <c r="R25">
        <f t="shared" si="0"/>
        <v>1974.8162245973531</v>
      </c>
    </row>
    <row r="26" spans="2:18" x14ac:dyDescent="0.2">
      <c r="O26">
        <v>9</v>
      </c>
      <c r="P26">
        <f>M22*O26^(3/2)</f>
        <v>2423.0789835867308</v>
      </c>
      <c r="Q26">
        <f>M24*O26^(1/2)</f>
        <v>803.2600539586881</v>
      </c>
      <c r="R26">
        <f t="shared" si="0"/>
        <v>3226.3390375454192</v>
      </c>
    </row>
    <row r="27" spans="2:18" x14ac:dyDescent="0.2">
      <c r="O27">
        <v>12</v>
      </c>
      <c r="P27">
        <f>M22*O27^(3/2)</f>
        <v>3730.5741425107312</v>
      </c>
      <c r="Q27">
        <f>M24*O27^(1/2)</f>
        <v>927.52481676464367</v>
      </c>
      <c r="R27">
        <f t="shared" si="0"/>
        <v>4658.0989592753749</v>
      </c>
    </row>
    <row r="28" spans="2:18" x14ac:dyDescent="0.2">
      <c r="O28">
        <v>15</v>
      </c>
      <c r="P28">
        <f>M22*O28^(3/2)</f>
        <v>5213.6358610981115</v>
      </c>
      <c r="Q28">
        <f>M24*O28^(1/2)</f>
        <v>1037.0042705518899</v>
      </c>
      <c r="R28">
        <f t="shared" si="0"/>
        <v>6250.6401316500014</v>
      </c>
    </row>
    <row r="29" spans="2:18" x14ac:dyDescent="0.2">
      <c r="O29">
        <v>18</v>
      </c>
      <c r="P29">
        <f>M22*O29^(3/2)</f>
        <v>6853.5023225791329</v>
      </c>
      <c r="Q29">
        <f>M24*O29^(1/2)</f>
        <v>1135.9812624209208</v>
      </c>
      <c r="R29">
        <f t="shared" si="0"/>
        <v>7989.4835850000536</v>
      </c>
    </row>
    <row r="30" spans="2:18" x14ac:dyDescent="0.2">
      <c r="O30">
        <v>21</v>
      </c>
      <c r="P30">
        <f>M22*O30^(3/2)</f>
        <v>8636.4</v>
      </c>
      <c r="Q30">
        <f>M24*O30^(1/2)</f>
        <v>1227</v>
      </c>
      <c r="R30">
        <f t="shared" si="0"/>
        <v>9863.4</v>
      </c>
    </row>
    <row r="31" spans="2:18" x14ac:dyDescent="0.2">
      <c r="O31">
        <v>24.78</v>
      </c>
      <c r="P31">
        <v>11229.3</v>
      </c>
      <c r="Q31">
        <v>2622.2</v>
      </c>
      <c r="R31">
        <f t="shared" si="0"/>
        <v>13851.5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溃坝洪水</vt:lpstr>
      <vt:lpstr>水位库容</vt:lpstr>
      <vt:lpstr>水位泄量曲线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太空人爱吃喜之郎</dc:creator>
  <cp:lastModifiedBy>lei jiang</cp:lastModifiedBy>
  <dcterms:created xsi:type="dcterms:W3CDTF">2023-07-25T05:22:04Z</dcterms:created>
  <dcterms:modified xsi:type="dcterms:W3CDTF">2024-06-24T13:31:39Z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2024-06-24T13:31:32Z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8f4d675d-70a2-4c23-99cb-3300cb18b2a8</vt:lpwstr>
  </property>
  <property fmtid="{D5CDD505-2E9C-101B-9397-08002B2CF9AE}" pid="7" name="MSIP_Label_defa4170-0d19-0005-0004-bc88714345d2_ActionId">
    <vt:lpwstr>794411f0-2cb4-4633-b78d-1087a768f43e</vt:lpwstr>
  </property>
  <property fmtid="{D5CDD505-2E9C-101B-9397-08002B2CF9AE}" pid="8" name="MSIP_Label_defa4170-0d19-0005-0004-bc88714345d2_ContentBits">
    <vt:lpwstr>0</vt:lpwstr>
  </property>
</Properties>
</file>