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T-2" sheetId="2" r:id="rId1"/>
    <sheet name="T-3" sheetId="3" r:id="rId2"/>
    <sheet name="T-4" sheetId="4" r:id="rId3"/>
    <sheet name="T-5" sheetId="5" r:id="rId4"/>
    <sheet name="T-6" sheetId="6" r:id="rId5"/>
  </sheets>
  <externalReferences>
    <externalReference r:id="rId6"/>
    <externalReference r:id="rId7"/>
    <externalReference r:id="rId8"/>
    <externalReference r:id="rId9"/>
  </externalReferences>
  <definedNames>
    <definedName name="__IntlFixup" hidden="1">TRUE</definedName>
    <definedName name="_xlcn.WorksheetConnection_T9A2C161" localSheetId="2" hidden="1">#REF!</definedName>
    <definedName name="_xlcn.WorksheetConnection_T9A2C161" hidden="1">#REF!</definedName>
    <definedName name="AccessDatabase" hidden="1">"C:\My Documents\MAUI MALL1.mdb"</definedName>
    <definedName name="ACwvu.CapersView." localSheetId="1" hidden="1">#REF!</definedName>
    <definedName name="ACwvu.CapersView." localSheetId="2" hidden="1">#REF!</definedName>
    <definedName name="ACwvu.CapersView." hidden="1">[1]MASTER!#REF!</definedName>
    <definedName name="ACwvu.Japan_Capers_Ed_Pub." localSheetId="1" hidden="1">#REF!</definedName>
    <definedName name="ACwvu.Japan_Capers_Ed_Pub." localSheetId="2" hidden="1">#REF!</definedName>
    <definedName name="ACwvu.Japan_Capers_Ed_Pub." hidden="1">'[2]THREE VARIABLES'!$N$1:$V$165</definedName>
    <definedName name="ACwvu.KJP_CC." localSheetId="1" hidden="1">#REF!</definedName>
    <definedName name="ACwvu.KJP_CC." localSheetId="2" hidden="1">#REF!</definedName>
    <definedName name="ACwvu.KJP_CC." hidden="1">'[2]THREE VARIABLES'!$N$4:$U$165</definedName>
    <definedName name="Cədvəl">[3]İntroduction!#REF!</definedName>
    <definedName name="Cwvu.CapersView." localSheetId="1" hidden="1">#REF!</definedName>
    <definedName name="Cwvu.CapersView." localSheetId="2" hidden="1">#REF!</definedName>
    <definedName name="Cwvu.CapersView." hidden="1">[1]MASTER!#REF!</definedName>
    <definedName name="Cwvu.Japan_Capers_Ed_Pub." localSheetId="1" hidden="1">#REF!</definedName>
    <definedName name="Cwvu.Japan_Capers_Ed_Pub." localSheetId="2" hidden="1">#REF!</definedName>
    <definedName name="Cwvu.Japan_Capers_Ed_Pub." hidden="1">[1]MASTER!#REF!</definedName>
    <definedName name="Cwvu.KJP_CC." localSheetId="1" hidden="1">#REF!,#REF!,#REF!,#REF!,#REF!,#REF!,#REF!,#REF!,#REF!,#REF!,#REF!,#REF!,#REF!,#REF!,#REF!,#REF!,#REF!,#REF!,#REF!,#REF!</definedName>
    <definedName name="Cwvu.KJP_CC." localSheetId="2" hidden="1">#REF!,#REF!,#REF!,#REF!,#REF!,#REF!,#REF!,#REF!,#REF!,#REF!,#REF!,#REF!,#REF!,#REF!,#REF!,#REF!,#REF!,#REF!,#REF!,#REF!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data">'[4]General practise'!#REF!</definedName>
    <definedName name="de" localSheetId="1" hidden="1">{"программа",#N/A,TRUE,"lessons";"продажа оргтехники",#N/A,TRUE,"образец"}</definedName>
    <definedName name="de" localSheetId="2" hidden="1">{"программа",#N/A,TRUE,"lessons";"продажа оргтехники",#N/A,TRUE,"образец"}</definedName>
    <definedName name="de" hidden="1">{"программа",#N/A,TRUE,"lessons";"продажа оргтехники",#N/A,TRUE,"образец"}</definedName>
    <definedName name="Faiz">[3]İntroduction!#REF!</definedName>
    <definedName name="gh" localSheetId="1" hidden="1">#REF!</definedName>
    <definedName name="gh" localSheetId="2" hidden="1">#REF!</definedName>
    <definedName name="gh" hidden="1">[1]MASTER!#REF!</definedName>
    <definedName name="HTML_CodePage" hidden="1">1252</definedName>
    <definedName name="HTML_Control" localSheetId="1" hidden="1">{"'PRODUCTIONCOST SHEET'!$B$3:$G$48"}</definedName>
    <definedName name="HTML_Control" localSheetId="2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Kamal">'[4]General practise'!#REF!</definedName>
    <definedName name="o" localSheetId="2" hidden="1">#REF!</definedName>
    <definedName name="o" hidden="1">#REF!</definedName>
    <definedName name="OK" localSheetId="2" hidden="1">#REF!</definedName>
    <definedName name="ok" hidden="1">#REF!</definedName>
    <definedName name="Rwvu.CapersView." localSheetId="1" hidden="1">#REF!</definedName>
    <definedName name="Rwvu.CapersView." localSheetId="2" hidden="1">#REF!</definedName>
    <definedName name="Rwvu.CapersView." hidden="1">'[2]THREE VARIABLES'!$A$1:$M$65536</definedName>
    <definedName name="Rwvu.Japan_Capers_Ed_Pub." localSheetId="1" hidden="1">#REF!</definedName>
    <definedName name="Rwvu.Japan_Capers_Ed_Pub." localSheetId="2" hidden="1">#REF!</definedName>
    <definedName name="Rwvu.Japan_Capers_Ed_Pub." hidden="1">'[2]THREE VARIABLES'!$A$1:$M$65536</definedName>
    <definedName name="Rwvu.KJP_CC." localSheetId="1" hidden="1">#REF!</definedName>
    <definedName name="Rwvu.KJP_CC." localSheetId="2" hidden="1">#REF!</definedName>
    <definedName name="Rwvu.KJP_CC." hidden="1">'[2]THREE VARIABLES'!$A$1:$M$65536</definedName>
    <definedName name="Swvu.CapersView." localSheetId="1" hidden="1">#REF!</definedName>
    <definedName name="Swvu.CapersView." localSheetId="2" hidden="1">#REF!</definedName>
    <definedName name="Swvu.CapersView." hidden="1">[1]MASTER!#REF!</definedName>
    <definedName name="Swvu.Japan_Capers_Ed_Pub." localSheetId="1" hidden="1">#REF!</definedName>
    <definedName name="Swvu.Japan_Capers_Ed_Pub." localSheetId="2" hidden="1">#REF!</definedName>
    <definedName name="Swvu.Japan_Capers_Ed_Pub." hidden="1">'[2]THREE VARIABLES'!$N$1:$V$165</definedName>
    <definedName name="Swvu.KJP_CC." localSheetId="1" hidden="1">#REF!</definedName>
    <definedName name="Swvu.KJP_CC." localSheetId="2" hidden="1">#REF!</definedName>
    <definedName name="Swvu.KJP_CC." hidden="1">'[2]THREE VARIABLES'!$N$4:$U$165</definedName>
    <definedName name="t" localSheetId="2" hidden="1">#REF!</definedName>
    <definedName name="t" hidden="1">#REF!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1" hidden="1">{#N/A,#N/A,FALSE,"DI 2 YEAR MASTER SCHEDULE"}</definedName>
    <definedName name="wrn.CapersPlotter." localSheetId="2" hidden="1">{#N/A,#N/A,FALSE,"DI 2 YEAR MASTER SCHEDULE"}</definedName>
    <definedName name="wrn.CapersPlotter." hidden="1">{#N/A,#N/A,FALSE,"DI 2 YEAR MASTER SCHEDULE"}</definedName>
    <definedName name="wrn.Edutainment._.Priority._.List." localSheetId="1" hidden="1">{#N/A,#N/A,FALSE,"DI 2 YEAR MASTER SCHEDULE"}</definedName>
    <definedName name="wrn.Edutainment._.Priority._.List." localSheetId="2" hidden="1">{#N/A,#N/A,FALSE,"DI 2 YEAR MASTER SCHEDULE"}</definedName>
    <definedName name="wrn.Edutainment._.Priority._.List." hidden="1">{#N/A,#N/A,FALSE,"DI 2 YEAR MASTER SCHEDULE"}</definedName>
    <definedName name="wrn.Japan_Capers_Ed._.Pub." localSheetId="1" hidden="1">{"Japan_Capers_Ed_Pub",#N/A,FALSE,"DI 2 YEAR MASTER SCHEDULE"}</definedName>
    <definedName name="wrn.Japan_Capers_Ed._.Pub." localSheetId="2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1" hidden="1">{#N/A,#N/A,FALSE,"DI 2 YEAR MASTER SCHEDULE"}</definedName>
    <definedName name="wrn.Priority._.list." localSheetId="2" hidden="1">{#N/A,#N/A,FALSE,"DI 2 YEAR MASTER SCHEDULE"}</definedName>
    <definedName name="wrn.Priority._.list." hidden="1">{#N/A,#N/A,FALSE,"DI 2 YEAR MASTER SCHEDULE"}</definedName>
    <definedName name="wrn.Prjcted._.Mnthly._.Qtys." localSheetId="1" hidden="1">{#N/A,#N/A,FALSE,"PRJCTED MNTHLY QTY's"}</definedName>
    <definedName name="wrn.Prjcted._.Mnthly._.Qtys." localSheetId="2" hidden="1">{#N/A,#N/A,FALSE,"PRJCTED MNTHLY QTY's"}</definedName>
    <definedName name="wrn.Prjcted._.Mnthly._.Qtys." hidden="1">{#N/A,#N/A,FALSE,"PRJCTED MNTHLY QTY's"}</definedName>
    <definedName name="wrn.Prjcted._.Qtrly._.Dollars." localSheetId="1" hidden="1">{#N/A,#N/A,FALSE,"PRJCTED QTRLY $'s"}</definedName>
    <definedName name="wrn.Prjcted._.Qtrly._.Dollars." localSheetId="2" hidden="1">{#N/A,#N/A,FALSE,"PRJCTED QTRLY $'s"}</definedName>
    <definedName name="wrn.Prjcted._.Qtrly._.Dollars." hidden="1">{#N/A,#N/A,FALSE,"PRJCTED QTRLY $'s"}</definedName>
    <definedName name="wrn.Prjcted._.Qtrly._.Qtys." localSheetId="1" hidden="1">{#N/A,#N/A,FALSE,"PRJCTED QTRLY QTY's"}</definedName>
    <definedName name="wrn.Prjcted._.Qtrly._.Qtys." localSheetId="2" hidden="1">{#N/A,#N/A,FALSE,"PRJCTED QTRLY QTY's"}</definedName>
    <definedName name="wrn.Prjcted._.Qtrly._.Qtys." hidden="1">{#N/A,#N/A,FALSE,"PRJCTED QTRLY QTY's"}</definedName>
    <definedName name="wrn.QUARTERLY._.VIEW." localSheetId="1" hidden="1">{"QUARTERLY VIEW",#N/A,FALSE,"YEAR TOTAL"}</definedName>
    <definedName name="wrn.QUARTERLY._.VIEW." localSheetId="2" hidden="1">{"QUARTERLY VIEW",#N/A,FALSE,"YEAR TOTAL"}</definedName>
    <definedName name="wrn.QUARTERLY._.VIEW." hidden="1">{"QUARTERLY VIEW",#N/A,FALSE,"YEAR TOTAL"}</definedName>
    <definedName name="wrn.YEAR._.VIEW." localSheetId="1" hidden="1">{#N/A,#N/A,FALSE,"YEAR TOTAL"}</definedName>
    <definedName name="wrn.YEAR._.VIEW." localSheetId="2" hidden="1">{#N/A,#N/A,FALSE,"YEAR TOTAL"}</definedName>
    <definedName name="wrn.YEAR._.VIEW." hidden="1">{#N/A,#N/A,FALSE,"YEAR TOTAL"}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localSheetId="2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localSheetId="2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localSheetId="2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localSheetId="1" hidden="1">#REF!,#REF!</definedName>
    <definedName name="Z_9A428CE1_B4D9_11D0_A8AA_0000C071AEE7_.wvu.Cols" localSheetId="2" hidden="1">#REF!,#REF!</definedName>
    <definedName name="Z_9A428CE1_B4D9_11D0_A8AA_0000C071AEE7_.wvu.Cols" hidden="1">[1]MASTER!$A$1:$Q$65536,[1]MASTER!$Y$1:$Z$65536</definedName>
    <definedName name="Z_9A428CE1_B4D9_11D0_A8AA_0000C071AEE7_.wvu.PrintArea" localSheetId="1" hidden="1">#REF!</definedName>
    <definedName name="Z_9A428CE1_B4D9_11D0_A8AA_0000C071AEE7_.wvu.PrintArea" localSheetId="2" hidden="1">#REF!</definedName>
    <definedName name="Z_9A428CE1_B4D9_11D0_A8AA_0000C071AEE7_.wvu.PrintArea" hidden="1">'[2]THREE VARIABLES'!$N$4:$S$5</definedName>
    <definedName name="Z_9A428CE1_B4D9_11D0_A8AA_0000C071AEE7_.wvu.Rows" localSheetId="1" hidden="1">#REF!,#REF!,#REF!,#REF!,#REF!,#REF!,#REF!,#REF!</definedName>
    <definedName name="Z_9A428CE1_B4D9_11D0_A8AA_0000C071AEE7_.wvu.Rows" localSheetId="2" hidden="1">#REF!,#REF!,#REF!,#REF!,#REF!,#REF!,#REF!,#REF!</definedName>
    <definedName name="Z_9A428CE1_B4D9_11D0_A8AA_0000C071AEE7_.wvu.Rows" hidden="1">[1]MASTER!#REF!,[1]MASTER!#REF!,[1]MASTER!#REF!,[1]MASTER!#REF!,[1]MASTER!#REF!,[1]MASTER!#REF!,[1]MASTER!#REF!,[1]MASTER!$A$98:$IV$272</definedName>
    <definedName name="а" localSheetId="1" hidden="1">#REF!</definedName>
    <definedName name="а" localSheetId="2" hidden="1">#REF!</definedName>
    <definedName name="а" hidden="1">'[2]THREE VARIABLES'!$N$1:$V$165</definedName>
    <definedName name="АА" localSheetId="1" hidden="1">#REF!</definedName>
    <definedName name="АА" localSheetId="2" hidden="1">#REF!</definedName>
    <definedName name="АА" hidden="1">[1]MASTER!#REF!</definedName>
    <definedName name="ВАА" localSheetId="1" hidden="1">#REF!</definedName>
    <definedName name="ВАА" localSheetId="2" hidden="1">#REF!</definedName>
    <definedName name="ВАА" hidden="1">[1]MASTER!#REF!</definedName>
    <definedName name="вв" localSheetId="1" hidden="1">{"программа",#N/A,TRUE,"lessons";"продажа оргтехники",#N/A,TRUE,"образец"}</definedName>
    <definedName name="вв" localSheetId="2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localSheetId="1" hidden="1">#REF!</definedName>
    <definedName name="ВВВ" localSheetId="2" hidden="1">#REF!</definedName>
    <definedName name="ВВВ" hidden="1">[1]MASTER!#REF!</definedName>
    <definedName name="ДЖ" localSheetId="1" hidden="1">#REF!</definedName>
    <definedName name="ДЖ" localSheetId="2" hidden="1">#REF!</definedName>
    <definedName name="ДЖ" hidden="1">[1]MASTER!#REF!</definedName>
    <definedName name="жж" localSheetId="1" hidden="1">#REF!</definedName>
    <definedName name="жж" localSheetId="2" hidden="1">#REF!</definedName>
    <definedName name="жж" hidden="1">[1]MASTER!#REF!</definedName>
    <definedName name="з" localSheetId="1" hidden="1">{"программа",#N/A,TRUE,"lessons";"продажа оргтехники",#N/A,TRUE,"образец"}</definedName>
    <definedName name="з" localSheetId="2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1" hidden="1">{"программа",#N/A,TRUE,"lessons";"продажа оргтехники",#N/A,TRUE,"образец"}</definedName>
    <definedName name="ке" localSheetId="2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localSheetId="1" hidden="1">#REF!</definedName>
    <definedName name="УАА" localSheetId="2" hidden="1">#REF!</definedName>
    <definedName name="УАА" hidden="1">[1]MASTER!#REF!</definedName>
    <definedName name="х" localSheetId="1" hidden="1">{"программа",#N/A,TRUE,"lessons";"продажа оргтехники",#N/A,TRUE,"образец"}</definedName>
    <definedName name="х" localSheetId="2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1" hidden="1">#REF!</definedName>
    <definedName name="ы" localSheetId="2" hidden="1">#REF!</definedName>
    <definedName name="ы" hidden="1">[1]MASTER!#REF!</definedName>
    <definedName name="ывыа" localSheetId="1" hidden="1">#REF!</definedName>
    <definedName name="ывыа" localSheetId="2" hidden="1">#REF!</definedName>
    <definedName name="ывыа" hidden="1">[1]MASTER!#REF!</definedName>
    <definedName name="ььь" localSheetId="1" hidden="1">#REF!</definedName>
    <definedName name="ььь" localSheetId="2" hidden="1">#REF!</definedName>
    <definedName name="ььь" hidden="1">[1]MASTER!#REF!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<sst xmlns="http://schemas.openxmlformats.org/spreadsheetml/2006/main" count="170" uniqueCount="97">
  <si>
    <t>Məhsulun adı</t>
  </si>
  <si>
    <t>Fərq</t>
  </si>
  <si>
    <t>Good vs Bad</t>
  </si>
  <si>
    <t>Nike</t>
  </si>
  <si>
    <t>Adidas</t>
  </si>
  <si>
    <t>Puma</t>
  </si>
  <si>
    <t>Reebok</t>
  </si>
  <si>
    <t>NB</t>
  </si>
  <si>
    <t>Asics</t>
  </si>
  <si>
    <t>UA</t>
  </si>
  <si>
    <t>Vans</t>
  </si>
  <si>
    <t>Saucony</t>
  </si>
  <si>
    <t>Brooks</t>
  </si>
  <si>
    <t>Fila</t>
  </si>
  <si>
    <t>Converse</t>
  </si>
  <si>
    <t>Skechers</t>
  </si>
  <si>
    <t>Hoka</t>
  </si>
  <si>
    <t>Jordan</t>
  </si>
  <si>
    <t>Filial</t>
  </si>
  <si>
    <t>Qiymət</t>
  </si>
  <si>
    <t>Yeni qiymət</t>
  </si>
  <si>
    <t>Bakı</t>
  </si>
  <si>
    <t>Sumqayıt</t>
  </si>
  <si>
    <t>Abşeron</t>
  </si>
  <si>
    <t>Ağcabədi</t>
  </si>
  <si>
    <t>Ağdaş</t>
  </si>
  <si>
    <t>Ağstafa</t>
  </si>
  <si>
    <t>Ağsu</t>
  </si>
  <si>
    <t>Babək</t>
  </si>
  <si>
    <t>Balakən</t>
  </si>
  <si>
    <t>Beyləqan</t>
  </si>
  <si>
    <t>Biləsuvar</t>
  </si>
  <si>
    <t>Cəbrayıl</t>
  </si>
  <si>
    <t>Culfa</t>
  </si>
  <si>
    <t>Daşkəsən</t>
  </si>
  <si>
    <t>Füzuli</t>
  </si>
  <si>
    <t>Maya dəyəri</t>
  </si>
  <si>
    <t>Mənfəət</t>
  </si>
  <si>
    <t>Yeni Maya dəyəri</t>
  </si>
  <si>
    <t>Yeni Mənfəət</t>
  </si>
  <si>
    <t>Dəyişmə faizi</t>
  </si>
  <si>
    <t>Cimento</t>
  </si>
  <si>
    <t>Kərpic</t>
  </si>
  <si>
    <t>Çınqıl</t>
  </si>
  <si>
    <t>Dəmir</t>
  </si>
  <si>
    <t>Qranit</t>
  </si>
  <si>
    <t>Şüşə</t>
  </si>
  <si>
    <t>Gips</t>
  </si>
  <si>
    <t>Taxta</t>
  </si>
  <si>
    <t>Beton</t>
  </si>
  <si>
    <t>Polietilen</t>
  </si>
  <si>
    <t>Keramika</t>
  </si>
  <si>
    <t>Izolyasiya</t>
  </si>
  <si>
    <t>Şpaklyovka</t>
  </si>
  <si>
    <t>Düyü toru</t>
  </si>
  <si>
    <t>Yumru daş</t>
  </si>
  <si>
    <t>Sement</t>
  </si>
  <si>
    <t>Alüminium</t>
  </si>
  <si>
    <t>Fayans</t>
  </si>
  <si>
    <t>Şifer</t>
  </si>
  <si>
    <t>Asfalt</t>
  </si>
  <si>
    <t>Cəm</t>
  </si>
  <si>
    <t>😊 😒</t>
  </si>
  <si>
    <t>Ad&amp;Soyad</t>
  </si>
  <si>
    <t>Maaşı</t>
  </si>
  <si>
    <t>Məhsul 1 satış miqdarı</t>
  </si>
  <si>
    <t>Məhsul 2 satış miqdarı</t>
  </si>
  <si>
    <t>Bonus</t>
  </si>
  <si>
    <t>İbrahim Əsədullayev</t>
  </si>
  <si>
    <t>Yasamal</t>
  </si>
  <si>
    <t>Aliyə Hacıyeva</t>
  </si>
  <si>
    <t>Samir Mahmudov</t>
  </si>
  <si>
    <t>Zöhrə Murtuzayeva</t>
  </si>
  <si>
    <t>Elçin Tahirov</t>
  </si>
  <si>
    <t>Fidan Nəcəfova</t>
  </si>
  <si>
    <t>Elvin Nəcəfov</t>
  </si>
  <si>
    <t>Salam Qasımov</t>
  </si>
  <si>
    <t>Aybəniz Həşimova</t>
  </si>
  <si>
    <t>Nicat Mehdiyev</t>
  </si>
  <si>
    <t>Nahid Ağayev</t>
  </si>
  <si>
    <t>Rövşən Muradov</t>
  </si>
  <si>
    <t>Tanrıverdi Əhmədov</t>
  </si>
  <si>
    <t>Elnur Salamov</t>
  </si>
  <si>
    <t>Muxtar Muxtarov</t>
  </si>
  <si>
    <t>Ağdam</t>
  </si>
  <si>
    <t>Tunar Əhmədov</t>
  </si>
  <si>
    <t>Nazlı Şükürova</t>
  </si>
  <si>
    <t>Firuzə Kərimzadə</t>
  </si>
  <si>
    <t>Adil Əliyev</t>
  </si>
  <si>
    <t>Albert İmaməliyev</t>
  </si>
  <si>
    <t>Zabit Salmanov</t>
  </si>
  <si>
    <t>Səməd Qafarov</t>
  </si>
  <si>
    <t>Nurlan Sahibzadə</t>
  </si>
  <si>
    <t>Cahangir İbrahimli</t>
  </si>
  <si>
    <t>Nailə Axundova</t>
  </si>
  <si>
    <t>Ağdərə</t>
  </si>
  <si>
    <t>Astara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</si>
</sst>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.00\ &quot;₼&quot;_-;\-* #,##0.00\ &quot;₼&quot;_-;_-* &quot;-&quot;??\ &quot;₼&quot;_-;_-@_-"/>
  </numFmts>
  <fonts count="26">
    <font>
      <sz val="11"/>
      <color theme="1"/>
      <name val="Aptos Narrow"/>
      <charset val="134"/>
      <scheme val="minor"/>
    </font>
    <font>
      <sz val="12"/>
      <color theme="1"/>
      <name val="Arial"/>
      <charset val="134"/>
    </font>
    <font>
      <b/>
      <sz val="12"/>
      <color theme="0"/>
      <name val="Arial"/>
      <charset val="134"/>
    </font>
    <font>
      <sz val="11"/>
      <color theme="1"/>
      <name val="Arial"/>
      <charset val="204"/>
    </font>
    <font>
      <sz val="12"/>
      <color theme="1"/>
      <name val="Arial"/>
      <charset val="186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1"/>
      <color theme="1"/>
      <name val="Aptos Narrow"/>
      <charset val="186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52" applyFont="1" applyAlignment="1">
      <alignment horizontal="center" vertical="center"/>
    </xf>
    <xf numFmtId="0" fontId="1" fillId="0" borderId="0" xfId="50" applyFont="1" applyAlignment="1">
      <alignment horizontal="center" vertical="center"/>
    </xf>
    <xf numFmtId="0" fontId="1" fillId="0" borderId="0" xfId="49" applyNumberFormat="1" applyFont="1" applyAlignment="1">
      <alignment horizontal="center" vertical="center"/>
    </xf>
    <xf numFmtId="0" fontId="2" fillId="2" borderId="1" xfId="52" applyFont="1" applyFill="1" applyBorder="1" applyAlignment="1">
      <alignment horizontal="center" vertical="center"/>
    </xf>
    <xf numFmtId="0" fontId="2" fillId="2" borderId="2" xfId="50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  <xf numFmtId="0" fontId="2" fillId="2" borderId="1" xfId="52" applyFont="1" applyFill="1" applyBorder="1" applyAlignment="1">
      <alignment horizontal="center" vertical="center" wrapText="1"/>
    </xf>
    <xf numFmtId="0" fontId="1" fillId="0" borderId="1" xfId="52" applyFont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1" fillId="0" borderId="1" xfId="49" applyNumberFormat="1" applyFont="1" applyBorder="1" applyAlignment="1">
      <alignment horizontal="center" vertical="center"/>
    </xf>
    <xf numFmtId="0" fontId="3" fillId="0" borderId="0" xfId="53" applyFont="1"/>
    <xf numFmtId="0" fontId="3" fillId="0" borderId="0" xfId="53" applyFont="1" applyAlignment="1">
      <alignment horizontal="center"/>
    </xf>
    <xf numFmtId="0" fontId="3" fillId="0" borderId="1" xfId="53" applyFont="1" applyBorder="1" applyAlignment="1">
      <alignment horizontal="center" vertical="center"/>
    </xf>
    <xf numFmtId="0" fontId="4" fillId="0" borderId="0" xfId="54"/>
    <xf numFmtId="0" fontId="4" fillId="0" borderId="1" xfId="54" applyBorder="1" applyAlignment="1">
      <alignment horizontal="center" vertical="center"/>
    </xf>
    <xf numFmtId="9" fontId="4" fillId="0" borderId="1" xfId="55" applyBorder="1" applyAlignment="1">
      <alignment horizontal="center" vertical="center"/>
    </xf>
    <xf numFmtId="0" fontId="3" fillId="0" borderId="1" xfId="5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53" applyBorder="1" applyAlignment="1">
      <alignment horizontal="center" vertical="center"/>
    </xf>
    <xf numFmtId="0" fontId="1" fillId="0" borderId="2" xfId="50" applyFont="1" applyBorder="1" applyAlignment="1" quotePrefix="1">
      <alignment horizontal="center" vertical="center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urrency 5" xfId="49"/>
    <cellStyle name="Normal 2 2 5" xfId="50"/>
    <cellStyle name="Normal 2 6" xfId="51"/>
    <cellStyle name="Normal 2 8" xfId="52"/>
    <cellStyle name="Normal 4 2 2 2 2 2" xfId="53"/>
    <cellStyle name="Normal 4 2 2 2 3" xfId="54"/>
    <cellStyle name="Percent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4.xml"/><Relationship Id="rId8" Type="http://schemas.openxmlformats.org/officeDocument/2006/relationships/externalLink" Target="externalLinks/externalLink3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266700</xdr:colOff>
      <xdr:row>1</xdr:row>
      <xdr:rowOff>121920</xdr:rowOff>
    </xdr:from>
    <xdr:to>
      <xdr:col>10</xdr:col>
      <xdr:colOff>536028</xdr:colOff>
      <xdr:row>7</xdr:row>
      <xdr:rowOff>138999</xdr:rowOff>
    </xdr:to>
    <xdr:sp>
      <xdr:nvSpPr>
        <xdr:cNvPr id="2" name="TextBox 1"/>
        <xdr:cNvSpPr txBox="1"/>
      </xdr:nvSpPr>
      <xdr:spPr>
        <a:xfrm>
          <a:off x="4443095" y="320040"/>
          <a:ext cx="2738120" cy="115951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Markalar aras</a:t>
          </a:r>
          <a:r>
            <a:rPr kumimoji="0" lang="az-Latn-AZ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ındakı 1 il ərzində dəyişən fərq statiskası nə qədərdir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?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kumimoji="0" lang="az-Latn-AZ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Artma varsa </a:t>
          </a:r>
          <a:r>
            <a:rPr kumimoji="0" lang="az-Latn-AZ" sz="1200" b="0" i="0" u="none" strike="noStrike" kern="0" cap="none" spc="0" normalizeH="0" baseline="0" noProof="0">
              <a:ln>
                <a:noFill/>
              </a:ln>
              <a:solidFill>
                <a:srgbClr val="FFFF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good</a:t>
          </a:r>
          <a:r>
            <a:rPr kumimoji="0" lang="az-Latn-AZ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, azalma varsa </a:t>
          </a:r>
          <a:r>
            <a:rPr kumimoji="0" lang="az-Latn-AZ" sz="12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bad</a:t>
          </a:r>
          <a:r>
            <a:rPr kumimoji="0" lang="az-Latn-AZ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sözləri yazılsın ki, şirkət nümayəndələri anlaya bilsin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216776</xdr:colOff>
      <xdr:row>0</xdr:row>
      <xdr:rowOff>177364</xdr:rowOff>
    </xdr:from>
    <xdr:to>
      <xdr:col>8</xdr:col>
      <xdr:colOff>402021</xdr:colOff>
      <xdr:row>3</xdr:row>
      <xdr:rowOff>46892</xdr:rowOff>
    </xdr:to>
    <xdr:sp>
      <xdr:nvSpPr>
        <xdr:cNvPr id="2" name="TextBox 1"/>
        <xdr:cNvSpPr txBox="1"/>
      </xdr:nvSpPr>
      <xdr:spPr>
        <a:xfrm>
          <a:off x="3611880" y="177165"/>
          <a:ext cx="2710180" cy="6578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az-Latn-AZ" sz="1200" baseline="0"/>
            <a:t>Bakı filialı olan geyim mağazalarına 40% sezon endirimi, digər filiallar üçün isə 50% endirimlə malları satışa çıxar</a:t>
          </a:r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375478</xdr:colOff>
      <xdr:row>0</xdr:row>
      <xdr:rowOff>339864</xdr:rowOff>
    </xdr:from>
    <xdr:to>
      <xdr:col>11</xdr:col>
      <xdr:colOff>541130</xdr:colOff>
      <xdr:row>12</xdr:row>
      <xdr:rowOff>121478</xdr:rowOff>
    </xdr:to>
    <xdr:sp>
      <xdr:nvSpPr>
        <xdr:cNvPr id="2" name="TextBox 1"/>
        <xdr:cNvSpPr txBox="1"/>
      </xdr:nvSpPr>
      <xdr:spPr>
        <a:xfrm>
          <a:off x="7054850" y="339725"/>
          <a:ext cx="3018155" cy="231521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az-Latn-AZ" sz="1200" baseline="0"/>
            <a:t>1 məhsulun maya dəyərini 11 faiz aşağı salsaq 1 məhsuldan əldə olunan mənfəət necə dəyişər? </a:t>
          </a:r>
          <a:endParaRPr lang="az-Latn-AZ" sz="1200" baseline="0"/>
        </a:p>
        <a:p>
          <a:pPr algn="l"/>
          <a:endParaRPr lang="az-Latn-AZ" sz="1200" baseline="0"/>
        </a:p>
        <a:p>
          <a:pPr algn="l"/>
          <a:r>
            <a:rPr lang="az-Latn-AZ" sz="1200" b="1" baseline="0"/>
            <a:t>Mənfəət</a:t>
          </a:r>
          <a:r>
            <a:rPr lang="az-Latn-AZ" sz="1200" baseline="0"/>
            <a:t> = Qiymət - Maya dəyəri</a:t>
          </a:r>
          <a:endParaRPr lang="az-Latn-AZ" sz="1200" baseline="0"/>
        </a:p>
        <a:p>
          <a:pPr algn="l"/>
          <a:endParaRPr lang="az-Latn-AZ" sz="1200" baseline="0"/>
        </a:p>
        <a:p>
          <a:pPr algn="l"/>
          <a:r>
            <a:rPr lang="az-Latn-AZ" sz="1200" b="1" baseline="0">
              <a:solidFill>
                <a:schemeClr val="bg1"/>
              </a:solidFill>
              <a:latin typeface="+mn-lt"/>
              <a:ea typeface="+mn-ea"/>
              <a:cs typeface="+mn-cs"/>
            </a:rPr>
            <a:t>Yeni Maya dəyəri </a:t>
          </a:r>
          <a:r>
            <a:rPr lang="az-Latn-AZ" sz="1200" baseline="0">
              <a:solidFill>
                <a:schemeClr val="bg1"/>
              </a:solidFill>
            </a:rPr>
            <a:t>= Maya dəyəri * 89%</a:t>
          </a:r>
          <a:endParaRPr lang="az-Latn-AZ" sz="1200" baseline="0">
            <a:solidFill>
              <a:schemeClr val="bg1"/>
            </a:solidFill>
          </a:endParaRPr>
        </a:p>
        <a:p>
          <a:pPr algn="l"/>
          <a:endParaRPr lang="az-Latn-AZ" sz="1200" baseline="0">
            <a:solidFill>
              <a:schemeClr val="bg1"/>
            </a:solidFill>
          </a:endParaRPr>
        </a:p>
        <a:p>
          <a:pPr algn="l"/>
          <a:r>
            <a:rPr lang="az-Latn-AZ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Yeni Mənfəət = </a:t>
          </a:r>
          <a:r>
            <a:rPr lang="az-Latn-AZ" sz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Qiymət - </a:t>
          </a:r>
          <a:r>
            <a:rPr lang="az-Latn-AZ" sz="12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Yeni Maya dəyəri</a:t>
          </a:r>
          <a:endParaRPr lang="az-Latn-AZ" sz="1200" b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az-Latn-AZ" sz="1200" b="0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az-Latn-AZ" sz="1200" b="1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Dəyişmə faizi </a:t>
          </a:r>
          <a:r>
            <a:rPr lang="az-Latn-AZ" sz="12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= Yeni Mənfəət / Mənfəət - 1</a:t>
          </a:r>
          <a:endParaRPr lang="ru-RU" sz="1200" b="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216776</xdr:colOff>
      <xdr:row>0</xdr:row>
      <xdr:rowOff>177364</xdr:rowOff>
    </xdr:from>
    <xdr:to>
      <xdr:col>12</xdr:col>
      <xdr:colOff>415192</xdr:colOff>
      <xdr:row>5</xdr:row>
      <xdr:rowOff>39078</xdr:rowOff>
    </xdr:to>
    <xdr:sp>
      <xdr:nvSpPr>
        <xdr:cNvPr id="2" name="TextBox 1"/>
        <xdr:cNvSpPr txBox="1"/>
      </xdr:nvSpPr>
      <xdr:spPr>
        <a:xfrm>
          <a:off x="5031105" y="177165"/>
          <a:ext cx="3354070" cy="10007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az-Latn-AZ" sz="1200" baseline="0"/>
            <a:t>Sport malların cəmini tap. Toplamda 850-dən böyükdürsə</a:t>
          </a:r>
          <a:r>
            <a:rPr lang="en-US" sz="1200" baseline="0"/>
            <a:t>😊</a:t>
          </a:r>
          <a:r>
            <a:rPr lang="az-Latn-AZ" sz="1200" baseline="0"/>
            <a:t>, əks təqdirdə</a:t>
          </a:r>
          <a:r>
            <a:rPr lang="en-US" sz="1200" baseline="0"/>
            <a:t>😒 </a:t>
          </a:r>
          <a:r>
            <a:rPr lang="az-Latn-AZ" sz="1200" baseline="0"/>
            <a:t>yazılmalıdır</a:t>
          </a:r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240513</xdr:colOff>
      <xdr:row>0</xdr:row>
      <xdr:rowOff>221400</xdr:rowOff>
    </xdr:from>
    <xdr:to>
      <xdr:col>10</xdr:col>
      <xdr:colOff>479753</xdr:colOff>
      <xdr:row>6</xdr:row>
      <xdr:rowOff>30900</xdr:rowOff>
    </xdr:to>
    <xdr:sp>
      <xdr:nvSpPr>
        <xdr:cNvPr id="2" name="TextBox 1"/>
        <xdr:cNvSpPr txBox="1"/>
      </xdr:nvSpPr>
      <xdr:spPr>
        <a:xfrm>
          <a:off x="7483475" y="220980"/>
          <a:ext cx="2132965" cy="13144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az-Latn-AZ" sz="1100"/>
            <a:t>Yasamal</a:t>
          </a:r>
          <a:r>
            <a:rPr lang="az-Latn-AZ" sz="1100" baseline="0"/>
            <a:t> filialının əməkdaşları üçün hər iki məhsulun satış miqdarı 400-dən çoxdursa maaşın 35%-i miqdarında, bütün digər hallarda isə 10%-i miqdarında bonus hesablansın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brah\OneDrive\Desktop\Excel%20dersleri\D&#601;rs%201\D&#601;rs%2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brah\AppData\Local\Temp\80e6514f-b58a-471a-9cfd-11e54daeffaf_D&#601;rs%201-20240329T064024Z-001.zip.faf\D&#601;rs%201\D&#601;rs%201%20data%20MDA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İntroduction"/>
      <sheetName val="General practise "/>
      <sheetName val="File"/>
      <sheetName val="Home"/>
      <sheetName val="Clipboard"/>
      <sheetName val="PS Operation"/>
      <sheetName val="Font"/>
      <sheetName val="Alignment"/>
      <sheetName val="Alignment (Fit)"/>
      <sheetName val="MO"/>
      <sheetName val="CO"/>
      <sheetName val="ERROR Types "/>
      <sheetName val="IFERROR"/>
      <sheetName val="Table of Conte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eneral practise"/>
      <sheetName val="Alignment"/>
      <sheetName val="Wrap Text &amp; Alt+Enter"/>
      <sheetName val="Müqayisə, şərt"/>
      <sheetName val="Formulas"/>
      <sheetName val="İF (1)"/>
      <sheetName val="İF (2)"/>
      <sheetName val="Task 1"/>
      <sheetName val="Task 2"/>
      <sheetName val="Task 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E17"/>
  <sheetViews>
    <sheetView showGridLines="0" tabSelected="1" zoomScale="141" zoomScaleNormal="141" workbookViewId="0">
      <selection activeCell="F9" sqref="F9"/>
    </sheetView>
  </sheetViews>
  <sheetFormatPr defaultColWidth="9" defaultRowHeight="14.4" outlineLevelCol="4"/>
  <cols>
    <col min="1" max="1" width="14.2962962962963" customWidth="1"/>
    <col min="2" max="2" width="8.39814814814815" customWidth="1"/>
    <col min="3" max="3" width="8.39814814814815" style="18" customWidth="1"/>
    <col min="4" max="4" width="5.60185185185185" customWidth="1"/>
    <col min="5" max="5" width="15.2037037037037" customWidth="1"/>
  </cols>
  <sheetData>
    <row r="1" ht="15.6" spans="1:5">
      <c r="A1" s="4" t="s">
        <v>0</v>
      </c>
      <c r="B1" s="4">
        <v>2024</v>
      </c>
      <c r="C1" s="4">
        <v>2025</v>
      </c>
      <c r="D1" s="4" t="s">
        <v>1</v>
      </c>
      <c r="E1" s="4" t="s">
        <v>2</v>
      </c>
    </row>
    <row r="2" ht="15" spans="1:5">
      <c r="A2" s="19" t="s">
        <v>3</v>
      </c>
      <c r="B2" s="19">
        <v>500.32</v>
      </c>
      <c r="C2" s="19">
        <f>B2+1.32</f>
        <v>501.64</v>
      </c>
      <c r="D2" s="19">
        <f>C2-B2</f>
        <v>1.31999999999999</v>
      </c>
      <c r="E2" s="19" t="str">
        <f>IF(D2&gt;0,"good","bad")</f>
        <v>good</v>
      </c>
    </row>
    <row r="3" ht="15" spans="1:5">
      <c r="A3" s="19" t="s">
        <v>4</v>
      </c>
      <c r="B3" s="19">
        <f t="shared" ref="B3:B17" si="0">B2-20.87</f>
        <v>479.45</v>
      </c>
      <c r="C3" s="19">
        <f>B3+1.32</f>
        <v>480.77</v>
      </c>
      <c r="D3" s="19">
        <f t="shared" ref="D3:D17" si="1">C3-B3</f>
        <v>1.31999999999999</v>
      </c>
      <c r="E3" s="19" t="str">
        <f t="shared" ref="E3:E17" si="2">IF(D3&gt;0,"good","bad")</f>
        <v>good</v>
      </c>
    </row>
    <row r="4" ht="15" spans="1:5">
      <c r="A4" s="19" t="s">
        <v>5</v>
      </c>
      <c r="B4" s="19">
        <f t="shared" si="0"/>
        <v>458.58</v>
      </c>
      <c r="C4" s="19">
        <f>B4+1.44</f>
        <v>460.02</v>
      </c>
      <c r="D4" s="19">
        <f t="shared" si="1"/>
        <v>1.44</v>
      </c>
      <c r="E4" s="19" t="str">
        <f t="shared" si="2"/>
        <v>good</v>
      </c>
    </row>
    <row r="5" ht="15" spans="1:5">
      <c r="A5" s="19" t="s">
        <v>6</v>
      </c>
      <c r="B5" s="19">
        <f t="shared" si="0"/>
        <v>437.71</v>
      </c>
      <c r="C5" s="19">
        <f>B5-20.21</f>
        <v>417.5</v>
      </c>
      <c r="D5" s="19">
        <f t="shared" si="1"/>
        <v>-20.21</v>
      </c>
      <c r="E5" s="19" t="str">
        <f t="shared" si="2"/>
        <v>bad</v>
      </c>
    </row>
    <row r="6" ht="15" spans="1:5">
      <c r="A6" s="19" t="s">
        <v>7</v>
      </c>
      <c r="B6" s="19">
        <f t="shared" si="0"/>
        <v>416.84</v>
      </c>
      <c r="C6" s="19">
        <f>B6-20.21</f>
        <v>396.63</v>
      </c>
      <c r="D6" s="19">
        <f t="shared" si="1"/>
        <v>-20.21</v>
      </c>
      <c r="E6" s="19" t="str">
        <f t="shared" si="2"/>
        <v>bad</v>
      </c>
    </row>
    <row r="7" ht="15" spans="1:5">
      <c r="A7" s="19" t="s">
        <v>8</v>
      </c>
      <c r="B7" s="19">
        <f t="shared" si="0"/>
        <v>395.97</v>
      </c>
      <c r="C7" s="19">
        <f>B7-20.21</f>
        <v>375.76</v>
      </c>
      <c r="D7" s="19">
        <f t="shared" si="1"/>
        <v>-20.21</v>
      </c>
      <c r="E7" s="19" t="str">
        <f t="shared" si="2"/>
        <v>bad</v>
      </c>
    </row>
    <row r="8" ht="15" spans="1:5">
      <c r="A8" s="19" t="s">
        <v>9</v>
      </c>
      <c r="B8" s="19">
        <f t="shared" si="0"/>
        <v>375.1</v>
      </c>
      <c r="C8" s="19">
        <f>B8+9.19</f>
        <v>384.29</v>
      </c>
      <c r="D8" s="19">
        <f t="shared" si="1"/>
        <v>9.19</v>
      </c>
      <c r="E8" s="19" t="str">
        <f t="shared" si="2"/>
        <v>good</v>
      </c>
    </row>
    <row r="9" ht="15" spans="1:5">
      <c r="A9" s="19" t="s">
        <v>10</v>
      </c>
      <c r="B9" s="19">
        <f t="shared" si="0"/>
        <v>354.23</v>
      </c>
      <c r="C9" s="19">
        <f>B9-20.21</f>
        <v>334.02</v>
      </c>
      <c r="D9" s="19">
        <f t="shared" si="1"/>
        <v>-20.21</v>
      </c>
      <c r="E9" s="19" t="str">
        <f t="shared" si="2"/>
        <v>bad</v>
      </c>
    </row>
    <row r="10" ht="15" spans="1:5">
      <c r="A10" s="19" t="s">
        <v>11</v>
      </c>
      <c r="B10" s="19">
        <f t="shared" si="0"/>
        <v>333.36</v>
      </c>
      <c r="C10" s="19">
        <f>B10-20.21</f>
        <v>313.15</v>
      </c>
      <c r="D10" s="19">
        <f t="shared" si="1"/>
        <v>-20.21</v>
      </c>
      <c r="E10" s="19" t="str">
        <f t="shared" si="2"/>
        <v>bad</v>
      </c>
    </row>
    <row r="11" ht="15" spans="1:5">
      <c r="A11" s="19" t="s">
        <v>12</v>
      </c>
      <c r="B11" s="19">
        <f t="shared" si="0"/>
        <v>312.49</v>
      </c>
      <c r="C11" s="19">
        <f>B11-20.21</f>
        <v>292.28</v>
      </c>
      <c r="D11" s="19">
        <f t="shared" si="1"/>
        <v>-20.21</v>
      </c>
      <c r="E11" s="19" t="str">
        <f t="shared" si="2"/>
        <v>bad</v>
      </c>
    </row>
    <row r="12" ht="15" spans="1:5">
      <c r="A12" s="19" t="s">
        <v>13</v>
      </c>
      <c r="B12" s="19">
        <f t="shared" si="0"/>
        <v>291.62</v>
      </c>
      <c r="C12" s="19">
        <f>B12-20.21</f>
        <v>271.41</v>
      </c>
      <c r="D12" s="19">
        <f t="shared" si="1"/>
        <v>-20.21</v>
      </c>
      <c r="E12" s="19" t="str">
        <f t="shared" si="2"/>
        <v>bad</v>
      </c>
    </row>
    <row r="13" ht="15" spans="1:5">
      <c r="A13" s="19" t="s">
        <v>14</v>
      </c>
      <c r="B13" s="19">
        <f t="shared" si="0"/>
        <v>270.75</v>
      </c>
      <c r="C13" s="19">
        <f>B13-20.21</f>
        <v>250.54</v>
      </c>
      <c r="D13" s="19">
        <f t="shared" si="1"/>
        <v>-20.21</v>
      </c>
      <c r="E13" s="19" t="str">
        <f t="shared" si="2"/>
        <v>bad</v>
      </c>
    </row>
    <row r="14" ht="15" spans="1:5">
      <c r="A14" s="19" t="s">
        <v>15</v>
      </c>
      <c r="B14" s="19">
        <f t="shared" si="0"/>
        <v>249.88</v>
      </c>
      <c r="C14" s="19">
        <f>B14+47.9</f>
        <v>297.78</v>
      </c>
      <c r="D14" s="19">
        <f t="shared" si="1"/>
        <v>47.9</v>
      </c>
      <c r="E14" s="19" t="str">
        <f t="shared" si="2"/>
        <v>good</v>
      </c>
    </row>
    <row r="15" ht="15" spans="1:5">
      <c r="A15" s="19" t="s">
        <v>16</v>
      </c>
      <c r="B15" s="19">
        <f t="shared" si="0"/>
        <v>229.01</v>
      </c>
      <c r="C15" s="19">
        <f>B15+47.9</f>
        <v>276.91</v>
      </c>
      <c r="D15" s="19">
        <f t="shared" si="1"/>
        <v>47.9</v>
      </c>
      <c r="E15" s="19" t="str">
        <f t="shared" si="2"/>
        <v>good</v>
      </c>
    </row>
    <row r="16" ht="15" spans="1:5">
      <c r="A16" s="19" t="s">
        <v>17</v>
      </c>
      <c r="B16" s="19">
        <f t="shared" si="0"/>
        <v>208.14</v>
      </c>
      <c r="C16" s="19">
        <f>B16+47.9</f>
        <v>256.04</v>
      </c>
      <c r="D16" s="19">
        <f t="shared" si="1"/>
        <v>47.9</v>
      </c>
      <c r="E16" s="19" t="str">
        <f t="shared" si="2"/>
        <v>good</v>
      </c>
    </row>
    <row r="17" ht="15" spans="1:5">
      <c r="A17" s="19" t="s">
        <v>8</v>
      </c>
      <c r="B17" s="19">
        <f t="shared" si="0"/>
        <v>187.27</v>
      </c>
      <c r="C17" s="19">
        <f>B17+47.9</f>
        <v>235.17</v>
      </c>
      <c r="D17" s="19">
        <f t="shared" si="1"/>
        <v>47.9</v>
      </c>
      <c r="E17" s="19" t="str">
        <f t="shared" si="2"/>
        <v>good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C21"/>
  <sheetViews>
    <sheetView showGridLines="0" zoomScale="130" zoomScaleNormal="130" workbookViewId="0">
      <selection activeCell="C2" sqref="C2:C21"/>
    </sheetView>
  </sheetViews>
  <sheetFormatPr defaultColWidth="9.2037037037037" defaultRowHeight="13.8" outlineLevelCol="2"/>
  <cols>
    <col min="1" max="1" width="13.2037037037037" style="11" customWidth="1"/>
    <col min="2" max="2" width="13.1018518518519" style="11" customWidth="1"/>
    <col min="3" max="3" width="14" style="12" customWidth="1"/>
    <col min="4" max="16384" width="9.2037037037037" style="11"/>
  </cols>
  <sheetData>
    <row r="1" ht="34.5" customHeight="1" spans="1:3">
      <c r="A1" s="4" t="s">
        <v>18</v>
      </c>
      <c r="B1" s="4" t="s">
        <v>19</v>
      </c>
      <c r="C1" s="4" t="s">
        <v>20</v>
      </c>
    </row>
    <row r="2" spans="1:3">
      <c r="A2" s="17" t="s">
        <v>21</v>
      </c>
      <c r="B2" s="13">
        <v>207</v>
      </c>
      <c r="C2" s="13">
        <f>IF(A2="Bakı",B2*60%,B2*50%)</f>
        <v>124.2</v>
      </c>
    </row>
    <row r="3" spans="1:3">
      <c r="A3" s="17" t="s">
        <v>22</v>
      </c>
      <c r="B3" s="13">
        <v>293</v>
      </c>
      <c r="C3" s="13">
        <f t="shared" ref="C3:C21" si="0">IF(A3="Bakı",B3*60%,B3*50%)</f>
        <v>146.5</v>
      </c>
    </row>
    <row r="4" spans="1:3">
      <c r="A4" s="17" t="s">
        <v>23</v>
      </c>
      <c r="B4" s="13">
        <v>259</v>
      </c>
      <c r="C4" s="13">
        <f t="shared" si="0"/>
        <v>129.5</v>
      </c>
    </row>
    <row r="5" spans="1:3">
      <c r="A5" s="17" t="s">
        <v>24</v>
      </c>
      <c r="B5" s="13">
        <v>251</v>
      </c>
      <c r="C5" s="13">
        <f t="shared" si="0"/>
        <v>125.5</v>
      </c>
    </row>
    <row r="6" spans="1:3">
      <c r="A6" s="17" t="s">
        <v>21</v>
      </c>
      <c r="B6" s="13">
        <v>267</v>
      </c>
      <c r="C6" s="13">
        <f t="shared" si="0"/>
        <v>160.2</v>
      </c>
    </row>
    <row r="7" spans="1:3">
      <c r="A7" s="17" t="s">
        <v>25</v>
      </c>
      <c r="B7" s="13">
        <v>219</v>
      </c>
      <c r="C7" s="13">
        <f t="shared" si="0"/>
        <v>109.5</v>
      </c>
    </row>
    <row r="8" spans="1:3">
      <c r="A8" s="17" t="s">
        <v>21</v>
      </c>
      <c r="B8" s="13">
        <v>232</v>
      </c>
      <c r="C8" s="13">
        <f t="shared" si="0"/>
        <v>139.2</v>
      </c>
    </row>
    <row r="9" spans="1:3">
      <c r="A9" s="17" t="s">
        <v>26</v>
      </c>
      <c r="B9" s="13">
        <v>285</v>
      </c>
      <c r="C9" s="13">
        <f t="shared" si="0"/>
        <v>142.5</v>
      </c>
    </row>
    <row r="10" spans="1:3">
      <c r="A10" s="17" t="s">
        <v>27</v>
      </c>
      <c r="B10" s="13">
        <v>254</v>
      </c>
      <c r="C10" s="13">
        <f t="shared" si="0"/>
        <v>127</v>
      </c>
    </row>
    <row r="11" spans="1:3">
      <c r="A11" s="17" t="s">
        <v>21</v>
      </c>
      <c r="B11" s="13">
        <v>229</v>
      </c>
      <c r="C11" s="13">
        <f t="shared" si="0"/>
        <v>137.4</v>
      </c>
    </row>
    <row r="12" spans="1:3">
      <c r="A12" s="17" t="s">
        <v>28</v>
      </c>
      <c r="B12" s="13">
        <v>275</v>
      </c>
      <c r="C12" s="13">
        <f t="shared" si="0"/>
        <v>137.5</v>
      </c>
    </row>
    <row r="13" spans="1:3">
      <c r="A13" s="17" t="s">
        <v>29</v>
      </c>
      <c r="B13" s="13">
        <v>271</v>
      </c>
      <c r="C13" s="13">
        <f t="shared" si="0"/>
        <v>135.5</v>
      </c>
    </row>
    <row r="14" spans="1:3">
      <c r="A14" s="17" t="s">
        <v>30</v>
      </c>
      <c r="B14" s="13">
        <v>290</v>
      </c>
      <c r="C14" s="13">
        <f t="shared" si="0"/>
        <v>145</v>
      </c>
    </row>
    <row r="15" spans="1:3">
      <c r="A15" s="17" t="s">
        <v>21</v>
      </c>
      <c r="B15" s="13">
        <v>238</v>
      </c>
      <c r="C15" s="13">
        <f t="shared" si="0"/>
        <v>142.8</v>
      </c>
    </row>
    <row r="16" spans="1:3">
      <c r="A16" s="17" t="s">
        <v>31</v>
      </c>
      <c r="B16" s="13">
        <v>290</v>
      </c>
      <c r="C16" s="13">
        <f t="shared" si="0"/>
        <v>145</v>
      </c>
    </row>
    <row r="17" spans="1:3">
      <c r="A17" s="17" t="s">
        <v>32</v>
      </c>
      <c r="B17" s="13">
        <v>214</v>
      </c>
      <c r="C17" s="13">
        <f t="shared" si="0"/>
        <v>107</v>
      </c>
    </row>
    <row r="18" spans="1:3">
      <c r="A18" s="17" t="s">
        <v>21</v>
      </c>
      <c r="B18" s="13">
        <v>247</v>
      </c>
      <c r="C18" s="13">
        <f t="shared" si="0"/>
        <v>148.2</v>
      </c>
    </row>
    <row r="19" spans="1:3">
      <c r="A19" s="17" t="s">
        <v>33</v>
      </c>
      <c r="B19" s="13">
        <v>268</v>
      </c>
      <c r="C19" s="13">
        <f t="shared" si="0"/>
        <v>134</v>
      </c>
    </row>
    <row r="20" spans="1:3">
      <c r="A20" s="17" t="s">
        <v>34</v>
      </c>
      <c r="B20" s="13">
        <v>238</v>
      </c>
      <c r="C20" s="13">
        <f t="shared" si="0"/>
        <v>119</v>
      </c>
    </row>
    <row r="21" spans="1:3">
      <c r="A21" s="17" t="s">
        <v>35</v>
      </c>
      <c r="B21" s="13">
        <v>289</v>
      </c>
      <c r="C21" s="13">
        <f t="shared" si="0"/>
        <v>144.5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I21"/>
  <sheetViews>
    <sheetView showGridLines="0" zoomScale="115" zoomScaleNormal="115" workbookViewId="0">
      <selection activeCell="I19" sqref="I19"/>
    </sheetView>
  </sheetViews>
  <sheetFormatPr defaultColWidth="10.3981481481481" defaultRowHeight="15"/>
  <cols>
    <col min="1" max="1" width="15.8981481481481" style="14" customWidth="1"/>
    <col min="2" max="2" width="8.39814814814815" style="14" customWidth="1"/>
    <col min="3" max="3" width="13.7962962962963" style="14" customWidth="1"/>
    <col min="4" max="4" width="9.7037037037037" style="14" customWidth="1"/>
    <col min="5" max="5" width="19.1018518518519" style="14" customWidth="1"/>
    <col min="6" max="6" width="15.2037037037037" style="14" customWidth="1"/>
    <col min="7" max="7" width="15.2962962962963" style="14" customWidth="1"/>
    <col min="8" max="16384" width="10.3981481481481" style="14"/>
  </cols>
  <sheetData>
    <row r="1" ht="34.5" customHeight="1" spans="1:9">
      <c r="A1" s="4" t="s">
        <v>0</v>
      </c>
      <c r="B1" s="4" t="s">
        <v>19</v>
      </c>
      <c r="C1" s="4" t="s">
        <v>36</v>
      </c>
      <c r="D1" s="4" t="s">
        <v>37</v>
      </c>
      <c r="E1" s="4" t="s">
        <v>38</v>
      </c>
      <c r="F1" s="4" t="s">
        <v>39</v>
      </c>
      <c r="G1" s="4" t="s">
        <v>40</v>
      </c>
      <c r="I1"/>
    </row>
    <row r="2" spans="1:7">
      <c r="A2" s="15" t="s">
        <v>41</v>
      </c>
      <c r="B2" s="15">
        <v>100</v>
      </c>
      <c r="C2" s="15">
        <v>70</v>
      </c>
      <c r="D2" s="15">
        <f>B2-C2</f>
        <v>30</v>
      </c>
      <c r="E2" s="15">
        <f>C2*89%</f>
        <v>62.3</v>
      </c>
      <c r="F2" s="15">
        <f>B2-E2</f>
        <v>37.7</v>
      </c>
      <c r="G2" s="16">
        <f>F2/D2-1</f>
        <v>0.256666666666667</v>
      </c>
    </row>
    <row r="3" spans="1:7">
      <c r="A3" s="15" t="s">
        <v>42</v>
      </c>
      <c r="B3" s="15">
        <v>75</v>
      </c>
      <c r="C3" s="15">
        <v>50</v>
      </c>
      <c r="D3" s="15">
        <f t="shared" ref="D3:D21" si="0">B3-C3</f>
        <v>25</v>
      </c>
      <c r="E3" s="15">
        <f t="shared" ref="E3:E21" si="1">C3*89%</f>
        <v>44.5</v>
      </c>
      <c r="F3" s="15">
        <f t="shared" ref="F3:F21" si="2">B3-E3</f>
        <v>30.5</v>
      </c>
      <c r="G3" s="16">
        <f t="shared" ref="G3:G21" si="3">F3/D3-1</f>
        <v>0.22</v>
      </c>
    </row>
    <row r="4" spans="1:7">
      <c r="A4" s="15" t="s">
        <v>43</v>
      </c>
      <c r="B4" s="15">
        <v>45</v>
      </c>
      <c r="C4" s="15">
        <v>30</v>
      </c>
      <c r="D4" s="15">
        <f t="shared" si="0"/>
        <v>15</v>
      </c>
      <c r="E4" s="15">
        <f t="shared" si="1"/>
        <v>26.7</v>
      </c>
      <c r="F4" s="15">
        <f t="shared" si="2"/>
        <v>18.3</v>
      </c>
      <c r="G4" s="16">
        <f t="shared" si="3"/>
        <v>0.22</v>
      </c>
    </row>
    <row r="5" spans="1:7">
      <c r="A5" s="15" t="s">
        <v>44</v>
      </c>
      <c r="B5" s="15">
        <v>120</v>
      </c>
      <c r="C5" s="15">
        <v>60</v>
      </c>
      <c r="D5" s="15">
        <f t="shared" si="0"/>
        <v>60</v>
      </c>
      <c r="E5" s="15">
        <f t="shared" si="1"/>
        <v>53.4</v>
      </c>
      <c r="F5" s="15">
        <f t="shared" si="2"/>
        <v>66.6</v>
      </c>
      <c r="G5" s="16">
        <f t="shared" si="3"/>
        <v>0.11</v>
      </c>
    </row>
    <row r="6" spans="1:7">
      <c r="A6" s="15" t="s">
        <v>45</v>
      </c>
      <c r="B6" s="15">
        <v>150</v>
      </c>
      <c r="C6" s="15">
        <v>100</v>
      </c>
      <c r="D6" s="15">
        <f t="shared" si="0"/>
        <v>50</v>
      </c>
      <c r="E6" s="15">
        <f t="shared" si="1"/>
        <v>89</v>
      </c>
      <c r="F6" s="15">
        <f t="shared" si="2"/>
        <v>61</v>
      </c>
      <c r="G6" s="16">
        <f t="shared" si="3"/>
        <v>0.22</v>
      </c>
    </row>
    <row r="7" spans="1:7">
      <c r="A7" s="15" t="s">
        <v>46</v>
      </c>
      <c r="B7" s="15">
        <v>80</v>
      </c>
      <c r="C7" s="15">
        <v>40</v>
      </c>
      <c r="D7" s="15">
        <f t="shared" si="0"/>
        <v>40</v>
      </c>
      <c r="E7" s="15">
        <f t="shared" si="1"/>
        <v>35.6</v>
      </c>
      <c r="F7" s="15">
        <f t="shared" si="2"/>
        <v>44.4</v>
      </c>
      <c r="G7" s="16">
        <f t="shared" si="3"/>
        <v>0.11</v>
      </c>
    </row>
    <row r="8" spans="1:7">
      <c r="A8" s="15" t="s">
        <v>47</v>
      </c>
      <c r="B8" s="15">
        <v>35</v>
      </c>
      <c r="C8" s="15">
        <v>20</v>
      </c>
      <c r="D8" s="15">
        <f t="shared" si="0"/>
        <v>15</v>
      </c>
      <c r="E8" s="15">
        <f t="shared" si="1"/>
        <v>17.8</v>
      </c>
      <c r="F8" s="15">
        <f t="shared" si="2"/>
        <v>17.2</v>
      </c>
      <c r="G8" s="16">
        <f t="shared" si="3"/>
        <v>0.146666666666667</v>
      </c>
    </row>
    <row r="9" spans="1:7">
      <c r="A9" s="15" t="s">
        <v>48</v>
      </c>
      <c r="B9" s="15">
        <v>60</v>
      </c>
      <c r="C9" s="15">
        <v>40</v>
      </c>
      <c r="D9" s="15">
        <f t="shared" si="0"/>
        <v>20</v>
      </c>
      <c r="E9" s="15">
        <f t="shared" si="1"/>
        <v>35.6</v>
      </c>
      <c r="F9" s="15">
        <f t="shared" si="2"/>
        <v>24.4</v>
      </c>
      <c r="G9" s="16">
        <f t="shared" si="3"/>
        <v>0.22</v>
      </c>
    </row>
    <row r="10" spans="1:7">
      <c r="A10" s="15" t="s">
        <v>49</v>
      </c>
      <c r="B10" s="15">
        <v>110</v>
      </c>
      <c r="C10" s="15">
        <v>50</v>
      </c>
      <c r="D10" s="15">
        <f t="shared" si="0"/>
        <v>60</v>
      </c>
      <c r="E10" s="15">
        <f t="shared" si="1"/>
        <v>44.5</v>
      </c>
      <c r="F10" s="15">
        <f t="shared" si="2"/>
        <v>65.5</v>
      </c>
      <c r="G10" s="16">
        <f t="shared" si="3"/>
        <v>0.0916666666666666</v>
      </c>
    </row>
    <row r="11" spans="1:7">
      <c r="A11" s="15" t="s">
        <v>50</v>
      </c>
      <c r="B11" s="15">
        <v>25</v>
      </c>
      <c r="C11" s="15">
        <v>10</v>
      </c>
      <c r="D11" s="15">
        <f t="shared" si="0"/>
        <v>15</v>
      </c>
      <c r="E11" s="15">
        <f t="shared" si="1"/>
        <v>8.9</v>
      </c>
      <c r="F11" s="15">
        <f t="shared" si="2"/>
        <v>16.1</v>
      </c>
      <c r="G11" s="16">
        <f t="shared" si="3"/>
        <v>0.0733333333333335</v>
      </c>
    </row>
    <row r="12" spans="1:7">
      <c r="A12" s="15" t="s">
        <v>51</v>
      </c>
      <c r="B12" s="15">
        <v>40</v>
      </c>
      <c r="C12" s="15">
        <v>30</v>
      </c>
      <c r="D12" s="15">
        <f t="shared" si="0"/>
        <v>10</v>
      </c>
      <c r="E12" s="15">
        <f t="shared" si="1"/>
        <v>26.7</v>
      </c>
      <c r="F12" s="15">
        <f t="shared" si="2"/>
        <v>13.3</v>
      </c>
      <c r="G12" s="16">
        <f t="shared" si="3"/>
        <v>0.33</v>
      </c>
    </row>
    <row r="13" spans="1:7">
      <c r="A13" s="15" t="s">
        <v>52</v>
      </c>
      <c r="B13" s="15">
        <v>55</v>
      </c>
      <c r="C13" s="15">
        <v>50</v>
      </c>
      <c r="D13" s="15">
        <f t="shared" si="0"/>
        <v>5</v>
      </c>
      <c r="E13" s="15">
        <f t="shared" si="1"/>
        <v>44.5</v>
      </c>
      <c r="F13" s="15">
        <f t="shared" si="2"/>
        <v>10.5</v>
      </c>
      <c r="G13" s="16">
        <f t="shared" si="3"/>
        <v>1.1</v>
      </c>
    </row>
    <row r="14" spans="1:7">
      <c r="A14" s="15" t="s">
        <v>53</v>
      </c>
      <c r="B14" s="15">
        <v>30</v>
      </c>
      <c r="C14" s="15">
        <v>25</v>
      </c>
      <c r="D14" s="15">
        <f t="shared" si="0"/>
        <v>5</v>
      </c>
      <c r="E14" s="15">
        <f t="shared" si="1"/>
        <v>22.25</v>
      </c>
      <c r="F14" s="15">
        <f t="shared" si="2"/>
        <v>7.75</v>
      </c>
      <c r="G14" s="16">
        <f t="shared" si="3"/>
        <v>0.55</v>
      </c>
    </row>
    <row r="15" spans="1:7">
      <c r="A15" s="15" t="s">
        <v>54</v>
      </c>
      <c r="B15" s="15">
        <v>50</v>
      </c>
      <c r="C15" s="15">
        <v>20</v>
      </c>
      <c r="D15" s="15">
        <f t="shared" si="0"/>
        <v>30</v>
      </c>
      <c r="E15" s="15">
        <f t="shared" si="1"/>
        <v>17.8</v>
      </c>
      <c r="F15" s="15">
        <f t="shared" si="2"/>
        <v>32.2</v>
      </c>
      <c r="G15" s="16">
        <f t="shared" si="3"/>
        <v>0.0733333333333335</v>
      </c>
    </row>
    <row r="16" spans="1:7">
      <c r="A16" s="15" t="s">
        <v>55</v>
      </c>
      <c r="B16" s="15">
        <v>70</v>
      </c>
      <c r="C16" s="15">
        <v>35</v>
      </c>
      <c r="D16" s="15">
        <f t="shared" si="0"/>
        <v>35</v>
      </c>
      <c r="E16" s="15">
        <f t="shared" si="1"/>
        <v>31.15</v>
      </c>
      <c r="F16" s="15">
        <f t="shared" si="2"/>
        <v>38.85</v>
      </c>
      <c r="G16" s="16">
        <f t="shared" si="3"/>
        <v>0.11</v>
      </c>
    </row>
    <row r="17" spans="1:7">
      <c r="A17" s="15" t="s">
        <v>56</v>
      </c>
      <c r="B17" s="15">
        <v>95</v>
      </c>
      <c r="C17" s="15">
        <v>65</v>
      </c>
      <c r="D17" s="15">
        <f t="shared" si="0"/>
        <v>30</v>
      </c>
      <c r="E17" s="15">
        <f t="shared" si="1"/>
        <v>57.85</v>
      </c>
      <c r="F17" s="15">
        <f t="shared" si="2"/>
        <v>37.15</v>
      </c>
      <c r="G17" s="16">
        <f t="shared" si="3"/>
        <v>0.238333333333333</v>
      </c>
    </row>
    <row r="18" spans="1:7">
      <c r="A18" s="15" t="s">
        <v>57</v>
      </c>
      <c r="B18" s="15">
        <v>85</v>
      </c>
      <c r="C18" s="15">
        <v>70</v>
      </c>
      <c r="D18" s="15">
        <f t="shared" si="0"/>
        <v>15</v>
      </c>
      <c r="E18" s="15">
        <f t="shared" si="1"/>
        <v>62.3</v>
      </c>
      <c r="F18" s="15">
        <f t="shared" si="2"/>
        <v>22.7</v>
      </c>
      <c r="G18" s="16">
        <f t="shared" si="3"/>
        <v>0.513333333333333</v>
      </c>
    </row>
    <row r="19" spans="1:7">
      <c r="A19" s="15" t="s">
        <v>58</v>
      </c>
      <c r="B19" s="15">
        <v>120</v>
      </c>
      <c r="C19" s="15">
        <v>75</v>
      </c>
      <c r="D19" s="15">
        <f t="shared" si="0"/>
        <v>45</v>
      </c>
      <c r="E19" s="15">
        <f t="shared" si="1"/>
        <v>66.75</v>
      </c>
      <c r="F19" s="15">
        <f t="shared" si="2"/>
        <v>53.25</v>
      </c>
      <c r="G19" s="16">
        <f t="shared" si="3"/>
        <v>0.183333333333333</v>
      </c>
    </row>
    <row r="20" spans="1:7">
      <c r="A20" s="15" t="s">
        <v>59</v>
      </c>
      <c r="B20" s="15">
        <v>130</v>
      </c>
      <c r="C20" s="15">
        <v>80</v>
      </c>
      <c r="D20" s="15">
        <f t="shared" si="0"/>
        <v>50</v>
      </c>
      <c r="E20" s="15">
        <f t="shared" si="1"/>
        <v>71.2</v>
      </c>
      <c r="F20" s="15">
        <f t="shared" si="2"/>
        <v>58.8</v>
      </c>
      <c r="G20" s="16">
        <f t="shared" si="3"/>
        <v>0.176</v>
      </c>
    </row>
    <row r="21" spans="1:7">
      <c r="A21" s="15" t="s">
        <v>60</v>
      </c>
      <c r="B21" s="15">
        <v>60</v>
      </c>
      <c r="C21" s="15">
        <v>40</v>
      </c>
      <c r="D21" s="15">
        <f t="shared" si="0"/>
        <v>20</v>
      </c>
      <c r="E21" s="15">
        <f t="shared" si="1"/>
        <v>35.6</v>
      </c>
      <c r="F21" s="15">
        <f t="shared" si="2"/>
        <v>24.4</v>
      </c>
      <c r="G21" s="16">
        <f t="shared" si="3"/>
        <v>0.22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21"/>
  <sheetViews>
    <sheetView showGridLines="0" zoomScale="130" zoomScaleNormal="130" workbookViewId="0">
      <selection activeCell="F2" sqref="F2:F21"/>
    </sheetView>
  </sheetViews>
  <sheetFormatPr defaultColWidth="9.2037037037037" defaultRowHeight="13.8" outlineLevelCol="5"/>
  <cols>
    <col min="1" max="1" width="15.3981481481481" style="11" customWidth="1"/>
    <col min="2" max="3" width="8.39814814814815" style="11" customWidth="1"/>
    <col min="4" max="4" width="7.2037037037037" style="11" customWidth="1"/>
    <col min="5" max="5" width="7.60185185185185" style="11" customWidth="1"/>
    <col min="6" max="6" width="14" style="12" customWidth="1"/>
    <col min="7" max="16384" width="9.2037037037037" style="11"/>
  </cols>
  <sheetData>
    <row r="1" ht="34.5" customHeight="1" spans="1:6">
      <c r="A1" s="4" t="s">
        <v>0</v>
      </c>
      <c r="B1" s="4">
        <v>2023</v>
      </c>
      <c r="C1" s="4">
        <v>2024</v>
      </c>
      <c r="D1" s="4">
        <v>2025</v>
      </c>
      <c r="E1" s="4" t="s">
        <v>61</v>
      </c>
      <c r="F1" s="4" t="s">
        <v>62</v>
      </c>
    </row>
    <row r="2" spans="1:6">
      <c r="A2" s="13" t="s">
        <v>3</v>
      </c>
      <c r="B2" s="13">
        <v>500.32</v>
      </c>
      <c r="C2" s="13">
        <f>B2+1.32</f>
        <v>501.64</v>
      </c>
      <c r="D2" s="13">
        <f>C2+1.32</f>
        <v>502.96</v>
      </c>
      <c r="E2" s="13">
        <f>B2+C2+D2</f>
        <v>1504.92</v>
      </c>
      <c r="F2" s="13" t="str">
        <f>IF(E2&gt;850,"😊","😒")</f>
        <v>😊</v>
      </c>
    </row>
    <row r="3" spans="1:6">
      <c r="A3" s="13" t="s">
        <v>4</v>
      </c>
      <c r="B3" s="13">
        <f t="shared" ref="B3:B21" si="0">B2-20.87</f>
        <v>479.45</v>
      </c>
      <c r="C3" s="13">
        <f>B3+1.32</f>
        <v>480.77</v>
      </c>
      <c r="D3" s="13">
        <f>C3+1.32</f>
        <v>482.09</v>
      </c>
      <c r="E3" s="13">
        <f t="shared" ref="E3:E21" si="1">B3+C3+D3</f>
        <v>1442.31</v>
      </c>
      <c r="F3" s="13" t="str">
        <f t="shared" ref="F3:F21" si="2">IF(E3&gt;850,"😊","😒")</f>
        <v>😊</v>
      </c>
    </row>
    <row r="4" spans="1:6">
      <c r="A4" s="13" t="s">
        <v>5</v>
      </c>
      <c r="B4" s="13">
        <f t="shared" si="0"/>
        <v>458.58</v>
      </c>
      <c r="C4" s="13">
        <f>B4+1.44</f>
        <v>460.02</v>
      </c>
      <c r="D4" s="13">
        <f t="shared" ref="D4:D21" si="3">C4+1.32</f>
        <v>461.34</v>
      </c>
      <c r="E4" s="13">
        <f t="shared" si="1"/>
        <v>1379.94</v>
      </c>
      <c r="F4" s="13" t="str">
        <f t="shared" si="2"/>
        <v>😊</v>
      </c>
    </row>
    <row r="5" spans="1:6">
      <c r="A5" s="13" t="s">
        <v>6</v>
      </c>
      <c r="B5" s="13">
        <f t="shared" si="0"/>
        <v>437.71</v>
      </c>
      <c r="C5" s="13">
        <f>B5-20.21</f>
        <v>417.5</v>
      </c>
      <c r="D5" s="13">
        <f t="shared" si="3"/>
        <v>418.82</v>
      </c>
      <c r="E5" s="13">
        <f t="shared" si="1"/>
        <v>1274.03</v>
      </c>
      <c r="F5" s="13" t="str">
        <f t="shared" si="2"/>
        <v>😊</v>
      </c>
    </row>
    <row r="6" spans="1:6">
      <c r="A6" s="13" t="s">
        <v>7</v>
      </c>
      <c r="B6" s="13">
        <f t="shared" si="0"/>
        <v>416.84</v>
      </c>
      <c r="C6" s="13">
        <f>B6-20.21</f>
        <v>396.63</v>
      </c>
      <c r="D6" s="13">
        <f t="shared" si="3"/>
        <v>397.95</v>
      </c>
      <c r="E6" s="13">
        <f t="shared" si="1"/>
        <v>1211.42</v>
      </c>
      <c r="F6" s="13" t="str">
        <f t="shared" si="2"/>
        <v>😊</v>
      </c>
    </row>
    <row r="7" spans="1:6">
      <c r="A7" s="13" t="s">
        <v>8</v>
      </c>
      <c r="B7" s="13">
        <f t="shared" si="0"/>
        <v>395.97</v>
      </c>
      <c r="C7" s="13">
        <f>B7-20.21</f>
        <v>375.76</v>
      </c>
      <c r="D7" s="13">
        <f t="shared" si="3"/>
        <v>377.08</v>
      </c>
      <c r="E7" s="13">
        <f t="shared" si="1"/>
        <v>1148.81</v>
      </c>
      <c r="F7" s="13" t="str">
        <f t="shared" si="2"/>
        <v>😊</v>
      </c>
    </row>
    <row r="8" spans="1:6">
      <c r="A8" s="13" t="s">
        <v>9</v>
      </c>
      <c r="B8" s="13">
        <f t="shared" si="0"/>
        <v>375.1</v>
      </c>
      <c r="C8" s="13">
        <f>B8+9.19</f>
        <v>384.29</v>
      </c>
      <c r="D8" s="13">
        <f t="shared" si="3"/>
        <v>385.61</v>
      </c>
      <c r="E8" s="13">
        <f t="shared" si="1"/>
        <v>1145</v>
      </c>
      <c r="F8" s="13" t="str">
        <f t="shared" si="2"/>
        <v>😊</v>
      </c>
    </row>
    <row r="9" spans="1:6">
      <c r="A9" s="13" t="s">
        <v>10</v>
      </c>
      <c r="B9" s="13">
        <f t="shared" si="0"/>
        <v>354.23</v>
      </c>
      <c r="C9" s="13">
        <f>B9-20.21</f>
        <v>334.02</v>
      </c>
      <c r="D9" s="13">
        <f t="shared" si="3"/>
        <v>335.34</v>
      </c>
      <c r="E9" s="13">
        <f t="shared" si="1"/>
        <v>1023.59</v>
      </c>
      <c r="F9" s="13" t="str">
        <f t="shared" si="2"/>
        <v>😊</v>
      </c>
    </row>
    <row r="10" spans="1:6">
      <c r="A10" s="13" t="s">
        <v>11</v>
      </c>
      <c r="B10" s="13">
        <f t="shared" si="0"/>
        <v>333.36</v>
      </c>
      <c r="C10" s="13">
        <f>B10-20.21</f>
        <v>313.15</v>
      </c>
      <c r="D10" s="13">
        <f t="shared" si="3"/>
        <v>314.47</v>
      </c>
      <c r="E10" s="13">
        <f t="shared" si="1"/>
        <v>960.98</v>
      </c>
      <c r="F10" s="13" t="str">
        <f t="shared" si="2"/>
        <v>😊</v>
      </c>
    </row>
    <row r="11" spans="1:6">
      <c r="A11" s="13" t="s">
        <v>12</v>
      </c>
      <c r="B11" s="13">
        <f t="shared" si="0"/>
        <v>312.49</v>
      </c>
      <c r="C11" s="13">
        <f>B11-20.21</f>
        <v>292.28</v>
      </c>
      <c r="D11" s="13">
        <f t="shared" si="3"/>
        <v>293.6</v>
      </c>
      <c r="E11" s="13">
        <f t="shared" si="1"/>
        <v>898.37</v>
      </c>
      <c r="F11" s="13" t="str">
        <f t="shared" si="2"/>
        <v>😊</v>
      </c>
    </row>
    <row r="12" spans="1:6">
      <c r="A12" s="13" t="s">
        <v>13</v>
      </c>
      <c r="B12" s="13">
        <f t="shared" si="0"/>
        <v>291.62</v>
      </c>
      <c r="C12" s="13">
        <f>B12-20.21</f>
        <v>271.41</v>
      </c>
      <c r="D12" s="13">
        <f t="shared" si="3"/>
        <v>272.73</v>
      </c>
      <c r="E12" s="13">
        <f t="shared" si="1"/>
        <v>835.76</v>
      </c>
      <c r="F12" s="13" t="str">
        <f t="shared" si="2"/>
        <v>😒</v>
      </c>
    </row>
    <row r="13" spans="1:6">
      <c r="A13" s="13" t="s">
        <v>14</v>
      </c>
      <c r="B13" s="13">
        <f t="shared" si="0"/>
        <v>270.75</v>
      </c>
      <c r="C13" s="13">
        <f>B13-20.21</f>
        <v>250.54</v>
      </c>
      <c r="D13" s="13">
        <f t="shared" si="3"/>
        <v>251.86</v>
      </c>
      <c r="E13" s="13">
        <f t="shared" si="1"/>
        <v>773.15</v>
      </c>
      <c r="F13" s="13" t="str">
        <f t="shared" si="2"/>
        <v>😒</v>
      </c>
    </row>
    <row r="14" spans="1:6">
      <c r="A14" s="13" t="s">
        <v>15</v>
      </c>
      <c r="B14" s="13">
        <f t="shared" si="0"/>
        <v>249.88</v>
      </c>
      <c r="C14" s="13">
        <f t="shared" ref="C14:C21" si="4">B14+47.9</f>
        <v>297.78</v>
      </c>
      <c r="D14" s="13">
        <f t="shared" si="3"/>
        <v>299.1</v>
      </c>
      <c r="E14" s="13">
        <f t="shared" si="1"/>
        <v>846.76</v>
      </c>
      <c r="F14" s="13" t="str">
        <f t="shared" si="2"/>
        <v>😒</v>
      </c>
    </row>
    <row r="15" spans="1:6">
      <c r="A15" s="13" t="s">
        <v>16</v>
      </c>
      <c r="B15" s="13">
        <f t="shared" si="0"/>
        <v>229.01</v>
      </c>
      <c r="C15" s="13">
        <f t="shared" si="4"/>
        <v>276.91</v>
      </c>
      <c r="D15" s="13">
        <f t="shared" si="3"/>
        <v>278.23</v>
      </c>
      <c r="E15" s="13">
        <f t="shared" si="1"/>
        <v>784.15</v>
      </c>
      <c r="F15" s="13" t="str">
        <f t="shared" si="2"/>
        <v>😒</v>
      </c>
    </row>
    <row r="16" spans="1:6">
      <c r="A16" s="13" t="s">
        <v>17</v>
      </c>
      <c r="B16" s="13">
        <f t="shared" si="0"/>
        <v>208.14</v>
      </c>
      <c r="C16" s="13">
        <f t="shared" si="4"/>
        <v>256.04</v>
      </c>
      <c r="D16" s="13">
        <f t="shared" si="3"/>
        <v>257.36</v>
      </c>
      <c r="E16" s="13">
        <f t="shared" si="1"/>
        <v>721.54</v>
      </c>
      <c r="F16" s="13" t="str">
        <f t="shared" si="2"/>
        <v>😒</v>
      </c>
    </row>
    <row r="17" spans="1:6">
      <c r="A17" s="13" t="s">
        <v>8</v>
      </c>
      <c r="B17" s="13">
        <f t="shared" si="0"/>
        <v>187.27</v>
      </c>
      <c r="C17" s="13">
        <f t="shared" si="4"/>
        <v>235.17</v>
      </c>
      <c r="D17" s="13">
        <f t="shared" si="3"/>
        <v>236.49</v>
      </c>
      <c r="E17" s="13">
        <f t="shared" si="1"/>
        <v>658.93</v>
      </c>
      <c r="F17" s="13" t="str">
        <f t="shared" si="2"/>
        <v>😒</v>
      </c>
    </row>
    <row r="18" spans="1:6">
      <c r="A18" s="13" t="s">
        <v>12</v>
      </c>
      <c r="B18" s="13">
        <f t="shared" si="0"/>
        <v>166.4</v>
      </c>
      <c r="C18" s="13">
        <f t="shared" si="4"/>
        <v>214.3</v>
      </c>
      <c r="D18" s="13">
        <f t="shared" si="3"/>
        <v>215.62</v>
      </c>
      <c r="E18" s="13">
        <f t="shared" si="1"/>
        <v>596.32</v>
      </c>
      <c r="F18" s="13" t="str">
        <f t="shared" si="2"/>
        <v>😒</v>
      </c>
    </row>
    <row r="19" spans="1:6">
      <c r="A19" s="13" t="s">
        <v>13</v>
      </c>
      <c r="B19" s="13">
        <f t="shared" si="0"/>
        <v>145.53</v>
      </c>
      <c r="C19" s="13">
        <f t="shared" si="4"/>
        <v>193.43</v>
      </c>
      <c r="D19" s="13">
        <f t="shared" si="3"/>
        <v>194.75</v>
      </c>
      <c r="E19" s="13">
        <f t="shared" si="1"/>
        <v>533.71</v>
      </c>
      <c r="F19" s="13" t="str">
        <f t="shared" si="2"/>
        <v>😒</v>
      </c>
    </row>
    <row r="20" spans="1:6">
      <c r="A20" s="13" t="s">
        <v>14</v>
      </c>
      <c r="B20" s="13">
        <f t="shared" si="0"/>
        <v>124.66</v>
      </c>
      <c r="C20" s="13">
        <f t="shared" si="4"/>
        <v>172.56</v>
      </c>
      <c r="D20" s="13">
        <f t="shared" si="3"/>
        <v>173.88</v>
      </c>
      <c r="E20" s="13">
        <f t="shared" si="1"/>
        <v>471.1</v>
      </c>
      <c r="F20" s="13" t="str">
        <f t="shared" si="2"/>
        <v>😒</v>
      </c>
    </row>
    <row r="21" spans="1:6">
      <c r="A21" s="13" t="s">
        <v>15</v>
      </c>
      <c r="B21" s="13">
        <f t="shared" si="0"/>
        <v>103.79</v>
      </c>
      <c r="C21" s="13">
        <f t="shared" si="4"/>
        <v>151.69</v>
      </c>
      <c r="D21" s="13">
        <f t="shared" si="3"/>
        <v>153.01</v>
      </c>
      <c r="E21" s="13">
        <f t="shared" si="1"/>
        <v>408.49</v>
      </c>
      <c r="F21" s="13" t="str">
        <f t="shared" si="2"/>
        <v>😒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7"/>
  <sheetViews>
    <sheetView showGridLines="0" zoomScale="115" zoomScaleNormal="115" workbookViewId="0">
      <selection activeCell="F2" sqref="F2:F37"/>
    </sheetView>
  </sheetViews>
  <sheetFormatPr defaultColWidth="9.2037037037037" defaultRowHeight="15" outlineLevelCol="5"/>
  <cols>
    <col min="1" max="1" width="21.2037037037037" style="1" customWidth="1"/>
    <col min="2" max="2" width="15.2037037037037" style="2" customWidth="1"/>
    <col min="3" max="3" width="14.2037037037037" style="3" customWidth="1"/>
    <col min="4" max="5" width="15.2037037037037" style="1" customWidth="1"/>
    <col min="6" max="6" width="15.3981481481481" style="1" customWidth="1"/>
    <col min="7" max="16384" width="9.2037037037037" style="1"/>
  </cols>
  <sheetData>
    <row r="1" ht="43.5" customHeight="1" spans="1:6">
      <c r="A1" s="4" t="s">
        <v>63</v>
      </c>
      <c r="B1" s="5" t="s">
        <v>18</v>
      </c>
      <c r="C1" s="6" t="s">
        <v>64</v>
      </c>
      <c r="D1" s="7" t="s">
        <v>65</v>
      </c>
      <c r="E1" s="7" t="s">
        <v>66</v>
      </c>
      <c r="F1" s="4" t="s">
        <v>67</v>
      </c>
    </row>
    <row r="2" spans="1:6">
      <c r="A2" s="8" t="s">
        <v>68</v>
      </c>
      <c r="B2" s="20" t="s">
        <v>69</v>
      </c>
      <c r="C2" s="10">
        <v>968</v>
      </c>
      <c r="D2" s="8">
        <v>131</v>
      </c>
      <c r="E2" s="8">
        <v>418</v>
      </c>
      <c r="F2" s="10">
        <f>IF(AND(B2="Yasamal",D2&gt;400,E2&gt;400),C2*35%,C2*10%)</f>
        <v>96.8</v>
      </c>
    </row>
    <row r="3" spans="1:6">
      <c r="A3" s="8" t="s">
        <v>70</v>
      </c>
      <c r="B3" s="20" t="s">
        <v>21</v>
      </c>
      <c r="C3" s="10">
        <v>571</v>
      </c>
      <c r="D3" s="8">
        <v>500</v>
      </c>
      <c r="E3" s="8">
        <v>320</v>
      </c>
      <c r="F3" s="10">
        <f t="shared" ref="F3:F37" si="0">IF(AND(B3="Yasamal",D3&gt;400,E3&gt;400),C3*35%,C3*10%)</f>
        <v>57.1</v>
      </c>
    </row>
    <row r="4" spans="1:6">
      <c r="A4" s="8" t="s">
        <v>71</v>
      </c>
      <c r="B4" s="20" t="s">
        <v>22</v>
      </c>
      <c r="C4" s="10">
        <v>1363</v>
      </c>
      <c r="D4" s="8">
        <v>429</v>
      </c>
      <c r="E4" s="8">
        <v>313</v>
      </c>
      <c r="F4" s="10">
        <f t="shared" si="0"/>
        <v>136.3</v>
      </c>
    </row>
    <row r="5" spans="1:6">
      <c r="A5" s="8" t="s">
        <v>72</v>
      </c>
      <c r="B5" s="20" t="s">
        <v>23</v>
      </c>
      <c r="C5" s="10">
        <v>547</v>
      </c>
      <c r="D5" s="8">
        <v>327</v>
      </c>
      <c r="E5" s="8">
        <v>149</v>
      </c>
      <c r="F5" s="10">
        <f t="shared" si="0"/>
        <v>54.7</v>
      </c>
    </row>
    <row r="6" spans="1:6">
      <c r="A6" s="8" t="s">
        <v>73</v>
      </c>
      <c r="B6" s="20" t="s">
        <v>69</v>
      </c>
      <c r="C6" s="10">
        <v>1179</v>
      </c>
      <c r="D6" s="8">
        <v>159</v>
      </c>
      <c r="E6" s="8">
        <v>101</v>
      </c>
      <c r="F6" s="10">
        <f t="shared" si="0"/>
        <v>117.9</v>
      </c>
    </row>
    <row r="7" spans="1:6">
      <c r="A7" s="8" t="s">
        <v>74</v>
      </c>
      <c r="B7" s="20" t="s">
        <v>21</v>
      </c>
      <c r="C7" s="10">
        <v>1163</v>
      </c>
      <c r="D7" s="8">
        <v>397</v>
      </c>
      <c r="E7" s="8">
        <v>115</v>
      </c>
      <c r="F7" s="10">
        <f t="shared" si="0"/>
        <v>116.3</v>
      </c>
    </row>
    <row r="8" spans="1:6">
      <c r="A8" s="8" t="s">
        <v>75</v>
      </c>
      <c r="B8" s="20" t="s">
        <v>22</v>
      </c>
      <c r="C8" s="10">
        <v>1326</v>
      </c>
      <c r="D8" s="8">
        <v>242</v>
      </c>
      <c r="E8" s="8">
        <v>146</v>
      </c>
      <c r="F8" s="10">
        <f t="shared" si="0"/>
        <v>132.6</v>
      </c>
    </row>
    <row r="9" spans="1:6">
      <c r="A9" s="8" t="s">
        <v>76</v>
      </c>
      <c r="B9" s="20" t="s">
        <v>23</v>
      </c>
      <c r="C9" s="10">
        <v>1190</v>
      </c>
      <c r="D9" s="8">
        <v>385</v>
      </c>
      <c r="E9" s="8">
        <v>412</v>
      </c>
      <c r="F9" s="10">
        <f t="shared" si="0"/>
        <v>119</v>
      </c>
    </row>
    <row r="10" spans="1:6">
      <c r="A10" s="8" t="s">
        <v>77</v>
      </c>
      <c r="B10" s="20" t="s">
        <v>24</v>
      </c>
      <c r="C10" s="10">
        <v>578</v>
      </c>
      <c r="D10" s="8">
        <v>419</v>
      </c>
      <c r="E10" s="8">
        <v>321</v>
      </c>
      <c r="F10" s="10">
        <f t="shared" si="0"/>
        <v>57.8</v>
      </c>
    </row>
    <row r="11" spans="1:6">
      <c r="A11" s="8" t="s">
        <v>78</v>
      </c>
      <c r="B11" s="20" t="s">
        <v>69</v>
      </c>
      <c r="C11" s="10">
        <v>1017</v>
      </c>
      <c r="D11" s="8">
        <v>170</v>
      </c>
      <c r="E11" s="8">
        <v>336</v>
      </c>
      <c r="F11" s="10">
        <f t="shared" si="0"/>
        <v>101.7</v>
      </c>
    </row>
    <row r="12" spans="1:6">
      <c r="A12" s="8" t="s">
        <v>79</v>
      </c>
      <c r="B12" s="20" t="s">
        <v>21</v>
      </c>
      <c r="C12" s="10">
        <v>870</v>
      </c>
      <c r="D12" s="8">
        <v>338</v>
      </c>
      <c r="E12" s="8">
        <v>190</v>
      </c>
      <c r="F12" s="10">
        <f t="shared" si="0"/>
        <v>87</v>
      </c>
    </row>
    <row r="13" spans="1:6">
      <c r="A13" s="8" t="s">
        <v>80</v>
      </c>
      <c r="B13" s="20" t="s">
        <v>22</v>
      </c>
      <c r="C13" s="10">
        <v>943</v>
      </c>
      <c r="D13" s="8">
        <v>405</v>
      </c>
      <c r="E13" s="8">
        <v>253</v>
      </c>
      <c r="F13" s="10">
        <f t="shared" si="0"/>
        <v>94.3</v>
      </c>
    </row>
    <row r="14" spans="1:6">
      <c r="A14" s="8" t="s">
        <v>81</v>
      </c>
      <c r="B14" s="20" t="s">
        <v>23</v>
      </c>
      <c r="C14" s="10">
        <v>505</v>
      </c>
      <c r="D14" s="8">
        <v>341</v>
      </c>
      <c r="E14" s="8">
        <v>422</v>
      </c>
      <c r="F14" s="10">
        <f t="shared" si="0"/>
        <v>50.5</v>
      </c>
    </row>
    <row r="15" spans="1:6">
      <c r="A15" s="8" t="s">
        <v>82</v>
      </c>
      <c r="B15" s="20" t="s">
        <v>24</v>
      </c>
      <c r="C15" s="10">
        <v>668</v>
      </c>
      <c r="D15" s="8">
        <v>498</v>
      </c>
      <c r="E15" s="8">
        <v>132</v>
      </c>
      <c r="F15" s="10">
        <f t="shared" si="0"/>
        <v>66.8</v>
      </c>
    </row>
    <row r="16" spans="1:6">
      <c r="A16" s="8" t="s">
        <v>83</v>
      </c>
      <c r="B16" s="20" t="s">
        <v>84</v>
      </c>
      <c r="C16" s="10">
        <v>1210</v>
      </c>
      <c r="D16" s="8">
        <v>359</v>
      </c>
      <c r="E16" s="8">
        <v>102</v>
      </c>
      <c r="F16" s="10">
        <f t="shared" si="0"/>
        <v>121</v>
      </c>
    </row>
    <row r="17" spans="1:6">
      <c r="A17" s="8" t="s">
        <v>85</v>
      </c>
      <c r="B17" s="20" t="s">
        <v>69</v>
      </c>
      <c r="C17" s="10">
        <v>689</v>
      </c>
      <c r="D17" s="8">
        <v>128</v>
      </c>
      <c r="E17" s="8">
        <v>452</v>
      </c>
      <c r="F17" s="10">
        <f t="shared" si="0"/>
        <v>68.9</v>
      </c>
    </row>
    <row r="18" spans="1:6">
      <c r="A18" s="8" t="s">
        <v>86</v>
      </c>
      <c r="B18" s="20" t="s">
        <v>21</v>
      </c>
      <c r="C18" s="10">
        <v>1396</v>
      </c>
      <c r="D18" s="8">
        <v>417</v>
      </c>
      <c r="E18" s="8">
        <v>479</v>
      </c>
      <c r="F18" s="10">
        <f t="shared" si="0"/>
        <v>139.6</v>
      </c>
    </row>
    <row r="19" spans="1:6">
      <c r="A19" s="8" t="s">
        <v>87</v>
      </c>
      <c r="B19" s="20" t="s">
        <v>22</v>
      </c>
      <c r="C19" s="10">
        <v>803</v>
      </c>
      <c r="D19" s="8">
        <v>365</v>
      </c>
      <c r="E19" s="8">
        <v>423</v>
      </c>
      <c r="F19" s="10">
        <f t="shared" si="0"/>
        <v>80.3</v>
      </c>
    </row>
    <row r="20" spans="1:6">
      <c r="A20" s="8" t="s">
        <v>88</v>
      </c>
      <c r="B20" s="20" t="s">
        <v>23</v>
      </c>
      <c r="C20" s="10">
        <v>522</v>
      </c>
      <c r="D20" s="8">
        <v>363</v>
      </c>
      <c r="E20" s="8">
        <v>486</v>
      </c>
      <c r="F20" s="10">
        <f t="shared" si="0"/>
        <v>52.2</v>
      </c>
    </row>
    <row r="21" spans="1:6">
      <c r="A21" s="8" t="s">
        <v>89</v>
      </c>
      <c r="B21" s="20" t="s">
        <v>24</v>
      </c>
      <c r="C21" s="10">
        <v>607</v>
      </c>
      <c r="D21" s="8">
        <v>473</v>
      </c>
      <c r="E21" s="8">
        <v>280</v>
      </c>
      <c r="F21" s="10">
        <f t="shared" si="0"/>
        <v>60.7</v>
      </c>
    </row>
    <row r="22" spans="1:6">
      <c r="A22" s="8" t="s">
        <v>90</v>
      </c>
      <c r="B22" s="20" t="s">
        <v>84</v>
      </c>
      <c r="C22" s="10">
        <v>1033</v>
      </c>
      <c r="D22" s="8">
        <v>369</v>
      </c>
      <c r="E22" s="8">
        <v>218</v>
      </c>
      <c r="F22" s="10">
        <f t="shared" si="0"/>
        <v>103.3</v>
      </c>
    </row>
    <row r="23" spans="1:6">
      <c r="A23" s="8" t="s">
        <v>91</v>
      </c>
      <c r="B23" s="20" t="s">
        <v>69</v>
      </c>
      <c r="C23" s="10">
        <v>657</v>
      </c>
      <c r="D23" s="8">
        <v>454</v>
      </c>
      <c r="E23" s="8">
        <v>428</v>
      </c>
      <c r="F23" s="10">
        <f t="shared" si="0"/>
        <v>229.95</v>
      </c>
    </row>
    <row r="24" spans="1:6">
      <c r="A24" s="8" t="s">
        <v>92</v>
      </c>
      <c r="B24" s="20" t="s">
        <v>21</v>
      </c>
      <c r="C24" s="10">
        <v>775</v>
      </c>
      <c r="D24" s="8">
        <v>194</v>
      </c>
      <c r="E24" s="8">
        <v>294</v>
      </c>
      <c r="F24" s="10">
        <f t="shared" si="0"/>
        <v>77.5</v>
      </c>
    </row>
    <row r="25" spans="1:6">
      <c r="A25" s="8" t="s">
        <v>93</v>
      </c>
      <c r="B25" s="20" t="s">
        <v>22</v>
      </c>
      <c r="C25" s="10">
        <v>1477</v>
      </c>
      <c r="D25" s="8">
        <v>307</v>
      </c>
      <c r="E25" s="8">
        <v>434</v>
      </c>
      <c r="F25" s="10">
        <f t="shared" si="0"/>
        <v>147.7</v>
      </c>
    </row>
    <row r="26" spans="1:6">
      <c r="A26" s="8" t="s">
        <v>94</v>
      </c>
      <c r="B26" s="20" t="s">
        <v>23</v>
      </c>
      <c r="C26" s="10">
        <v>681</v>
      </c>
      <c r="D26" s="8">
        <v>429</v>
      </c>
      <c r="E26" s="8">
        <v>172</v>
      </c>
      <c r="F26" s="10">
        <f t="shared" si="0"/>
        <v>68.1</v>
      </c>
    </row>
    <row r="27" spans="1:6">
      <c r="A27" s="8" t="s">
        <v>68</v>
      </c>
      <c r="B27" s="20" t="s">
        <v>24</v>
      </c>
      <c r="C27" s="10">
        <v>1101</v>
      </c>
      <c r="D27" s="8">
        <v>365</v>
      </c>
      <c r="E27" s="8">
        <v>267</v>
      </c>
      <c r="F27" s="10">
        <f t="shared" si="0"/>
        <v>110.1</v>
      </c>
    </row>
    <row r="28" spans="1:6">
      <c r="A28" s="8" t="s">
        <v>70</v>
      </c>
      <c r="B28" s="20" t="s">
        <v>84</v>
      </c>
      <c r="C28" s="10">
        <v>594</v>
      </c>
      <c r="D28" s="8">
        <v>101</v>
      </c>
      <c r="E28" s="8">
        <v>137</v>
      </c>
      <c r="F28" s="10">
        <f t="shared" si="0"/>
        <v>59.4</v>
      </c>
    </row>
    <row r="29" spans="1:6">
      <c r="A29" s="8" t="s">
        <v>71</v>
      </c>
      <c r="B29" s="20" t="s">
        <v>25</v>
      </c>
      <c r="C29" s="10">
        <v>1023</v>
      </c>
      <c r="D29" s="8">
        <v>220</v>
      </c>
      <c r="E29" s="8">
        <v>225</v>
      </c>
      <c r="F29" s="10">
        <f t="shared" si="0"/>
        <v>102.3</v>
      </c>
    </row>
    <row r="30" spans="1:6">
      <c r="A30" s="8" t="s">
        <v>72</v>
      </c>
      <c r="B30" s="20" t="s">
        <v>95</v>
      </c>
      <c r="C30" s="10">
        <v>602</v>
      </c>
      <c r="D30" s="8">
        <v>235</v>
      </c>
      <c r="E30" s="8">
        <v>114</v>
      </c>
      <c r="F30" s="10">
        <f t="shared" si="0"/>
        <v>60.2</v>
      </c>
    </row>
    <row r="31" spans="1:6">
      <c r="A31" s="8" t="s">
        <v>73</v>
      </c>
      <c r="B31" s="20" t="s">
        <v>26</v>
      </c>
      <c r="C31" s="10">
        <v>1428</v>
      </c>
      <c r="D31" s="8">
        <v>323</v>
      </c>
      <c r="E31" s="8">
        <v>440</v>
      </c>
      <c r="F31" s="10">
        <f t="shared" si="0"/>
        <v>142.8</v>
      </c>
    </row>
    <row r="32" spans="1:6">
      <c r="A32" s="8" t="s">
        <v>74</v>
      </c>
      <c r="B32" s="20" t="s">
        <v>27</v>
      </c>
      <c r="C32" s="10">
        <v>574</v>
      </c>
      <c r="D32" s="8">
        <v>481</v>
      </c>
      <c r="E32" s="8">
        <v>370</v>
      </c>
      <c r="F32" s="10">
        <f t="shared" si="0"/>
        <v>57.4</v>
      </c>
    </row>
    <row r="33" spans="1:6">
      <c r="A33" s="8" t="s">
        <v>75</v>
      </c>
      <c r="B33" s="20" t="s">
        <v>96</v>
      </c>
      <c r="C33" s="10">
        <v>1290</v>
      </c>
      <c r="D33" s="8">
        <v>298</v>
      </c>
      <c r="E33" s="8">
        <v>343</v>
      </c>
      <c r="F33" s="10">
        <f t="shared" si="0"/>
        <v>129</v>
      </c>
    </row>
    <row r="34" spans="1:6">
      <c r="A34" s="8" t="s">
        <v>76</v>
      </c>
      <c r="B34" s="20" t="s">
        <v>28</v>
      </c>
      <c r="C34" s="10">
        <v>1104</v>
      </c>
      <c r="D34" s="8">
        <v>468</v>
      </c>
      <c r="E34" s="8">
        <v>496</v>
      </c>
      <c r="F34" s="10">
        <f t="shared" si="0"/>
        <v>110.4</v>
      </c>
    </row>
    <row r="35" spans="1:6">
      <c r="A35" s="8" t="s">
        <v>77</v>
      </c>
      <c r="B35" s="20" t="s">
        <v>29</v>
      </c>
      <c r="C35" s="10">
        <v>1113</v>
      </c>
      <c r="D35" s="8">
        <v>177</v>
      </c>
      <c r="E35" s="8">
        <v>294</v>
      </c>
      <c r="F35" s="10">
        <f t="shared" si="0"/>
        <v>111.3</v>
      </c>
    </row>
    <row r="36" spans="1:6">
      <c r="A36" s="8" t="s">
        <v>78</v>
      </c>
      <c r="B36" s="20" t="s">
        <v>30</v>
      </c>
      <c r="C36" s="10">
        <v>1023</v>
      </c>
      <c r="D36" s="8">
        <v>163</v>
      </c>
      <c r="E36" s="8">
        <v>127</v>
      </c>
      <c r="F36" s="10">
        <f t="shared" si="0"/>
        <v>102.3</v>
      </c>
    </row>
    <row r="37" spans="1:6">
      <c r="A37" s="8" t="s">
        <v>79</v>
      </c>
      <c r="B37" s="20" t="s">
        <v>69</v>
      </c>
      <c r="C37" s="10">
        <v>1272</v>
      </c>
      <c r="D37" s="8">
        <v>401</v>
      </c>
      <c r="E37" s="8">
        <v>140</v>
      </c>
      <c r="F37" s="10">
        <f t="shared" si="0"/>
        <v>127.2</v>
      </c>
    </row>
  </sheetData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T-2</vt:lpstr>
      <vt:lpstr>T-3</vt:lpstr>
      <vt:lpstr>T-4</vt:lpstr>
      <vt:lpstr>T-5</vt:lpstr>
      <vt:lpstr>T-6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Paradise</dc:creator>
  <cp:lastModifiedBy>User</cp:lastModifiedBy>
  <dcterms:created xsi:type="dcterms:W3CDTF">2025-09-01T20:18:00Z</dcterms:created>
  <dcterms:modified xsi:type="dcterms:W3CDTF">2025-09-04T15:16:54Z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856C8A588A8B4532B579E22409370905_12</vt:lpwstr>
  </property>
  <property fmtid="{D5CDD505-2E9C-101B-9397-08002B2CF9AE}" pid="3" name="KSOProductBuildVer">
    <vt:lpwstr>1033-12.2.0.21931</vt:lpwstr>
  </property>
</Properties>
</file>