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lakrichel/Desktop/GitHub/BCSalmonDisease/Data/"/>
    </mc:Choice>
  </mc:AlternateContent>
  <xr:revisionPtr revIDLastSave="0" documentId="13_ncr:1_{26146C03-4048-2747-A379-F920AC9FE895}" xr6:coauthVersionLast="47" xr6:coauthVersionMax="47" xr10:uidLastSave="{00000000-0000-0000-0000-000000000000}"/>
  <bookViews>
    <workbookView xWindow="660" yWindow="500" windowWidth="27080" windowHeight="17500" activeTab="1" xr2:uid="{EACFF13F-BA2D-4B47-B19F-32FC3CE0875F}"/>
  </bookViews>
  <sheets>
    <sheet name="aquaculture_production" sheetId="1" r:id="rId1"/>
    <sheet name="wild_caught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7" i="1"/>
  <c r="F29" i="1"/>
  <c r="F30" i="1"/>
  <c r="F32" i="1"/>
  <c r="F35" i="1"/>
  <c r="F36" i="1"/>
  <c r="F37" i="1"/>
  <c r="F39" i="1"/>
  <c r="F40" i="1"/>
  <c r="F44" i="1"/>
  <c r="F45" i="1"/>
  <c r="F46" i="1"/>
  <c r="C8" i="2"/>
  <c r="C7" i="2"/>
  <c r="B13" i="2"/>
  <c r="B12" i="2"/>
  <c r="B11" i="2"/>
  <c r="B10" i="2"/>
  <c r="B9" i="2"/>
  <c r="B8" i="2"/>
  <c r="B7" i="2"/>
  <c r="B14" i="2"/>
  <c r="B23" i="2"/>
  <c r="B22" i="2"/>
  <c r="B21" i="2"/>
  <c r="B20" i="2"/>
  <c r="B19" i="2"/>
  <c r="B18" i="2"/>
  <c r="B17" i="2"/>
  <c r="B16" i="2"/>
  <c r="B15" i="2"/>
  <c r="F41" i="1"/>
  <c r="F43" i="1"/>
  <c r="F17" i="1"/>
  <c r="F25" i="1"/>
  <c r="F34" i="1"/>
  <c r="F28" i="1"/>
  <c r="F42" i="1"/>
  <c r="F16" i="1"/>
  <c r="F24" i="1"/>
  <c r="F26" i="1"/>
  <c r="F33" i="1"/>
</calcChain>
</file>

<file path=xl/sharedStrings.xml><?xml version="1.0" encoding="utf-8"?>
<sst xmlns="http://schemas.openxmlformats.org/spreadsheetml/2006/main" count="29" uniqueCount="15">
  <si>
    <t>year</t>
  </si>
  <si>
    <t>salmon</t>
  </si>
  <si>
    <t>BC_FarmedAtlantic</t>
  </si>
  <si>
    <t>BC_FarmedChinook</t>
  </si>
  <si>
    <t>BC_FarmedCoho</t>
  </si>
  <si>
    <t>BC_TotalFarmedSalmon</t>
  </si>
  <si>
    <t>Canada_FarmedSalmon</t>
  </si>
  <si>
    <t>Canada_FarmedAtlantic</t>
  </si>
  <si>
    <t>Legend:</t>
  </si>
  <si>
    <t>Farmed atlantic salmon produced in BC</t>
  </si>
  <si>
    <t>Farmed chinook salmon produced in BC</t>
  </si>
  <si>
    <t>Farmed coho salmon produced in BC</t>
  </si>
  <si>
    <t>Total farmed salmon of any species produced in BC</t>
  </si>
  <si>
    <t>Total farmed salmon of any species produced in Canada</t>
  </si>
  <si>
    <t>Farmed atlantic salmon produced in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</si>
</sst>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C45F-97D5-0047-B712-E5588161AF90}">
  <dimension ref="A1:J46"/>
  <sheetViews>
    <sheetView workbookViewId="0">
      <selection activeCell="F46" sqref="F46"/>
    </sheetView>
  </sheetViews>
  <sheetFormatPr baseColWidth="10" defaultRowHeight="16" x14ac:dyDescent="0.2"/>
  <cols>
    <col min="2" max="2" width="21.1640625" customWidth="1"/>
    <col min="3" max="3" width="20.33203125" customWidth="1"/>
    <col min="4" max="4" width="18.1640625" customWidth="1"/>
    <col min="5" max="5" width="23.33203125" customWidth="1"/>
    <col min="6" max="6" width="25.5" customWidth="1"/>
    <col min="7" max="7" width="21.5" customWidth="1"/>
    <col min="8" max="8" width="23.83203125" customWidth="1"/>
    <col min="9" max="9" width="21.83203125" customWidth="1"/>
    <col min="10" max="10" width="48.1640625" customWidth="1"/>
  </cols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10" x14ac:dyDescent="0.2">
      <c r="A2">
        <v>1977</v>
      </c>
      <c r="G2">
        <v>0</v>
      </c>
    </row>
    <row r="3" spans="1:10" ht="17" thickBot="1" x14ac:dyDescent="0.25">
      <c r="A3">
        <v>1978</v>
      </c>
      <c r="G3">
        <v>0</v>
      </c>
    </row>
    <row r="4" spans="1:10" x14ac:dyDescent="0.2">
      <c r="A4">
        <v>1979</v>
      </c>
      <c r="G4">
        <v>5</v>
      </c>
      <c r="I4" s="2" t="s">
        <v>8</v>
      </c>
      <c r="J4" s="3"/>
    </row>
    <row r="5" spans="1:10" x14ac:dyDescent="0.2">
      <c r="A5">
        <v>1980</v>
      </c>
      <c r="G5">
        <v>27</v>
      </c>
      <c r="I5" s="4" t="s">
        <v>2</v>
      </c>
      <c r="J5" s="5" t="s">
        <v>9</v>
      </c>
    </row>
    <row r="6" spans="1:10" x14ac:dyDescent="0.2">
      <c r="A6">
        <v>1981</v>
      </c>
      <c r="G6">
        <v>76</v>
      </c>
      <c r="I6" s="4" t="s">
        <v>3</v>
      </c>
      <c r="J6" s="5" t="s">
        <v>10</v>
      </c>
    </row>
    <row r="7" spans="1:10" x14ac:dyDescent="0.2">
      <c r="A7">
        <v>1982</v>
      </c>
      <c r="G7">
        <v>143</v>
      </c>
      <c r="I7" s="4" t="s">
        <v>4</v>
      </c>
      <c r="J7" s="5" t="s">
        <v>11</v>
      </c>
    </row>
    <row r="8" spans="1:10" x14ac:dyDescent="0.2">
      <c r="A8">
        <v>1983</v>
      </c>
      <c r="G8">
        <v>68</v>
      </c>
      <c r="I8" s="4" t="s">
        <v>5</v>
      </c>
      <c r="J8" s="5" t="s">
        <v>12</v>
      </c>
    </row>
    <row r="9" spans="1:10" x14ac:dyDescent="0.2">
      <c r="A9">
        <v>1984</v>
      </c>
      <c r="G9">
        <v>222</v>
      </c>
      <c r="I9" s="4" t="s">
        <v>6</v>
      </c>
      <c r="J9" s="5" t="s">
        <v>13</v>
      </c>
    </row>
    <row r="10" spans="1:10" ht="17" thickBot="1" x14ac:dyDescent="0.25">
      <c r="A10">
        <v>1985</v>
      </c>
      <c r="G10">
        <v>349</v>
      </c>
      <c r="I10" s="6" t="s">
        <v>7</v>
      </c>
      <c r="J10" s="7" t="s">
        <v>14</v>
      </c>
    </row>
    <row r="11" spans="1:10" x14ac:dyDescent="0.2">
      <c r="A11">
        <v>1986</v>
      </c>
      <c r="B11">
        <v>0</v>
      </c>
      <c r="C11">
        <v>87</v>
      </c>
      <c r="D11">
        <v>304</v>
      </c>
      <c r="G11">
        <v>682</v>
      </c>
    </row>
    <row r="12" spans="1:10" x14ac:dyDescent="0.2">
      <c r="A12">
        <v>1987</v>
      </c>
      <c r="B12">
        <v>3</v>
      </c>
      <c r="C12">
        <v>949</v>
      </c>
      <c r="D12">
        <v>791</v>
      </c>
      <c r="G12">
        <v>1385</v>
      </c>
    </row>
    <row r="13" spans="1:10" x14ac:dyDescent="0.2">
      <c r="A13">
        <v>1988</v>
      </c>
      <c r="B13">
        <v>80</v>
      </c>
      <c r="C13">
        <v>3545</v>
      </c>
      <c r="D13">
        <v>2743</v>
      </c>
      <c r="G13">
        <v>3431</v>
      </c>
    </row>
    <row r="14" spans="1:10" x14ac:dyDescent="0.2">
      <c r="A14">
        <v>1989</v>
      </c>
      <c r="B14">
        <v>1280</v>
      </c>
      <c r="C14">
        <v>8514</v>
      </c>
      <c r="D14">
        <v>1815</v>
      </c>
      <c r="G14">
        <v>5967</v>
      </c>
    </row>
    <row r="15" spans="1:10" x14ac:dyDescent="0.2">
      <c r="A15">
        <v>1990</v>
      </c>
      <c r="B15">
        <v>1640</v>
      </c>
      <c r="C15">
        <v>10396</v>
      </c>
      <c r="D15">
        <v>1296</v>
      </c>
      <c r="G15">
        <v>9625</v>
      </c>
    </row>
    <row r="16" spans="1:10" x14ac:dyDescent="0.2">
      <c r="A16">
        <v>1991</v>
      </c>
      <c r="E16">
        <v>24362</v>
      </c>
      <c r="F16">
        <f t="shared" ref="F16:F30" si="0">SUM(E16:E16)</f>
        <v>24362</v>
      </c>
      <c r="G16">
        <v>13499</v>
      </c>
    </row>
    <row r="17" spans="1:7" x14ac:dyDescent="0.2">
      <c r="A17">
        <v>1992</v>
      </c>
      <c r="E17">
        <v>19814</v>
      </c>
      <c r="F17">
        <f t="shared" si="0"/>
        <v>19814</v>
      </c>
      <c r="G17">
        <v>17305</v>
      </c>
    </row>
    <row r="18" spans="1:7" x14ac:dyDescent="0.2">
      <c r="A18">
        <v>1993</v>
      </c>
      <c r="E18">
        <v>25555</v>
      </c>
      <c r="F18">
        <f t="shared" si="0"/>
        <v>25555</v>
      </c>
      <c r="G18">
        <v>23483</v>
      </c>
    </row>
    <row r="19" spans="1:7" x14ac:dyDescent="0.2">
      <c r="A19">
        <v>1994</v>
      </c>
      <c r="E19">
        <v>23657</v>
      </c>
      <c r="F19">
        <f t="shared" si="0"/>
        <v>23657</v>
      </c>
      <c r="G19">
        <v>27773</v>
      </c>
    </row>
    <row r="20" spans="1:7" x14ac:dyDescent="0.2">
      <c r="A20">
        <v>1995</v>
      </c>
      <c r="E20">
        <v>27275</v>
      </c>
      <c r="F20">
        <f t="shared" si="0"/>
        <v>27275</v>
      </c>
      <c r="G20">
        <v>33674</v>
      </c>
    </row>
    <row r="21" spans="1:7" x14ac:dyDescent="0.2">
      <c r="A21">
        <v>1996</v>
      </c>
      <c r="E21">
        <v>27756</v>
      </c>
      <c r="F21">
        <f t="shared" si="0"/>
        <v>27756</v>
      </c>
      <c r="G21">
        <v>36475</v>
      </c>
    </row>
    <row r="22" spans="1:7" x14ac:dyDescent="0.2">
      <c r="A22">
        <v>1997</v>
      </c>
      <c r="E22">
        <v>36465</v>
      </c>
      <c r="F22">
        <f t="shared" si="0"/>
        <v>36465</v>
      </c>
      <c r="G22">
        <v>51015</v>
      </c>
    </row>
    <row r="23" spans="1:7" x14ac:dyDescent="0.2">
      <c r="A23">
        <v>1998</v>
      </c>
      <c r="E23">
        <v>42200</v>
      </c>
      <c r="F23">
        <f t="shared" si="0"/>
        <v>42200</v>
      </c>
      <c r="G23">
        <v>49475</v>
      </c>
    </row>
    <row r="24" spans="1:7" x14ac:dyDescent="0.2">
      <c r="A24">
        <v>1999</v>
      </c>
      <c r="E24">
        <v>49700</v>
      </c>
      <c r="F24">
        <f t="shared" si="0"/>
        <v>49700</v>
      </c>
      <c r="G24">
        <v>61990</v>
      </c>
    </row>
    <row r="25" spans="1:7" x14ac:dyDescent="0.2">
      <c r="A25">
        <v>2000</v>
      </c>
      <c r="E25">
        <v>49000</v>
      </c>
      <c r="F25">
        <f t="shared" si="0"/>
        <v>49000</v>
      </c>
      <c r="G25">
        <v>72495</v>
      </c>
    </row>
    <row r="26" spans="1:7" x14ac:dyDescent="0.2">
      <c r="A26">
        <v>2001</v>
      </c>
      <c r="E26">
        <v>68000</v>
      </c>
      <c r="F26">
        <f t="shared" si="0"/>
        <v>68000</v>
      </c>
      <c r="G26">
        <v>95606</v>
      </c>
    </row>
    <row r="27" spans="1:7" x14ac:dyDescent="0.2">
      <c r="A27">
        <v>2002</v>
      </c>
      <c r="E27">
        <v>84200</v>
      </c>
      <c r="F27">
        <f t="shared" si="0"/>
        <v>84200</v>
      </c>
      <c r="G27">
        <v>114921</v>
      </c>
    </row>
    <row r="28" spans="1:7" x14ac:dyDescent="0.2">
      <c r="A28">
        <v>2003</v>
      </c>
      <c r="E28">
        <v>65411</v>
      </c>
      <c r="F28">
        <f t="shared" si="0"/>
        <v>65411</v>
      </c>
      <c r="G28">
        <v>107228</v>
      </c>
    </row>
    <row r="29" spans="1:7" x14ac:dyDescent="0.2">
      <c r="A29">
        <v>2004</v>
      </c>
      <c r="E29">
        <v>55646</v>
      </c>
      <c r="F29">
        <f t="shared" si="0"/>
        <v>55646</v>
      </c>
      <c r="G29">
        <v>96774</v>
      </c>
    </row>
    <row r="30" spans="1:7" x14ac:dyDescent="0.2">
      <c r="A30">
        <v>2005</v>
      </c>
      <c r="E30">
        <v>63370</v>
      </c>
      <c r="F30">
        <f t="shared" si="0"/>
        <v>63370</v>
      </c>
      <c r="G30">
        <v>98370</v>
      </c>
    </row>
    <row r="31" spans="1:7" x14ac:dyDescent="0.2">
      <c r="A31">
        <v>2006</v>
      </c>
      <c r="E31">
        <v>70181</v>
      </c>
      <c r="F31" s="1">
        <v>118061</v>
      </c>
      <c r="G31">
        <v>118061</v>
      </c>
    </row>
    <row r="32" spans="1:7" x14ac:dyDescent="0.2">
      <c r="A32">
        <v>2007</v>
      </c>
      <c r="E32">
        <v>70998</v>
      </c>
      <c r="F32">
        <f t="shared" ref="F32:F37" si="1">SUM(E32:E32)</f>
        <v>70998</v>
      </c>
      <c r="G32">
        <v>102509</v>
      </c>
    </row>
    <row r="33" spans="1:7" x14ac:dyDescent="0.2">
      <c r="A33">
        <v>2008</v>
      </c>
      <c r="E33">
        <v>73265</v>
      </c>
      <c r="F33">
        <f t="shared" si="1"/>
        <v>73265</v>
      </c>
      <c r="G33">
        <v>104075</v>
      </c>
    </row>
    <row r="34" spans="1:7" x14ac:dyDescent="0.2">
      <c r="A34">
        <v>2009</v>
      </c>
      <c r="E34">
        <v>68662</v>
      </c>
      <c r="F34">
        <f t="shared" si="1"/>
        <v>68662</v>
      </c>
      <c r="G34">
        <v>100212</v>
      </c>
    </row>
    <row r="35" spans="1:7" x14ac:dyDescent="0.2">
      <c r="A35">
        <v>2010</v>
      </c>
      <c r="E35">
        <v>70831</v>
      </c>
      <c r="F35">
        <f t="shared" si="1"/>
        <v>70831</v>
      </c>
      <c r="G35">
        <v>101544</v>
      </c>
    </row>
    <row r="36" spans="1:7" x14ac:dyDescent="0.2">
      <c r="A36">
        <v>2011</v>
      </c>
      <c r="E36">
        <v>83144</v>
      </c>
      <c r="F36">
        <f t="shared" si="1"/>
        <v>83144</v>
      </c>
      <c r="G36">
        <v>110328</v>
      </c>
    </row>
    <row r="37" spans="1:7" x14ac:dyDescent="0.2">
      <c r="A37">
        <v>2012</v>
      </c>
      <c r="E37">
        <v>79981</v>
      </c>
      <c r="F37">
        <f t="shared" si="1"/>
        <v>79981</v>
      </c>
      <c r="G37">
        <v>116101</v>
      </c>
    </row>
    <row r="38" spans="1:7" x14ac:dyDescent="0.2">
      <c r="A38">
        <v>2013</v>
      </c>
      <c r="E38">
        <v>74673</v>
      </c>
      <c r="F38">
        <v>100027</v>
      </c>
      <c r="G38">
        <v>97629</v>
      </c>
    </row>
    <row r="39" spans="1:7" x14ac:dyDescent="0.2">
      <c r="A39">
        <v>2014</v>
      </c>
      <c r="E39">
        <v>54971</v>
      </c>
      <c r="F39">
        <f t="shared" ref="F39:F46" si="2">SUM(E39:E39)</f>
        <v>54971</v>
      </c>
      <c r="G39">
        <v>86347</v>
      </c>
    </row>
    <row r="40" spans="1:7" x14ac:dyDescent="0.2">
      <c r="A40">
        <v>2015</v>
      </c>
      <c r="E40">
        <v>92926</v>
      </c>
      <c r="F40">
        <f t="shared" si="2"/>
        <v>92926</v>
      </c>
      <c r="G40">
        <v>121926</v>
      </c>
    </row>
    <row r="41" spans="1:7" x14ac:dyDescent="0.2">
      <c r="A41">
        <v>2016</v>
      </c>
      <c r="E41">
        <v>90511</v>
      </c>
      <c r="F41">
        <f t="shared" si="2"/>
        <v>90511</v>
      </c>
      <c r="G41">
        <v>123522</v>
      </c>
    </row>
    <row r="42" spans="1:7" x14ac:dyDescent="0.2">
      <c r="A42">
        <v>2017</v>
      </c>
      <c r="E42">
        <v>85608</v>
      </c>
      <c r="F42">
        <f t="shared" si="2"/>
        <v>85608</v>
      </c>
      <c r="G42">
        <v>120553</v>
      </c>
    </row>
    <row r="43" spans="1:7" x14ac:dyDescent="0.2">
      <c r="A43">
        <v>2018</v>
      </c>
      <c r="E43">
        <v>87010</v>
      </c>
      <c r="F43">
        <f t="shared" si="2"/>
        <v>87010</v>
      </c>
      <c r="G43">
        <v>123184</v>
      </c>
    </row>
    <row r="44" spans="1:7" x14ac:dyDescent="0.2">
      <c r="A44">
        <v>2019</v>
      </c>
      <c r="E44">
        <v>88874</v>
      </c>
      <c r="F44">
        <f t="shared" si="2"/>
        <v>88874</v>
      </c>
      <c r="G44">
        <v>118630</v>
      </c>
    </row>
    <row r="45" spans="1:7" x14ac:dyDescent="0.2">
      <c r="A45">
        <v>2020</v>
      </c>
      <c r="E45">
        <v>91666</v>
      </c>
      <c r="F45">
        <f t="shared" si="2"/>
        <v>91666</v>
      </c>
      <c r="G45">
        <v>120427</v>
      </c>
    </row>
    <row r="46" spans="1:7" x14ac:dyDescent="0.2">
      <c r="A46">
        <v>2021</v>
      </c>
      <c r="E46">
        <v>84171</v>
      </c>
      <c r="F46">
        <f t="shared" si="2"/>
        <v>84171</v>
      </c>
      <c r="G46">
        <v>120186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AE8C-9709-7A46-84C1-3053E6E69CA2}">
  <dimension ref="A1:D76"/>
  <sheetViews>
    <sheetView tabSelected="1" topLeftCell="A64" workbookViewId="0">
      <selection activeCell="B76" sqref="B76"/>
    </sheetView>
  </sheetViews>
  <sheetFormatPr baseColWidth="10" defaultRowHeight="16" x14ac:dyDescent="0.2"/>
  <cols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>
        <v>1947</v>
      </c>
    </row>
    <row r="3" spans="1:3" x14ac:dyDescent="0.2">
      <c r="A3">
        <v>1948</v>
      </c>
    </row>
    <row r="4" spans="1:3" x14ac:dyDescent="0.2">
      <c r="A4">
        <v>1949</v>
      </c>
    </row>
    <row r="5" spans="1:3" x14ac:dyDescent="0.2">
      <c r="A5">
        <v>1950</v>
      </c>
    </row>
    <row r="6" spans="1:3" x14ac:dyDescent="0.2">
      <c r="A6">
        <v>1951</v>
      </c>
    </row>
    <row r="7" spans="1:3" x14ac:dyDescent="0.2">
      <c r="A7">
        <v>1952</v>
      </c>
      <c r="B7">
        <f>(30870000+51280000+31870000+22190000+14410000+510000) * D19</f>
        <v>68551.358959999998</v>
      </c>
      <c r="C7">
        <f>146965000*D19</f>
        <v>66662.148279999994</v>
      </c>
    </row>
    <row r="8" spans="1:3" x14ac:dyDescent="0.2">
      <c r="A8">
        <v>1953</v>
      </c>
      <c r="B8">
        <f>(35340000+61740000+54430000+23160000+15670000+470000) * D19</f>
        <v>86549.889519999997</v>
      </c>
      <c r="C8">
        <f>186914000*D19</f>
        <v>84782.695088000008</v>
      </c>
    </row>
    <row r="9" spans="1:3" x14ac:dyDescent="0.2">
      <c r="A9">
        <v>1954</v>
      </c>
      <c r="B9">
        <f>(47020000 + 25760000+74400000+20690000+13490000+560000) * D19</f>
        <v>82517.456640000004</v>
      </c>
    </row>
    <row r="10" spans="1:3" x14ac:dyDescent="0.2">
      <c r="A10">
        <v>1955</v>
      </c>
      <c r="B10">
        <f>(16650000 + 63300000+18180000+23550000 +12530000+240000) * D19</f>
        <v>60985.4444</v>
      </c>
    </row>
    <row r="11" spans="1:3" x14ac:dyDescent="0.2">
      <c r="A11">
        <v>1956</v>
      </c>
      <c r="B11">
        <f>(21500000 + 28970000 + 27430000 + 25150000 + 13700000 + 230000) * D19</f>
        <v>53061.192159999999</v>
      </c>
    </row>
    <row r="12" spans="1:3" x14ac:dyDescent="0.2">
      <c r="A12">
        <v>1957</v>
      </c>
      <c r="B12">
        <f>(15730000 + 57290000 + 27240000+22780000+12650000+ 160000)*D19</f>
        <v>61620.4732</v>
      </c>
    </row>
    <row r="13" spans="1:3" x14ac:dyDescent="0.2">
      <c r="A13">
        <v>1958</v>
      </c>
      <c r="B13">
        <f>(74120000+22910000+38110000+24700000+14210000+250000)*D19</f>
        <v>79061.085600000006</v>
      </c>
    </row>
    <row r="14" spans="1:3" x14ac:dyDescent="0.2">
      <c r="A14">
        <v>1959</v>
      </c>
      <c r="B14">
        <f>(18060000+35040000+23110000+19570000+13510000+130000) *D19</f>
        <v>49632.036639999998</v>
      </c>
    </row>
    <row r="15" spans="1:3" x14ac:dyDescent="0.2">
      <c r="A15">
        <v>1960</v>
      </c>
      <c r="B15">
        <f xml:space="preserve"> 77590000 * 0.000453592</f>
        <v>35194.203280000002</v>
      </c>
    </row>
    <row r="16" spans="1:3" x14ac:dyDescent="0.2">
      <c r="A16">
        <v>1961</v>
      </c>
      <c r="B16">
        <f xml:space="preserve"> 125320000 * 0.000453592</f>
        <v>56844.149440000001</v>
      </c>
    </row>
    <row r="17" spans="1:4" x14ac:dyDescent="0.2">
      <c r="A17">
        <v>1962</v>
      </c>
      <c r="B17">
        <f>167660000 * D19</f>
        <v>76049.234720000008</v>
      </c>
    </row>
    <row r="18" spans="1:4" x14ac:dyDescent="0.2">
      <c r="A18">
        <v>1963</v>
      </c>
      <c r="B18">
        <f>123660000*D19</f>
        <v>56091.186719999998</v>
      </c>
    </row>
    <row r="19" spans="1:4" x14ac:dyDescent="0.2">
      <c r="A19">
        <v>1964</v>
      </c>
      <c r="B19">
        <f>128910000*D19</f>
        <v>58472.544719999998</v>
      </c>
      <c r="D19">
        <v>4.53592E-4</v>
      </c>
    </row>
    <row r="20" spans="1:4" x14ac:dyDescent="0.2">
      <c r="A20">
        <v>1965</v>
      </c>
      <c r="B20">
        <f>95330000*D19</f>
        <v>43240.925360000001</v>
      </c>
    </row>
    <row r="21" spans="1:4" x14ac:dyDescent="0.2">
      <c r="A21">
        <v>1966</v>
      </c>
      <c r="B21">
        <f>169650000*D19</f>
        <v>76951.882800000007</v>
      </c>
    </row>
    <row r="22" spans="1:4" x14ac:dyDescent="0.2">
      <c r="A22">
        <v>1967</v>
      </c>
      <c r="B22">
        <f>138980000*D19</f>
        <v>63040.216160000004</v>
      </c>
    </row>
    <row r="23" spans="1:4" x14ac:dyDescent="0.2">
      <c r="A23">
        <v>1968</v>
      </c>
      <c r="B23">
        <f>182340000*D19</f>
        <v>82707.965280000004</v>
      </c>
    </row>
    <row r="24" spans="1:4" x14ac:dyDescent="0.2">
      <c r="A24">
        <v>1969</v>
      </c>
      <c r="B24">
        <v>37806</v>
      </c>
    </row>
    <row r="25" spans="1:4" x14ac:dyDescent="0.2">
      <c r="A25">
        <v>1970</v>
      </c>
      <c r="B25">
        <v>72489</v>
      </c>
    </row>
    <row r="26" spans="1:4" x14ac:dyDescent="0.2">
      <c r="A26">
        <v>1971</v>
      </c>
      <c r="B26">
        <v>63252</v>
      </c>
    </row>
    <row r="27" spans="1:4" x14ac:dyDescent="0.2">
      <c r="A27">
        <v>1972</v>
      </c>
      <c r="B27">
        <v>76832</v>
      </c>
    </row>
    <row r="28" spans="1:4" x14ac:dyDescent="0.2">
      <c r="A28">
        <v>1973</v>
      </c>
      <c r="B28">
        <v>86458</v>
      </c>
    </row>
    <row r="29" spans="1:4" x14ac:dyDescent="0.2">
      <c r="A29">
        <v>1974</v>
      </c>
      <c r="B29">
        <v>63444</v>
      </c>
    </row>
    <row r="30" spans="1:4" x14ac:dyDescent="0.2">
      <c r="A30">
        <v>1975</v>
      </c>
      <c r="B30">
        <v>36384</v>
      </c>
    </row>
    <row r="31" spans="1:4" x14ac:dyDescent="0.2">
      <c r="A31">
        <v>1976</v>
      </c>
      <c r="B31">
        <v>57462</v>
      </c>
    </row>
    <row r="32" spans="1:4" x14ac:dyDescent="0.2">
      <c r="A32">
        <v>1977</v>
      </c>
      <c r="B32">
        <v>65582</v>
      </c>
    </row>
    <row r="33" spans="1:2" x14ac:dyDescent="0.2">
      <c r="A33">
        <v>1978</v>
      </c>
      <c r="B33">
        <v>70604</v>
      </c>
    </row>
    <row r="34" spans="1:2" x14ac:dyDescent="0.2">
      <c r="A34">
        <v>1979</v>
      </c>
      <c r="B34">
        <v>61214</v>
      </c>
    </row>
    <row r="35" spans="1:2" x14ac:dyDescent="0.2">
      <c r="A35">
        <v>1980</v>
      </c>
      <c r="B35">
        <v>53871</v>
      </c>
    </row>
    <row r="36" spans="1:2" x14ac:dyDescent="0.2">
      <c r="A36">
        <v>1981</v>
      </c>
      <c r="B36">
        <v>78921</v>
      </c>
    </row>
    <row r="37" spans="1:2" x14ac:dyDescent="0.2">
      <c r="A37">
        <v>1982</v>
      </c>
      <c r="B37">
        <v>65704</v>
      </c>
    </row>
    <row r="38" spans="1:2" x14ac:dyDescent="0.2">
      <c r="A38">
        <v>1983</v>
      </c>
      <c r="B38">
        <v>74659</v>
      </c>
    </row>
    <row r="39" spans="1:2" x14ac:dyDescent="0.2">
      <c r="A39">
        <v>1984</v>
      </c>
      <c r="B39">
        <v>50431</v>
      </c>
    </row>
    <row r="40" spans="1:2" x14ac:dyDescent="0.2">
      <c r="A40">
        <v>1985</v>
      </c>
      <c r="B40">
        <v>107565</v>
      </c>
    </row>
    <row r="41" spans="1:2" x14ac:dyDescent="0.2">
      <c r="A41">
        <v>1986</v>
      </c>
      <c r="B41">
        <v>103939</v>
      </c>
    </row>
    <row r="42" spans="1:2" x14ac:dyDescent="0.2">
      <c r="A42">
        <v>1987</v>
      </c>
      <c r="B42">
        <v>66695</v>
      </c>
    </row>
    <row r="43" spans="1:2" x14ac:dyDescent="0.2">
      <c r="A43">
        <v>1988</v>
      </c>
      <c r="B43">
        <v>87548</v>
      </c>
    </row>
    <row r="44" spans="1:2" x14ac:dyDescent="0.2">
      <c r="A44">
        <v>1989</v>
      </c>
      <c r="B44">
        <v>88727</v>
      </c>
    </row>
    <row r="45" spans="1:2" x14ac:dyDescent="0.2">
      <c r="A45">
        <v>1990</v>
      </c>
      <c r="B45">
        <v>96396</v>
      </c>
    </row>
    <row r="46" spans="1:2" x14ac:dyDescent="0.2">
      <c r="A46">
        <v>1991</v>
      </c>
      <c r="B46">
        <v>85679</v>
      </c>
    </row>
    <row r="47" spans="1:2" x14ac:dyDescent="0.2">
      <c r="A47">
        <v>1992</v>
      </c>
      <c r="B47">
        <v>66497</v>
      </c>
    </row>
    <row r="48" spans="1:2" x14ac:dyDescent="0.2">
      <c r="A48">
        <v>1993</v>
      </c>
      <c r="B48">
        <v>84989</v>
      </c>
    </row>
    <row r="49" spans="1:2" x14ac:dyDescent="0.2">
      <c r="A49">
        <v>1994</v>
      </c>
      <c r="B49">
        <v>65826</v>
      </c>
    </row>
    <row r="50" spans="1:2" x14ac:dyDescent="0.2">
      <c r="A50">
        <v>1995</v>
      </c>
      <c r="B50">
        <v>48793</v>
      </c>
    </row>
    <row r="51" spans="1:2" x14ac:dyDescent="0.2">
      <c r="A51">
        <v>1996</v>
      </c>
      <c r="B51">
        <v>35163</v>
      </c>
    </row>
    <row r="52" spans="1:2" x14ac:dyDescent="0.2">
      <c r="A52">
        <v>1997</v>
      </c>
      <c r="B52">
        <v>48683</v>
      </c>
    </row>
    <row r="53" spans="1:2" x14ac:dyDescent="0.2">
      <c r="A53">
        <v>1998</v>
      </c>
      <c r="B53">
        <v>30435</v>
      </c>
    </row>
    <row r="54" spans="1:2" x14ac:dyDescent="0.2">
      <c r="A54">
        <v>1999</v>
      </c>
      <c r="B54">
        <v>17116</v>
      </c>
    </row>
    <row r="55" spans="1:2" x14ac:dyDescent="0.2">
      <c r="A55">
        <v>2000</v>
      </c>
      <c r="B55">
        <v>19496</v>
      </c>
    </row>
    <row r="56" spans="1:2" x14ac:dyDescent="0.2">
      <c r="A56">
        <v>2001</v>
      </c>
      <c r="B56">
        <v>24729</v>
      </c>
    </row>
    <row r="57" spans="1:2" x14ac:dyDescent="0.2">
      <c r="A57">
        <v>2002</v>
      </c>
      <c r="B57">
        <v>33269</v>
      </c>
    </row>
    <row r="58" spans="1:2" x14ac:dyDescent="0.2">
      <c r="A58">
        <v>2003</v>
      </c>
      <c r="B58">
        <v>38510</v>
      </c>
    </row>
    <row r="59" spans="1:2" x14ac:dyDescent="0.2">
      <c r="A59">
        <v>2004</v>
      </c>
      <c r="B59">
        <v>25824</v>
      </c>
    </row>
    <row r="60" spans="1:2" x14ac:dyDescent="0.2">
      <c r="A60">
        <v>2005</v>
      </c>
      <c r="B60">
        <v>27190</v>
      </c>
    </row>
    <row r="61" spans="1:2" x14ac:dyDescent="0.2">
      <c r="A61">
        <v>2006</v>
      </c>
      <c r="B61">
        <v>24287</v>
      </c>
    </row>
    <row r="62" spans="1:2" x14ac:dyDescent="0.2">
      <c r="A62">
        <v>2007</v>
      </c>
      <c r="B62">
        <v>20234</v>
      </c>
    </row>
    <row r="63" spans="1:2" x14ac:dyDescent="0.2">
      <c r="A63">
        <v>2008</v>
      </c>
      <c r="B63">
        <v>5390</v>
      </c>
    </row>
    <row r="64" spans="1:2" x14ac:dyDescent="0.2">
      <c r="A64">
        <v>2009</v>
      </c>
      <c r="B64">
        <v>18507</v>
      </c>
    </row>
    <row r="65" spans="1:2" x14ac:dyDescent="0.2">
      <c r="A65">
        <v>2010</v>
      </c>
      <c r="B65">
        <v>23568</v>
      </c>
    </row>
    <row r="66" spans="1:2" x14ac:dyDescent="0.2">
      <c r="A66">
        <v>2011</v>
      </c>
      <c r="B66">
        <v>20671</v>
      </c>
    </row>
    <row r="67" spans="1:2" x14ac:dyDescent="0.2">
      <c r="A67">
        <v>2012</v>
      </c>
      <c r="B67">
        <v>8988</v>
      </c>
    </row>
    <row r="68" spans="1:2" x14ac:dyDescent="0.2">
      <c r="A68">
        <v>2013</v>
      </c>
      <c r="B68">
        <v>17706</v>
      </c>
    </row>
    <row r="69" spans="1:2" x14ac:dyDescent="0.2">
      <c r="A69">
        <v>2014</v>
      </c>
      <c r="B69">
        <v>35473</v>
      </c>
    </row>
    <row r="70" spans="1:2" x14ac:dyDescent="0.2">
      <c r="A70">
        <v>2015</v>
      </c>
      <c r="B70">
        <v>20064</v>
      </c>
    </row>
    <row r="71" spans="1:2" x14ac:dyDescent="0.2">
      <c r="A71">
        <v>2016</v>
      </c>
      <c r="B71">
        <v>24058</v>
      </c>
    </row>
    <row r="72" spans="1:2" x14ac:dyDescent="0.2">
      <c r="A72">
        <v>2017</v>
      </c>
      <c r="B72">
        <v>12893</v>
      </c>
    </row>
    <row r="73" spans="1:2" x14ac:dyDescent="0.2">
      <c r="A73">
        <v>2018</v>
      </c>
      <c r="B73">
        <v>18008</v>
      </c>
    </row>
    <row r="74" spans="1:2" x14ac:dyDescent="0.2">
      <c r="A74">
        <v>2019</v>
      </c>
      <c r="B74">
        <v>4764</v>
      </c>
    </row>
    <row r="75" spans="1:2" x14ac:dyDescent="0.2">
      <c r="A75">
        <v>2020</v>
      </c>
      <c r="B75">
        <v>8488</v>
      </c>
    </row>
    <row r="76" spans="1:2" x14ac:dyDescent="0.2">
      <c r="A76">
        <v>2021</v>
      </c>
      <c r="B76">
        <v>4215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95669-BE80-C74C-BFB6-FF0B2D332678}">
  <dimension ref="A1:G46"/>
  <sheetViews>
    <sheetView workbookViewId="0">
      <selection activeCell="D8" sqref="D8"/>
    </sheetView>
  </sheetViews>
  <sheetFormatPr baseColWidth="10" defaultRowHeight="16" x14ac:dyDescent="0.2"/>
  <cols>
    <col min="2" max="2" width="22" customWidth="1"/>
    <col min="3" max="3" width="18.33203125" customWidth="1"/>
    <col min="4" max="4" width="18.83203125" customWidth="1"/>
    <col min="5" max="6" width="22.33203125" customWidth="1"/>
    <col min="7" max="7" width="28.5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>
        <v>1977</v>
      </c>
      <c r="G2">
        <v>0</v>
      </c>
    </row>
    <row r="3" spans="1:7" x14ac:dyDescent="0.2">
      <c r="A3">
        <v>1978</v>
      </c>
      <c r="G3">
        <v>0</v>
      </c>
    </row>
    <row r="4" spans="1:7" x14ac:dyDescent="0.2">
      <c r="A4">
        <v>1979</v>
      </c>
      <c r="G4">
        <v>5</v>
      </c>
    </row>
    <row r="5" spans="1:7" x14ac:dyDescent="0.2">
      <c r="A5">
        <v>1980</v>
      </c>
      <c r="G5">
        <v>27</v>
      </c>
    </row>
    <row r="6" spans="1:7" x14ac:dyDescent="0.2">
      <c r="A6">
        <v>1981</v>
      </c>
      <c r="G6">
        <v>76</v>
      </c>
    </row>
    <row r="7" spans="1:7" x14ac:dyDescent="0.2">
      <c r="A7">
        <v>1982</v>
      </c>
      <c r="G7">
        <v>143</v>
      </c>
    </row>
    <row r="8" spans="1:7" x14ac:dyDescent="0.2">
      <c r="A8">
        <v>1983</v>
      </c>
      <c r="G8">
        <v>68</v>
      </c>
    </row>
    <row r="9" spans="1:7" x14ac:dyDescent="0.2">
      <c r="A9">
        <v>1984</v>
      </c>
      <c r="G9">
        <v>222</v>
      </c>
    </row>
    <row r="10" spans="1:7" x14ac:dyDescent="0.2">
      <c r="A10">
        <v>1985</v>
      </c>
      <c r="G10">
        <v>349</v>
      </c>
    </row>
    <row r="11" spans="1:7" x14ac:dyDescent="0.2">
      <c r="A11">
        <v>1986</v>
      </c>
      <c r="B11">
        <v>0</v>
      </c>
      <c r="C11">
        <v>87</v>
      </c>
      <c r="D11">
        <v>304</v>
      </c>
      <c r="G11">
        <v>682</v>
      </c>
    </row>
    <row r="12" spans="1:7" x14ac:dyDescent="0.2">
      <c r="A12">
        <v>1987</v>
      </c>
      <c r="B12">
        <v>3</v>
      </c>
      <c r="C12">
        <v>949</v>
      </c>
      <c r="D12">
        <v>791</v>
      </c>
      <c r="G12">
        <v>1385</v>
      </c>
    </row>
    <row r="13" spans="1:7" x14ac:dyDescent="0.2">
      <c r="A13">
        <v>1988</v>
      </c>
      <c r="B13">
        <v>80</v>
      </c>
      <c r="C13">
        <v>3545</v>
      </c>
      <c r="D13">
        <v>2743</v>
      </c>
      <c r="G13">
        <v>3431</v>
      </c>
    </row>
    <row r="14" spans="1:7" x14ac:dyDescent="0.2">
      <c r="A14">
        <v>1989</v>
      </c>
      <c r="B14">
        <v>1280</v>
      </c>
      <c r="C14">
        <v>8514</v>
      </c>
      <c r="D14">
        <v>1815</v>
      </c>
      <c r="G14">
        <v>5967</v>
      </c>
    </row>
    <row r="15" spans="1:7" x14ac:dyDescent="0.2">
      <c r="A15">
        <v>1990</v>
      </c>
      <c r="B15">
        <v>1640</v>
      </c>
      <c r="C15">
        <v>10396</v>
      </c>
      <c r="D15">
        <v>1296</v>
      </c>
      <c r="G15">
        <v>9625</v>
      </c>
    </row>
    <row r="16" spans="1:7" x14ac:dyDescent="0.2">
      <c r="A16">
        <v>1991</v>
      </c>
      <c r="E16">
        <v>24362</v>
      </c>
      <c r="F16">
        <v>34109</v>
      </c>
      <c r="G16">
        <v>13499</v>
      </c>
    </row>
    <row r="17" spans="1:7" x14ac:dyDescent="0.2">
      <c r="A17">
        <v>1992</v>
      </c>
      <c r="E17">
        <v>19814</v>
      </c>
      <c r="F17">
        <v>30325</v>
      </c>
      <c r="G17">
        <v>17305</v>
      </c>
    </row>
    <row r="18" spans="1:7" x14ac:dyDescent="0.2">
      <c r="A18">
        <v>1993</v>
      </c>
      <c r="E18">
        <v>25555</v>
      </c>
      <c r="F18">
        <v>36670</v>
      </c>
      <c r="G18">
        <v>23483</v>
      </c>
    </row>
    <row r="19" spans="1:7" x14ac:dyDescent="0.2">
      <c r="A19">
        <v>1994</v>
      </c>
      <c r="E19">
        <v>23657</v>
      </c>
      <c r="F19">
        <v>23657</v>
      </c>
      <c r="G19">
        <v>27773</v>
      </c>
    </row>
    <row r="20" spans="1:7" x14ac:dyDescent="0.2">
      <c r="A20">
        <v>1995</v>
      </c>
      <c r="E20">
        <v>27275</v>
      </c>
      <c r="F20">
        <v>42515</v>
      </c>
      <c r="G20">
        <v>33674</v>
      </c>
    </row>
    <row r="21" spans="1:7" x14ac:dyDescent="0.2">
      <c r="A21">
        <v>1996</v>
      </c>
      <c r="E21">
        <v>27756</v>
      </c>
      <c r="F21">
        <v>45624</v>
      </c>
      <c r="G21">
        <v>36475</v>
      </c>
    </row>
    <row r="22" spans="1:7" x14ac:dyDescent="0.2">
      <c r="A22">
        <v>1997</v>
      </c>
      <c r="E22">
        <v>36465</v>
      </c>
      <c r="F22">
        <v>56775</v>
      </c>
      <c r="G22">
        <v>51015</v>
      </c>
    </row>
    <row r="23" spans="1:7" x14ac:dyDescent="0.2">
      <c r="A23">
        <v>1998</v>
      </c>
      <c r="E23">
        <v>42200</v>
      </c>
      <c r="F23">
        <v>58618</v>
      </c>
      <c r="G23">
        <v>49475</v>
      </c>
    </row>
    <row r="24" spans="1:7" x14ac:dyDescent="0.2">
      <c r="A24">
        <v>1999</v>
      </c>
      <c r="E24">
        <v>49700</v>
      </c>
      <c r="F24">
        <v>72890</v>
      </c>
      <c r="G24">
        <v>61990</v>
      </c>
    </row>
    <row r="25" spans="1:7" x14ac:dyDescent="0.2">
      <c r="A25">
        <v>2000</v>
      </c>
      <c r="E25">
        <v>49000</v>
      </c>
      <c r="F25">
        <v>82195</v>
      </c>
      <c r="G25">
        <v>72495</v>
      </c>
    </row>
    <row r="26" spans="1:7" x14ac:dyDescent="0.2">
      <c r="A26">
        <v>2001</v>
      </c>
      <c r="E26">
        <v>68000</v>
      </c>
      <c r="F26">
        <v>105606</v>
      </c>
      <c r="G26">
        <v>95606</v>
      </c>
    </row>
    <row r="27" spans="1:7" x14ac:dyDescent="0.2">
      <c r="A27">
        <v>2002</v>
      </c>
      <c r="E27">
        <v>84200</v>
      </c>
      <c r="F27">
        <v>126321</v>
      </c>
      <c r="G27">
        <v>114921</v>
      </c>
    </row>
    <row r="28" spans="1:7" x14ac:dyDescent="0.2">
      <c r="A28">
        <v>2003</v>
      </c>
      <c r="E28">
        <v>65411</v>
      </c>
      <c r="F28">
        <v>99961</v>
      </c>
      <c r="G28">
        <v>107228</v>
      </c>
    </row>
    <row r="29" spans="1:7" x14ac:dyDescent="0.2">
      <c r="A29">
        <v>2004</v>
      </c>
      <c r="E29">
        <v>55646</v>
      </c>
      <c r="F29">
        <v>90646</v>
      </c>
      <c r="G29">
        <v>96774</v>
      </c>
    </row>
    <row r="30" spans="1:7" x14ac:dyDescent="0.2">
      <c r="A30">
        <v>2005</v>
      </c>
      <c r="E30">
        <v>63370</v>
      </c>
      <c r="F30">
        <v>98370</v>
      </c>
      <c r="G30">
        <v>98370</v>
      </c>
    </row>
    <row r="31" spans="1:7" x14ac:dyDescent="0.2">
      <c r="A31">
        <v>2006</v>
      </c>
      <c r="E31">
        <v>70181</v>
      </c>
      <c r="F31" s="1">
        <v>118061</v>
      </c>
      <c r="G31">
        <v>118061</v>
      </c>
    </row>
    <row r="32" spans="1:7" x14ac:dyDescent="0.2">
      <c r="A32">
        <v>2007</v>
      </c>
      <c r="E32">
        <v>70998</v>
      </c>
      <c r="F32">
        <v>102509</v>
      </c>
      <c r="G32">
        <v>102509</v>
      </c>
    </row>
    <row r="33" spans="1:7" x14ac:dyDescent="0.2">
      <c r="A33">
        <v>2008</v>
      </c>
      <c r="E33">
        <v>73265</v>
      </c>
      <c r="F33">
        <v>104075</v>
      </c>
      <c r="G33">
        <v>104075</v>
      </c>
    </row>
    <row r="34" spans="1:7" x14ac:dyDescent="0.2">
      <c r="A34">
        <v>2009</v>
      </c>
      <c r="E34">
        <v>68662</v>
      </c>
      <c r="F34">
        <v>100212</v>
      </c>
      <c r="G34">
        <v>100212</v>
      </c>
    </row>
    <row r="35" spans="1:7" x14ac:dyDescent="0.2">
      <c r="A35">
        <v>2010</v>
      </c>
      <c r="E35">
        <v>70831</v>
      </c>
      <c r="F35">
        <v>101544</v>
      </c>
      <c r="G35">
        <v>101544</v>
      </c>
    </row>
    <row r="36" spans="1:7" x14ac:dyDescent="0.2">
      <c r="A36">
        <v>2011</v>
      </c>
      <c r="E36">
        <v>83144</v>
      </c>
      <c r="F36">
        <v>110328</v>
      </c>
      <c r="G36">
        <v>110328</v>
      </c>
    </row>
    <row r="37" spans="1:7" x14ac:dyDescent="0.2">
      <c r="A37">
        <v>2012</v>
      </c>
      <c r="E37">
        <v>79981</v>
      </c>
      <c r="F37">
        <v>116101</v>
      </c>
      <c r="G37">
        <v>116101</v>
      </c>
    </row>
    <row r="38" spans="1:7" x14ac:dyDescent="0.2">
      <c r="A38">
        <v>2013</v>
      </c>
      <c r="E38">
        <v>74673</v>
      </c>
      <c r="F38">
        <v>100027</v>
      </c>
      <c r="G38">
        <v>97629</v>
      </c>
    </row>
    <row r="39" spans="1:7" x14ac:dyDescent="0.2">
      <c r="A39">
        <v>2014</v>
      </c>
      <c r="E39">
        <v>54971</v>
      </c>
      <c r="F39">
        <v>78979</v>
      </c>
      <c r="G39">
        <v>86347</v>
      </c>
    </row>
    <row r="40" spans="1:7" x14ac:dyDescent="0.2">
      <c r="A40">
        <v>2015</v>
      </c>
      <c r="E40">
        <v>92926</v>
      </c>
      <c r="F40">
        <v>121926</v>
      </c>
      <c r="G40">
        <v>121926</v>
      </c>
    </row>
    <row r="41" spans="1:7" x14ac:dyDescent="0.2">
      <c r="A41">
        <v>2016</v>
      </c>
      <c r="E41">
        <v>90511</v>
      </c>
      <c r="F41">
        <v>123522</v>
      </c>
      <c r="G41">
        <v>123522</v>
      </c>
    </row>
    <row r="42" spans="1:7" x14ac:dyDescent="0.2">
      <c r="A42">
        <v>2017</v>
      </c>
      <c r="E42">
        <v>85608</v>
      </c>
      <c r="F42">
        <v>120553</v>
      </c>
      <c r="G42">
        <v>120553</v>
      </c>
    </row>
    <row r="43" spans="1:7" x14ac:dyDescent="0.2">
      <c r="A43">
        <v>2018</v>
      </c>
      <c r="E43">
        <v>87010</v>
      </c>
      <c r="F43">
        <v>123184</v>
      </c>
      <c r="G43">
        <v>123184</v>
      </c>
    </row>
    <row r="44" spans="1:7" x14ac:dyDescent="0.2">
      <c r="A44">
        <v>2019</v>
      </c>
      <c r="E44">
        <v>88874</v>
      </c>
      <c r="F44">
        <v>118632</v>
      </c>
      <c r="G44">
        <v>118630</v>
      </c>
    </row>
    <row r="45" spans="1:7" x14ac:dyDescent="0.2">
      <c r="A45">
        <v>2020</v>
      </c>
      <c r="E45">
        <v>91666</v>
      </c>
      <c r="F45">
        <v>120285</v>
      </c>
      <c r="G45">
        <v>120427</v>
      </c>
    </row>
    <row r="46" spans="1:7" x14ac:dyDescent="0.2">
      <c r="A46">
        <v>2021</v>
      </c>
      <c r="E46">
        <v>84171</v>
      </c>
      <c r="F46">
        <v>120186</v>
      </c>
      <c r="G46">
        <v>120186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aquaculture_production</vt:lpstr>
      <vt:lpstr>wild_caught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Krichel</dc:creator>
  <cp:lastModifiedBy>Leila Krichel</cp:lastModifiedBy>
  <dcterms:created xsi:type="dcterms:W3CDTF">2023-06-01T19:49:25Z</dcterms:created>
  <dcterms:modified xsi:type="dcterms:W3CDTF">2023-11-08T01:36:25Z</dcterms:modified>
</cp:coreProperties>
</file>