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aol\Desktop\Turing\Main Analysis Type\Funnel Analysis\"/>
    </mc:Choice>
  </mc:AlternateContent>
  <xr:revisionPtr revIDLastSave="0" documentId="13_ncr:1_{CCA2027B-74BE-43B9-87B9-F14DC0579048}" xr6:coauthVersionLast="47" xr6:coauthVersionMax="47" xr10:uidLastSave="{00000000-0000-0000-0000-000000000000}"/>
  <bookViews>
    <workbookView xWindow="-120" yWindow="-120" windowWidth="29040" windowHeight="15720" activeTab="1" xr2:uid="{B30CF5F0-8E35-496B-A039-FE3ED204C870}"/>
  </bookViews>
  <sheets>
    <sheet name="Results" sheetId="1" r:id="rId1"/>
    <sheet name="Present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E35" i="2"/>
  <c r="B33" i="2"/>
  <c r="E33" i="2" s="1"/>
  <c r="B34" i="2"/>
  <c r="C34" i="2" s="1"/>
  <c r="B35" i="2"/>
  <c r="C35" i="2" s="1"/>
  <c r="B36" i="2"/>
  <c r="D36" i="2" s="1"/>
  <c r="B32" i="2"/>
  <c r="D32" i="2" s="1"/>
  <c r="F2" i="2"/>
  <c r="F3" i="2"/>
  <c r="I6" i="2"/>
  <c r="H6" i="2"/>
  <c r="G6" i="2"/>
  <c r="F6" i="2"/>
  <c r="I5" i="2"/>
  <c r="H5" i="2"/>
  <c r="G5" i="2"/>
  <c r="F5" i="2"/>
  <c r="I4" i="2"/>
  <c r="H4" i="2"/>
  <c r="G4" i="2"/>
  <c r="F4" i="2"/>
  <c r="I3" i="2"/>
  <c r="H3" i="2"/>
  <c r="G3" i="2"/>
  <c r="I2" i="2"/>
  <c r="H2" i="2"/>
  <c r="G2" i="2"/>
  <c r="H2" i="1"/>
  <c r="I2" i="1"/>
  <c r="H3" i="1"/>
  <c r="I3" i="1"/>
  <c r="H4" i="1"/>
  <c r="I4" i="1"/>
  <c r="H5" i="1"/>
  <c r="I5" i="1"/>
  <c r="H6" i="1"/>
  <c r="I6" i="1"/>
  <c r="G3" i="1"/>
  <c r="G4" i="1"/>
  <c r="G5" i="1"/>
  <c r="G6" i="1"/>
  <c r="G2" i="1"/>
  <c r="F4" i="1"/>
  <c r="F5" i="1"/>
  <c r="F6" i="1"/>
  <c r="F3" i="1"/>
  <c r="F2" i="1"/>
  <c r="E36" i="2" l="1"/>
  <c r="E34" i="2"/>
  <c r="E32" i="2"/>
  <c r="C32" i="2"/>
  <c r="C36" i="2"/>
  <c r="D34" i="2"/>
  <c r="C33" i="2"/>
  <c r="D35" i="2"/>
  <c r="D33" i="2"/>
  <c r="E37" i="2" l="1"/>
  <c r="C37" i="2"/>
  <c r="D37" i="2"/>
</calcChain>
</file>

<file path=xl/sharedStrings.xml><?xml version="1.0" encoding="utf-8"?>
<sst xmlns="http://schemas.openxmlformats.org/spreadsheetml/2006/main" count="40" uniqueCount="34">
  <si>
    <t>event_order</t>
  </si>
  <si>
    <t>event_name</t>
  </si>
  <si>
    <t>first_country_events</t>
  </si>
  <si>
    <t>second_country_events</t>
  </si>
  <si>
    <t>third_country_events</t>
  </si>
  <si>
    <t>Full_percentage</t>
  </si>
  <si>
    <t>1st_country_perc_drop</t>
  </si>
  <si>
    <t>2nd_country_perc_drop</t>
  </si>
  <si>
    <t>3rd_country_perc_drop</t>
  </si>
  <si>
    <t>view_item</t>
  </si>
  <si>
    <t>add_to_cart</t>
  </si>
  <si>
    <t>add_shipping_info</t>
  </si>
  <si>
    <t>add_payment_info</t>
  </si>
  <si>
    <t>purchase</t>
  </si>
  <si>
    <t>Event Order</t>
  </si>
  <si>
    <t>Event Name</t>
  </si>
  <si>
    <t xml:space="preserve">View Item </t>
  </si>
  <si>
    <t>Add to cart</t>
  </si>
  <si>
    <t>Add paymento Info</t>
  </si>
  <si>
    <t>Add shipping Info</t>
  </si>
  <si>
    <t>Purchase</t>
  </si>
  <si>
    <t>USA</t>
  </si>
  <si>
    <t>India</t>
  </si>
  <si>
    <t>Canada</t>
  </si>
  <si>
    <t>Sum of Event Type</t>
  </si>
  <si>
    <t>AVG</t>
  </si>
  <si>
    <t>1st country % Droped Clients</t>
  </si>
  <si>
    <t>3rd country % Droped Clients</t>
  </si>
  <si>
    <t>2nd country % Droped Clients</t>
  </si>
  <si>
    <t xml:space="preserve">1st country (nº of events) </t>
  </si>
  <si>
    <t xml:space="preserve">2nd country (nº of events) </t>
  </si>
  <si>
    <t xml:space="preserve">3rd country (nº of events) </t>
  </si>
  <si>
    <t>Clients % Dropoff (All countries)</t>
  </si>
  <si>
    <t>Helper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</si>
</sst>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8"/>
      <name val="Aptos Narrow"/>
      <family val="2"/>
      <scheme val="minor"/>
    </font>
    <font>
      <sz val="11"/>
      <color theme="1" tint="4.9989318521683403E-2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9" fontId="0" fillId="0" borderId="0" xfId="0" applyNumberFormat="1"/>
    <xf numFmtId="9" fontId="2" fillId="0" borderId="1" xfId="0" applyNumberFormat="1" applyFont="1" applyBorder="1" applyAlignment="1">
      <alignment wrapText="1"/>
    </xf>
    <xf numFmtId="0" fontId="2" fillId="0" borderId="0" xfId="0" applyFont="1" applyAlignment="1">
      <alignment horizontal="right" wrapText="1"/>
    </xf>
    <xf numFmtId="9" fontId="2" fillId="0" borderId="0" xfId="0" applyNumberFormat="1" applyFont="1" applyAlignment="1">
      <alignment horizontal="right" wrapText="1"/>
    </xf>
    <xf numFmtId="9" fontId="2" fillId="0" borderId="1" xfId="1" applyFont="1" applyBorder="1" applyAlignment="1">
      <alignment wrapText="1"/>
    </xf>
    <xf numFmtId="9" fontId="0" fillId="0" borderId="0" xfId="1" applyFont="1"/>
    <xf numFmtId="0" fontId="2" fillId="0" borderId="0" xfId="0" applyFont="1" applyAlignment="1">
      <alignment wrapText="1"/>
    </xf>
    <xf numFmtId="0" fontId="2" fillId="0" borderId="2" xfId="0" applyFont="1" applyBorder="1" applyAlignment="1">
      <alignment horizontal="right" wrapText="1"/>
    </xf>
    <xf numFmtId="9" fontId="2" fillId="0" borderId="3" xfId="1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wrapText="1"/>
    </xf>
    <xf numFmtId="0" fontId="2" fillId="0" borderId="7" xfId="0" applyFont="1" applyBorder="1" applyAlignment="1">
      <alignment horizontal="right" wrapText="1"/>
    </xf>
    <xf numFmtId="0" fontId="2" fillId="0" borderId="8" xfId="0" applyFont="1" applyBorder="1" applyAlignment="1">
      <alignment wrapText="1"/>
    </xf>
    <xf numFmtId="9" fontId="2" fillId="0" borderId="8" xfId="0" applyNumberFormat="1" applyFont="1" applyBorder="1" applyAlignment="1">
      <alignment wrapText="1"/>
    </xf>
    <xf numFmtId="9" fontId="2" fillId="0" borderId="8" xfId="1" applyFont="1" applyBorder="1" applyAlignment="1">
      <alignment wrapText="1"/>
    </xf>
    <xf numFmtId="9" fontId="2" fillId="0" borderId="9" xfId="1" applyFont="1" applyBorder="1" applyAlignment="1">
      <alignment wrapText="1"/>
    </xf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10" fontId="4" fillId="2" borderId="0" xfId="1" applyNumberFormat="1" applyFont="1" applyFill="1"/>
    <xf numFmtId="10" fontId="4" fillId="3" borderId="0" xfId="1" applyNumberFormat="1" applyFont="1" applyFill="1"/>
    <xf numFmtId="10" fontId="4" fillId="4" borderId="0" xfId="1" applyNumberFormat="1" applyFont="1" applyFill="1"/>
    <xf numFmtId="2" fontId="2" fillId="0" borderId="0" xfId="1" applyNumberFormat="1" applyFont="1" applyBorder="1" applyAlignment="1">
      <alignment wrapText="1"/>
    </xf>
    <xf numFmtId="0" fontId="2" fillId="2" borderId="1" xfId="0" applyFont="1" applyFill="1" applyBorder="1" applyAlignment="1">
      <alignment horizontal="right" wrapText="1"/>
    </xf>
    <xf numFmtId="0" fontId="2" fillId="2" borderId="8" xfId="0" applyFont="1" applyFill="1" applyBorder="1" applyAlignment="1">
      <alignment horizontal="right" wrapText="1"/>
    </xf>
    <xf numFmtId="0" fontId="2" fillId="3" borderId="1" xfId="0" applyFont="1" applyFill="1" applyBorder="1" applyAlignment="1">
      <alignment horizontal="right" wrapText="1"/>
    </xf>
    <xf numFmtId="0" fontId="2" fillId="3" borderId="8" xfId="0" applyFont="1" applyFill="1" applyBorder="1" applyAlignment="1">
      <alignment horizontal="right" wrapText="1"/>
    </xf>
    <xf numFmtId="0" fontId="2" fillId="4" borderId="1" xfId="0" applyFont="1" applyFill="1" applyBorder="1" applyAlignment="1">
      <alignment horizontal="right" wrapText="1"/>
    </xf>
    <xf numFmtId="0" fontId="2" fillId="4" borderId="8" xfId="0" applyFont="1" applyFill="1" applyBorder="1" applyAlignment="1">
      <alignment horizontal="right" wrapText="1"/>
    </xf>
    <xf numFmtId="0" fontId="2" fillId="0" borderId="0" xfId="0" applyFont="1" applyAlignment="1">
      <alignment horizontal="center" wrapText="1"/>
    </xf>
  </cellXfs>
  <cellStyles count="2">
    <cellStyle name="Normal" xfId="0" builtinId="0"/>
    <cellStyle name="Percent" xfId="1" builtinId="5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/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3" formatCode="0%"/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0000"/>
        </patternFill>
      </fill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92D050"/>
        </patternFill>
      </fill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0070C0"/>
        </patternFill>
      </fill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numFmt numFmtId="14" formatCode="0.00%"/>
      <fill>
        <patternFill patternType="solid">
          <fgColor indexed="64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numFmt numFmtId="14" formatCode="0.00%"/>
      <fill>
        <patternFill patternType="solid">
          <fgColor indexed="64"/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numFmt numFmtId="14" formatCode="0.00%"/>
      <fill>
        <patternFill patternType="solid">
          <fgColor indexed="64"/>
          <bgColor rgb="FF0070C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Clients</a:t>
            </a:r>
            <a:r>
              <a:rPr lang="en-US" baseline="0"/>
              <a:t> </a:t>
            </a:r>
            <a:r>
              <a:rPr lang="en-US"/>
              <a:t>% Dropoff (All countries)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Presentation!$F$1</c:f>
              <c:strCache>
                <c:ptCount val="1"/>
                <c:pt idx="0">
                  <c:v>Clients % Dropoff (All countries)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Presentation!$B$2:$B$6</c:f>
              <c:strCache>
                <c:ptCount val="5"/>
                <c:pt idx="0">
                  <c:v>View Item </c:v>
                </c:pt>
                <c:pt idx="1">
                  <c:v>Add to cart</c:v>
                </c:pt>
                <c:pt idx="2">
                  <c:v>Add shipping Info</c:v>
                </c:pt>
                <c:pt idx="3">
                  <c:v>Add paymento Info</c:v>
                </c:pt>
                <c:pt idx="4">
                  <c:v>Purchase</c:v>
                </c:pt>
              </c:strCache>
            </c:strRef>
          </c:cat>
          <c:val>
            <c:numRef>
              <c:f>Presentation!$F$2:$F$6</c:f>
              <c:numCache>
                <c:formatCode>0%</c:formatCode>
                <c:ptCount val="5"/>
                <c:pt idx="0">
                  <c:v>1</c:v>
                </c:pt>
                <c:pt idx="1">
                  <c:v>0.20742760888746289</c:v>
                </c:pt>
                <c:pt idx="2">
                  <c:v>0.15911339269003502</c:v>
                </c:pt>
                <c:pt idx="3">
                  <c:v>9.3714071816261596E-2</c:v>
                </c:pt>
                <c:pt idx="4">
                  <c:v>7.2270794898532123E-2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5A-4A9A-AAFF-AD0A30B9B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3049856"/>
        <c:axId val="1923058976"/>
      </c:barChart>
      <c:catAx>
        <c:axId val="19230498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23058976"/>
        <c:crosses val="autoZero"/>
        <c:auto val="1"/>
        <c:lblAlgn val="ctr"/>
        <c:lblOffset val="100"/>
        <c:noMultiLvlLbl val="0"/>
      </c:catAx>
      <c:valAx>
        <c:axId val="1923058976"/>
        <c:scaling>
          <c:orientation val="minMax"/>
          <c:max val="1"/>
        </c:scaling>
        <c:delete val="0"/>
        <c:axPos val="t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2304985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AVG of Events in %</a:t>
            </a:r>
          </a:p>
        </c:rich>
      </c:tx>
      <c:layout>
        <c:manualLayout>
          <c:xMode val="edge"/>
          <c:yMode val="edge"/>
          <c:x val="0.38420651891357033"/>
          <c:y val="2.00250286578658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8022-406F-8520-E6C9A17C390E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022-406F-8520-E6C9A17C390E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022-406F-8520-E6C9A17C390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Presentation!$C$31:$E$31</c:f>
              <c:strCache>
                <c:ptCount val="3"/>
                <c:pt idx="0">
                  <c:v>USA</c:v>
                </c:pt>
                <c:pt idx="1">
                  <c:v>India</c:v>
                </c:pt>
                <c:pt idx="2">
                  <c:v>Canada</c:v>
                </c:pt>
              </c:strCache>
            </c:strRef>
          </c:cat>
          <c:val>
            <c:numRef>
              <c:f>Presentation!$C$37:$E$37</c:f>
              <c:numCache>
                <c:formatCode>0.00%</c:formatCode>
                <c:ptCount val="3"/>
                <c:pt idx="0">
                  <c:v>0.72064880552397981</c:v>
                </c:pt>
                <c:pt idx="1">
                  <c:v>0.15039313446633451</c:v>
                </c:pt>
                <c:pt idx="2">
                  <c:v>0.12895806000968574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0-48FF-8AE0-9B0219310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0349936"/>
        <c:axId val="2120350896"/>
      </c:barChart>
      <c:catAx>
        <c:axId val="212034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20350896"/>
        <c:crosses val="autoZero"/>
        <c:auto val="1"/>
        <c:lblAlgn val="ctr"/>
        <c:lblOffset val="100"/>
        <c:noMultiLvlLbl val="0"/>
      </c:catAx>
      <c:valAx>
        <c:axId val="2120350896"/>
        <c:scaling>
          <c:orientation val="minMax"/>
          <c:max val="1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2034993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Funnel Chart</a:t>
            </a:r>
          </a:p>
        </c:rich>
      </c:tx>
      <c:layout>
        <c:manualLayout>
          <c:xMode val="edge"/>
          <c:yMode val="edge"/>
          <c:x val="0.45585763953620068"/>
          <c:y val="2.2245388825750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0597899149315103"/>
          <c:y val="0.14122114339546962"/>
          <c:w val="0.87831548582056151"/>
          <c:h val="0.73689222576208702"/>
        </c:manualLayout>
      </c:layout>
      <c:barChart>
        <c:barDir val="bar"/>
        <c:grouping val="stacked"/>
        <c:varyColors val="0"/>
        <c:ser>
          <c:idx val="3"/>
          <c:order val="0"/>
          <c:tx>
            <c:strRef>
              <c:f>Presentation!$J$1</c:f>
              <c:strCache>
                <c:ptCount val="1"/>
                <c:pt idx="0">
                  <c:v>Helper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Presentation!$B$2:$B$6</c:f>
              <c:strCache>
                <c:ptCount val="5"/>
                <c:pt idx="0">
                  <c:v>View Item </c:v>
                </c:pt>
                <c:pt idx="1">
                  <c:v>Add to cart</c:v>
                </c:pt>
                <c:pt idx="2">
                  <c:v>Add shipping Info</c:v>
                </c:pt>
                <c:pt idx="3">
                  <c:v>Add paymento Info</c:v>
                </c:pt>
                <c:pt idx="4">
                  <c:v>Purchase</c:v>
                </c:pt>
              </c:strCache>
            </c:strRef>
          </c:cat>
          <c:val>
            <c:numRef>
              <c:f>Presentation!$J$2:$J$6</c:f>
              <c:numCache>
                <c:formatCode>0.00</c:formatCode>
                <c:ptCount val="5"/>
                <c:pt idx="0">
                  <c:v>0</c:v>
                </c:pt>
                <c:pt idx="1">
                  <c:v>10675</c:v>
                </c:pt>
                <c:pt idx="2">
                  <c:v>11322</c:v>
                </c:pt>
                <c:pt idx="3">
                  <c:v>12218.5</c:v>
                </c:pt>
                <c:pt idx="4">
                  <c:v>12505.5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3B-41EF-B06D-C4139E43696B}"/>
            </c:ext>
          </c:extLst>
        </c:ser>
        <c:ser>
          <c:idx val="0"/>
          <c:order val="1"/>
          <c:tx>
            <c:strRef>
              <c:f>Presentation!$C$1</c:f>
              <c:strCache>
                <c:ptCount val="1"/>
                <c:pt idx="0">
                  <c:v>1st country (nº of events) 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Presentation!$B$2:$B$6</c:f>
              <c:strCache>
                <c:ptCount val="5"/>
                <c:pt idx="0">
                  <c:v>View Item </c:v>
                </c:pt>
                <c:pt idx="1">
                  <c:v>Add to cart</c:v>
                </c:pt>
                <c:pt idx="2">
                  <c:v>Add shipping Info</c:v>
                </c:pt>
                <c:pt idx="3">
                  <c:v>Add paymento Info</c:v>
                </c:pt>
                <c:pt idx="4">
                  <c:v>Purchase</c:v>
                </c:pt>
              </c:strCache>
            </c:strRef>
          </c:cat>
          <c:val>
            <c:numRef>
              <c:f>Presentation!$C$2:$C$6</c:f>
              <c:numCache>
                <c:formatCode>General</c:formatCode>
                <c:ptCount val="5"/>
                <c:pt idx="0">
                  <c:v>26953</c:v>
                </c:pt>
                <c:pt idx="1">
                  <c:v>5603</c:v>
                </c:pt>
                <c:pt idx="2">
                  <c:v>4309</c:v>
                </c:pt>
                <c:pt idx="3">
                  <c:v>2516</c:v>
                </c:pt>
                <c:pt idx="4">
                  <c:v>1942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3B-41EF-B06D-C4139E43696B}"/>
            </c:ext>
          </c:extLst>
        </c:ser>
        <c:ser>
          <c:idx val="1"/>
          <c:order val="2"/>
          <c:tx>
            <c:strRef>
              <c:f>Presentation!$D$1</c:f>
              <c:strCache>
                <c:ptCount val="1"/>
                <c:pt idx="0">
                  <c:v>2nd country (nº of events) 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0470348457524864E-2"/>
                  <c:y val="-9.639668491158326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73B-41EF-B06D-C4139E43696B}"/>
                </c:ext>
              </c:extLst>
            </c:dLbl>
            <c:dLbl>
              <c:idx val="1"/>
              <c:layout>
                <c:manualLayout>
                  <c:x val="1.8323109800668681E-2"/>
                  <c:y val="8.898155530300000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73B-41EF-B06D-C4139E43696B}"/>
                </c:ext>
              </c:extLst>
            </c:dLbl>
            <c:dLbl>
              <c:idx val="2"/>
              <c:layout>
                <c:manualLayout>
                  <c:x val="2.486707758662178E-2"/>
                  <c:y val="8.156642569441674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73B-41EF-B06D-C4139E43696B}"/>
                </c:ext>
              </c:extLst>
            </c:dLbl>
            <c:dLbl>
              <c:idx val="3"/>
              <c:layout>
                <c:manualLayout>
                  <c:x val="2.7484664701002925E-2"/>
                  <c:y val="7.415129608583340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73B-41EF-B06D-C4139E43696B}"/>
                </c:ext>
              </c:extLst>
            </c:dLbl>
            <c:dLbl>
              <c:idx val="4"/>
              <c:layout>
                <c:manualLayout>
                  <c:x val="2.0940696915049919E-2"/>
                  <c:y val="7.415158802006975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73B-41EF-B06D-C4139E4369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Presentation!$B$2:$B$6</c:f>
              <c:strCache>
                <c:ptCount val="5"/>
                <c:pt idx="0">
                  <c:v>View Item </c:v>
                </c:pt>
                <c:pt idx="1">
                  <c:v>Add to cart</c:v>
                </c:pt>
                <c:pt idx="2">
                  <c:v>Add shipping Info</c:v>
                </c:pt>
                <c:pt idx="3">
                  <c:v>Add paymento Info</c:v>
                </c:pt>
                <c:pt idx="4">
                  <c:v>Purchase</c:v>
                </c:pt>
              </c:strCache>
            </c:strRef>
          </c:cat>
          <c:val>
            <c:numRef>
              <c:f>Presentation!$D$2:$D$6</c:f>
              <c:numCache>
                <c:formatCode>General</c:formatCode>
                <c:ptCount val="5"/>
                <c:pt idx="0">
                  <c:v>5795</c:v>
                </c:pt>
                <c:pt idx="1">
                  <c:v>1162</c:v>
                </c:pt>
                <c:pt idx="2">
                  <c:v>878</c:v>
                </c:pt>
                <c:pt idx="3">
                  <c:v>524</c:v>
                </c:pt>
                <c:pt idx="4">
                  <c:v>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3B-41EF-B06D-C4139E43696B}"/>
            </c:ext>
          </c:extLst>
        </c:ser>
        <c:ser>
          <c:idx val="2"/>
          <c:order val="3"/>
          <c:tx>
            <c:strRef>
              <c:f>Presentation!$E$1</c:f>
              <c:strCache>
                <c:ptCount val="1"/>
                <c:pt idx="0">
                  <c:v>3rd country (nº of events)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570552268628744E-2"/>
                  <c:y val="-9.268912010729160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73B-41EF-B06D-C4139E43696B}"/>
                </c:ext>
              </c:extLst>
            </c:dLbl>
            <c:dLbl>
              <c:idx val="1"/>
              <c:layout>
                <c:manualLayout>
                  <c:x val="7.1983645645484096E-2"/>
                  <c:y val="-5.561347206437500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73B-41EF-B06D-C4139E43696B}"/>
                </c:ext>
              </c:extLst>
            </c:dLbl>
            <c:dLbl>
              <c:idx val="2"/>
              <c:layout>
                <c:manualLayout>
                  <c:x val="6.8057264973912138E-2"/>
                  <c:y val="-4.819834245579160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73B-41EF-B06D-C4139E43696B}"/>
                </c:ext>
              </c:extLst>
            </c:dLbl>
            <c:dLbl>
              <c:idx val="3"/>
              <c:layout>
                <c:manualLayout>
                  <c:x val="9.0306755446152784E-2"/>
                  <c:y val="-2.59529536300415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73B-41EF-B06D-C4139E43696B}"/>
                </c:ext>
              </c:extLst>
            </c:dLbl>
            <c:dLbl>
              <c:idx val="4"/>
              <c:layout>
                <c:manualLayout>
                  <c:x val="7.8527613431437202E-2"/>
                  <c:y val="-3.707564804291666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73B-41EF-B06D-C4139E4369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Presentation!$B$2:$B$6</c:f>
              <c:strCache>
                <c:ptCount val="5"/>
                <c:pt idx="0">
                  <c:v>View Item </c:v>
                </c:pt>
                <c:pt idx="1">
                  <c:v>Add to cart</c:v>
                </c:pt>
                <c:pt idx="2">
                  <c:v>Add shipping Info</c:v>
                </c:pt>
                <c:pt idx="3">
                  <c:v>Add paymento Info</c:v>
                </c:pt>
                <c:pt idx="4">
                  <c:v>Purchase</c:v>
                </c:pt>
              </c:strCache>
            </c:strRef>
          </c:cat>
          <c:val>
            <c:numRef>
              <c:f>Presentation!$E$2:$E$6</c:f>
              <c:numCache>
                <c:formatCode>General</c:formatCode>
                <c:ptCount val="5"/>
                <c:pt idx="0">
                  <c:v>4653</c:v>
                </c:pt>
                <c:pt idx="1">
                  <c:v>993</c:v>
                </c:pt>
                <c:pt idx="2">
                  <c:v>764</c:v>
                </c:pt>
                <c:pt idx="3">
                  <c:v>465</c:v>
                </c:pt>
                <c:pt idx="4">
                  <c:v>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3B-41EF-B06D-C4139E436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8507920"/>
        <c:axId val="1548507440"/>
      </c:barChart>
      <c:catAx>
        <c:axId val="15485079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48507440"/>
        <c:crosses val="autoZero"/>
        <c:auto val="1"/>
        <c:lblAlgn val="ctr"/>
        <c:lblOffset val="100"/>
        <c:noMultiLvlLbl val="0"/>
      </c:catAx>
      <c:valAx>
        <c:axId val="1548507440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54850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130890</xdr:colOff>
      <xdr:row>8</xdr:row>
      <xdr:rowOff>165081</xdr:rowOff>
    </xdr:from>
    <xdr:to>
      <xdr:col>6</xdr:col>
      <xdr:colOff>1166545</xdr:colOff>
      <xdr:row>26</xdr:row>
      <xdr:rowOff>160534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C51402-8438-640C-22B3-ACAD828F6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1380459</xdr:colOff>
      <xdr:row>28</xdr:row>
      <xdr:rowOff>23814</xdr:rowOff>
    </xdr:from>
    <xdr:to>
      <xdr:col>16</xdr:col>
      <xdr:colOff>470230</xdr:colOff>
      <xdr:row>45</xdr:row>
      <xdr:rowOff>173644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2B3C31-93ED-9EFB-926A-F2ECBD51C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460196</xdr:colOff>
      <xdr:row>50</xdr:row>
      <xdr:rowOff>31893</xdr:rowOff>
    </xdr:from>
    <xdr:to>
      <xdr:col>6</xdr:col>
      <xdr:colOff>577921</xdr:colOff>
      <xdr:row>58</xdr:row>
      <xdr:rowOff>171236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DBFDF4E-2C57-0D88-AD0A-5946B8FFF37A}"/>
            </a:ext>
          </a:extLst>
        </xdr:cNvPr>
        <xdr:cNvSpPr txBox="1"/>
      </xdr:nvSpPr>
      <xdr:spPr>
        <a:xfrm>
          <a:off x="460196" y="10134814"/>
          <a:ext cx="8711629" cy="16804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400" b="1">
              <a:latin typeface="Amasis MT Pro" panose="02040504050005020304" pitchFamily="18" charset="0"/>
            </a:rPr>
            <a:t>                                                                               Insights:</a:t>
          </a:r>
          <a:br>
            <a:rPr lang="pt-PT" sz="1400" b="1">
              <a:latin typeface="Amasis MT Pro" panose="02040504050005020304" pitchFamily="18" charset="0"/>
            </a:rPr>
          </a:br>
          <a:br>
            <a:rPr lang="pt-PT" sz="1200">
              <a:latin typeface="Amasis MT Pro" panose="02040504050005020304" pitchFamily="18" charset="0"/>
            </a:rPr>
          </a:br>
          <a:r>
            <a:rPr lang="pt-PT" sz="1200">
              <a:latin typeface="Amasis MT Pro" panose="02040504050005020304" pitchFamily="18" charset="0"/>
            </a:rPr>
            <a:t>The biggest percentage dropoff</a:t>
          </a:r>
          <a:r>
            <a:rPr lang="pt-PT" sz="1200" baseline="0">
              <a:latin typeface="Amasis MT Pro" panose="02040504050005020304" pitchFamily="18" charset="0"/>
            </a:rPr>
            <a:t> comes from the View Item to Add to Cart event (80% dropoff), in which there is no difference between the top 3 countries </a:t>
          </a:r>
          <a:br>
            <a:rPr lang="pt-PT" sz="1200" baseline="0">
              <a:latin typeface="Amasis MT Pro" panose="02040504050005020304" pitchFamily="18" charset="0"/>
            </a:rPr>
          </a:br>
          <a:br>
            <a:rPr lang="pt-PT" sz="1200" baseline="0">
              <a:latin typeface="Amasis MT Pro" panose="02040504050005020304" pitchFamily="18" charset="0"/>
            </a:rPr>
          </a:br>
          <a:r>
            <a:rPr lang="pt-PT" sz="1200" baseline="0">
              <a:latin typeface="Amasis MT Pro" panose="02040504050005020304" pitchFamily="18" charset="0"/>
            </a:rPr>
            <a:t>With the top 3 countries in terms of nº of events, only 7% of our customers purchases something after the viewing an item </a:t>
          </a:r>
          <a:br>
            <a:rPr lang="pt-PT" sz="1200" baseline="0">
              <a:latin typeface="Amasis MT Pro" panose="02040504050005020304" pitchFamily="18" charset="0"/>
            </a:rPr>
          </a:br>
          <a:br>
            <a:rPr lang="pt-PT" sz="1200" baseline="0">
              <a:latin typeface="Amasis MT Pro" panose="02040504050005020304" pitchFamily="18" charset="0"/>
            </a:rPr>
          </a:br>
          <a:r>
            <a:rPr lang="pt-PT" sz="1200" baseline="0">
              <a:latin typeface="Amasis MT Pro" panose="02040504050005020304" pitchFamily="18" charset="0"/>
            </a:rPr>
            <a:t>In terms of countries, the USA is by far where our most customers come from (more than 70%)</a:t>
          </a:r>
          <a:br>
            <a:rPr lang="pt-PT" sz="1100" baseline="0"/>
          </a:br>
          <a:br>
            <a:rPr lang="pt-PT" sz="1100" baseline="0"/>
          </a:br>
          <a:endParaRPr lang="pt-PT" sz="1100"/>
        </a:p>
      </xdr:txBody>
    </xdr:sp>
    <xdr:clientData/>
  </xdr:twoCellAnchor>
  <xdr:twoCellAnchor>
    <xdr:from>
      <xdr:col>7</xdr:col>
      <xdr:colOff>235449</xdr:colOff>
      <xdr:row>50</xdr:row>
      <xdr:rowOff>42808</xdr:rowOff>
    </xdr:from>
    <xdr:to>
      <xdr:col>16</xdr:col>
      <xdr:colOff>1016712</xdr:colOff>
      <xdr:row>58</xdr:row>
      <xdr:rowOff>139129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3B55F631-6008-43A1-9237-C96757C57DF6}"/>
            </a:ext>
          </a:extLst>
        </xdr:cNvPr>
        <xdr:cNvSpPr txBox="1"/>
      </xdr:nvSpPr>
      <xdr:spPr>
        <a:xfrm>
          <a:off x="10209943" y="10145729"/>
          <a:ext cx="8711629" cy="16374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400" b="1">
              <a:latin typeface="Amasis MT Pro" panose="02040504050005020304" pitchFamily="18" charset="0"/>
            </a:rPr>
            <a:t>                                                                       Future</a:t>
          </a:r>
          <a:r>
            <a:rPr lang="pt-PT" sz="1400" b="1" baseline="0">
              <a:latin typeface="Amasis MT Pro" panose="02040504050005020304" pitchFamily="18" charset="0"/>
            </a:rPr>
            <a:t> Actions</a:t>
          </a:r>
          <a:r>
            <a:rPr lang="pt-PT" sz="1400" b="1">
              <a:latin typeface="Amasis MT Pro" panose="02040504050005020304" pitchFamily="18" charset="0"/>
            </a:rPr>
            <a:t>:</a:t>
          </a:r>
          <a:br>
            <a:rPr lang="pt-PT" sz="1400" b="1">
              <a:latin typeface="Amasis MT Pro" panose="02040504050005020304" pitchFamily="18" charset="0"/>
            </a:rPr>
          </a:br>
          <a:br>
            <a:rPr lang="pt-PT" sz="1200">
              <a:latin typeface="Amasis MT Pro" panose="02040504050005020304" pitchFamily="18" charset="0"/>
            </a:rPr>
          </a:br>
          <a:r>
            <a:rPr lang="pt-PT" sz="1200">
              <a:latin typeface="Amasis MT Pro" panose="02040504050005020304" pitchFamily="18" charset="0"/>
            </a:rPr>
            <a:t>We</a:t>
          </a:r>
          <a:r>
            <a:rPr lang="pt-PT" sz="1200" baseline="0">
              <a:latin typeface="Amasis MT Pro" panose="02040504050005020304" pitchFamily="18" charset="0"/>
            </a:rPr>
            <a:t> can make a deeper analysis on why the dropoff from View Intem and Add to Cart is happening (devices, software, etc.)</a:t>
          </a:r>
          <a:br>
            <a:rPr lang="pt-PT" sz="1200" baseline="0">
              <a:latin typeface="Amasis MT Pro" panose="02040504050005020304" pitchFamily="18" charset="0"/>
            </a:rPr>
          </a:br>
          <a:br>
            <a:rPr lang="pt-PT" sz="1200" baseline="0">
              <a:latin typeface="Amasis MT Pro" panose="02040504050005020304" pitchFamily="18" charset="0"/>
            </a:rPr>
          </a:br>
          <a:r>
            <a:rPr lang="pt-PT" sz="1200" baseline="0">
              <a:latin typeface="Amasis MT Pro" panose="02040504050005020304" pitchFamily="18" charset="0"/>
            </a:rPr>
            <a:t>We can analyse other type of events to check if we have any events that may cause other problems</a:t>
          </a:r>
          <a:br>
            <a:rPr lang="pt-PT" sz="1100" baseline="0"/>
          </a:br>
          <a:br>
            <a:rPr lang="pt-PT" sz="1100" baseline="0"/>
          </a:br>
          <a:endParaRPr lang="pt-PT" sz="1100"/>
        </a:p>
      </xdr:txBody>
    </xdr:sp>
    <xdr:clientData/>
  </xdr:twoCellAnchor>
  <xdr:twoCellAnchor>
    <xdr:from>
      <xdr:col>7</xdr:col>
      <xdr:colOff>23813</xdr:colOff>
      <xdr:row>8</xdr:row>
      <xdr:rowOff>158352</xdr:rowOff>
    </xdr:from>
    <xdr:to>
      <xdr:col>16</xdr:col>
      <xdr:colOff>416718</xdr:colOff>
      <xdr:row>26</xdr:row>
      <xdr:rowOff>154781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DBC7DE8A-6B27-65ED-3985-95190194A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455181-5BAE-425E-B9BD-B2BBE5356C94}" name="Table1" displayName="Table1" ref="A31:E37" totalsRowShown="0" dataDxfId="17" dataCellStyle="Percent">
  <autoFilter ref="A31:E37" xr:uid="{6C455181-5BAE-425E-B9BD-B2BBE5356C94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1C3F2CA-545B-4E17-B7F3-849F2D02E4DE}" name="Event Name" dataDxfId="16"/>
    <tableColumn id="2" xr3:uid="{1D5FE67B-D537-4422-A7C9-1C9CB759CAB4}" name="Sum of Event Type"/>
    <tableColumn id="3" xr3:uid="{C4A2E7AD-98C0-4611-A499-FC0EB97D71DE}" name="USA" dataDxfId="15" dataCellStyle="Percent"/>
    <tableColumn id="4" xr3:uid="{DC6267F2-F68C-45CD-BA42-28FED8ED3F86}" name="India" dataDxfId="14" dataCellStyle="Percent"/>
    <tableColumn id="5" xr3:uid="{85803EEA-5E35-4036-9086-A998CAF67C77}" name="Canada" dataDxfId="13" dataCellStyle="Percent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EBBDE1-E350-4B84-AEE8-AEF0131AA9A5}" name="Table2" displayName="Table2" ref="A1:J6" totalsRowShown="0" headerRowDxfId="12" headerRowBorderDxfId="11" tableBorderDxfId="10">
  <autoFilter ref="A1:J6" xr:uid="{3BEBBDE1-E350-4B84-AEE8-AEF0131AA9A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D1D96097-9E75-4142-B138-5AE88C55229D}" name="Event Order" dataDxfId="9"/>
    <tableColumn id="2" xr3:uid="{D9D092FB-6FE8-419E-A496-B9DC54159CE7}" name="Event Name" dataDxfId="8"/>
    <tableColumn id="3" xr3:uid="{B825F93E-DF52-4BE0-80C9-F6EA6E084085}" name="1st country (nº of events) " dataDxfId="7"/>
    <tableColumn id="4" xr3:uid="{1604CDC9-640E-4613-B6C4-3382B7A4E900}" name="2nd country (nº of events) " dataDxfId="6"/>
    <tableColumn id="5" xr3:uid="{C84E62DD-FE98-45BF-B819-978740FB5406}" name="3rd country (nº of events) " dataDxfId="5"/>
    <tableColumn id="6" xr3:uid="{6A64C7E2-0DEC-45C1-89FF-6D82806DDFC1}" name="Clients % Dropoff (All countries)" dataDxfId="4">
      <calculatedColumnFormula>SUM(C2:E2)/SUM($C$2:$E$2)</calculatedColumnFormula>
    </tableColumn>
    <tableColumn id="7" xr3:uid="{EC89B268-2D81-4B54-9ED1-F1128F48C6EE}" name="1st country % Droped Clients" dataDxfId="3" dataCellStyle="Percent">
      <calculatedColumnFormula>C2/C$2</calculatedColumnFormula>
    </tableColumn>
    <tableColumn id="8" xr3:uid="{EE181834-AF3D-4A1C-BA86-C99B4D307486}" name="2nd country % Droped Clients" dataDxfId="2" dataCellStyle="Percent">
      <calculatedColumnFormula>D2/D$2</calculatedColumnFormula>
    </tableColumn>
    <tableColumn id="9" xr3:uid="{353B0F08-24F0-4354-B2F4-6160735AA6B3}" name="3rd country % Droped Clients" dataDxfId="1" dataCellStyle="Percent">
      <calculatedColumnFormula>E2/E$2</calculatedColumnFormula>
    </tableColumn>
    <tableColumn id="10" xr3:uid="{424CF6E6-714C-409A-9E97-0B0F4EAD2A05}" name="Helper" dataDxfId="0" dataCellStyle="Percent">
      <calculatedColumnFormula>(MAX(Table2[1st country (nº of events) ])-Table2[[#This Row],[1st country (nº of events) ]])/2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DC072-FDD1-498F-BA37-A771C6266ADE}">
  <dimension ref="A1:I17"/>
  <sheetViews>
    <sheetView workbookViewId="0">
      <selection activeCell="I12" sqref="I12"/>
    </sheetView>
  </sheetViews>
  <sheetFormatPr defaultRowHeight="15" x14ac:dyDescent="0.25"/>
  <cols>
    <col min="1" max="9" width="20.5703125" customWidth="1"/>
  </cols>
  <sheetData>
    <row r="1" spans="1:9" ht="27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thickBot="1" x14ac:dyDescent="0.3">
      <c r="A2" s="2">
        <v>1</v>
      </c>
      <c r="B2" s="1" t="s">
        <v>9</v>
      </c>
      <c r="C2" s="2">
        <v>26953</v>
      </c>
      <c r="D2" s="2">
        <v>5795</v>
      </c>
      <c r="E2" s="2">
        <v>4653</v>
      </c>
      <c r="F2" s="3">
        <f>SUM(C2:E2)/37401</f>
        <v>1</v>
      </c>
      <c r="G2" s="7">
        <f>C2/C$2</f>
        <v>1</v>
      </c>
      <c r="H2" s="7">
        <f t="shared" ref="H2:I6" si="0">D2/D$2</f>
        <v>1</v>
      </c>
      <c r="I2" s="7">
        <f t="shared" si="0"/>
        <v>1</v>
      </c>
    </row>
    <row r="3" spans="1:9" ht="15.75" thickBot="1" x14ac:dyDescent="0.3">
      <c r="A3" s="2">
        <v>2</v>
      </c>
      <c r="B3" s="1" t="s">
        <v>10</v>
      </c>
      <c r="C3" s="2">
        <v>5603</v>
      </c>
      <c r="D3" s="2">
        <v>1162</v>
      </c>
      <c r="E3" s="2">
        <v>993</v>
      </c>
      <c r="F3" s="4">
        <f>SUM(C3:E3)/SUM($C$2:$E$2)</f>
        <v>0.20742760888746289</v>
      </c>
      <c r="G3" s="7">
        <f t="shared" ref="G3:G6" si="1">C3/C$2</f>
        <v>0.2078803843727971</v>
      </c>
      <c r="H3" s="7">
        <f t="shared" si="0"/>
        <v>0.20051768766177738</v>
      </c>
      <c r="I3" s="7">
        <f t="shared" si="0"/>
        <v>0.2134107027724049</v>
      </c>
    </row>
    <row r="4" spans="1:9" ht="15.75" thickBot="1" x14ac:dyDescent="0.3">
      <c r="A4" s="2">
        <v>3</v>
      </c>
      <c r="B4" s="1" t="s">
        <v>11</v>
      </c>
      <c r="C4" s="2">
        <v>4309</v>
      </c>
      <c r="D4" s="2">
        <v>878</v>
      </c>
      <c r="E4" s="2">
        <v>764</v>
      </c>
      <c r="F4" s="4">
        <f t="shared" ref="F4:F6" si="2">SUM(C4:E4)/SUM($C$2:$E$2)</f>
        <v>0.15911339269003502</v>
      </c>
      <c r="G4" s="7">
        <f t="shared" si="1"/>
        <v>0.15987088635773383</v>
      </c>
      <c r="H4" s="7">
        <f t="shared" si="0"/>
        <v>0.15150992234685073</v>
      </c>
      <c r="I4" s="7">
        <f t="shared" si="0"/>
        <v>0.16419514291854717</v>
      </c>
    </row>
    <row r="5" spans="1:9" ht="15.75" thickBot="1" x14ac:dyDescent="0.3">
      <c r="A5" s="2">
        <v>4</v>
      </c>
      <c r="B5" s="1" t="s">
        <v>12</v>
      </c>
      <c r="C5" s="2">
        <v>2516</v>
      </c>
      <c r="D5" s="2">
        <v>524</v>
      </c>
      <c r="E5" s="2">
        <v>465</v>
      </c>
      <c r="F5" s="4">
        <f t="shared" si="2"/>
        <v>9.3714071816261596E-2</v>
      </c>
      <c r="G5" s="7">
        <f t="shared" si="1"/>
        <v>9.3347679293585131E-2</v>
      </c>
      <c r="H5" s="7">
        <f t="shared" si="0"/>
        <v>9.0422778257118211E-2</v>
      </c>
      <c r="I5" s="7">
        <f t="shared" si="0"/>
        <v>9.9935525467440361E-2</v>
      </c>
    </row>
    <row r="6" spans="1:9" ht="15.75" thickBot="1" x14ac:dyDescent="0.3">
      <c r="A6" s="2">
        <v>5</v>
      </c>
      <c r="B6" s="1" t="s">
        <v>13</v>
      </c>
      <c r="C6" s="2">
        <v>1942</v>
      </c>
      <c r="D6" s="2">
        <v>406</v>
      </c>
      <c r="E6" s="2">
        <v>355</v>
      </c>
      <c r="F6" s="4">
        <f t="shared" si="2"/>
        <v>7.2270794898532123E-2</v>
      </c>
      <c r="G6" s="7">
        <f t="shared" si="1"/>
        <v>7.2051348643935739E-2</v>
      </c>
      <c r="H6" s="7">
        <f t="shared" si="0"/>
        <v>7.0060396893874027E-2</v>
      </c>
      <c r="I6" s="7">
        <f t="shared" si="0"/>
        <v>7.6294863528906076E-2</v>
      </c>
    </row>
    <row r="11" spans="1:9" x14ac:dyDescent="0.25">
      <c r="C11" s="5"/>
      <c r="D11" s="5"/>
      <c r="E11" s="5"/>
    </row>
    <row r="13" spans="1:9" x14ac:dyDescent="0.25">
      <c r="C13" s="6"/>
      <c r="D13" s="6"/>
      <c r="E13" s="6"/>
    </row>
    <row r="14" spans="1:9" x14ac:dyDescent="0.25">
      <c r="C14" s="6"/>
      <c r="D14" s="6"/>
      <c r="E14" s="6"/>
    </row>
    <row r="15" spans="1:9" x14ac:dyDescent="0.25">
      <c r="C15" s="6"/>
      <c r="D15" s="6"/>
      <c r="E15" s="6"/>
    </row>
    <row r="16" spans="1:9" x14ac:dyDescent="0.25">
      <c r="C16" s="6"/>
      <c r="D16" s="6"/>
      <c r="E16" s="6"/>
    </row>
    <row r="17" spans="3:5" x14ac:dyDescent="0.25">
      <c r="C17" s="6"/>
      <c r="D17" s="6"/>
      <c r="E17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1972-78FF-4FCC-A8E2-8DAAEA43AE92}">
  <dimension ref="A1:M86"/>
  <sheetViews>
    <sheetView showGridLines="0" tabSelected="1" zoomScale="80" zoomScaleNormal="80" workbookViewId="0">
      <selection activeCell="F2" sqref="F2:I6"/>
    </sheetView>
  </sheetViews>
  <sheetFormatPr defaultRowHeight="15" x14ac:dyDescent="0.25"/>
  <cols>
    <col min="1" max="1" width="14.7109375" bestFit="1" customWidth="1"/>
    <col min="2" max="2" width="17.42578125" bestFit="1" customWidth="1"/>
    <col min="3" max="3" width="24.28515625" bestFit="1" customWidth="1"/>
    <col min="4" max="4" width="24.7109375" bestFit="1" customWidth="1"/>
    <col min="5" max="5" width="24.42578125" bestFit="1" customWidth="1"/>
    <col min="6" max="6" width="23.28515625" bestFit="1" customWidth="1"/>
    <col min="7" max="7" width="20.7109375" bestFit="1" customWidth="1"/>
    <col min="8" max="8" width="21.140625" bestFit="1" customWidth="1"/>
    <col min="9" max="9" width="20.85546875" bestFit="1" customWidth="1"/>
    <col min="10" max="10" width="20.85546875" customWidth="1"/>
    <col min="11" max="11" width="18.42578125" customWidth="1"/>
    <col min="12" max="12" width="17.42578125" bestFit="1" customWidth="1"/>
    <col min="13" max="13" width="17.85546875" bestFit="1" customWidth="1"/>
    <col min="14" max="16" width="7.7109375" bestFit="1" customWidth="1"/>
    <col min="17" max="17" width="18.42578125" customWidth="1"/>
  </cols>
  <sheetData>
    <row r="1" spans="1:10" ht="27" thickBot="1" x14ac:dyDescent="0.3">
      <c r="A1" s="12" t="s">
        <v>14</v>
      </c>
      <c r="B1" s="13" t="s">
        <v>15</v>
      </c>
      <c r="C1" s="14" t="s">
        <v>29</v>
      </c>
      <c r="D1" s="14" t="s">
        <v>30</v>
      </c>
      <c r="E1" s="15" t="s">
        <v>31</v>
      </c>
      <c r="F1" s="13" t="s">
        <v>32</v>
      </c>
      <c r="G1" s="13" t="s">
        <v>26</v>
      </c>
      <c r="H1" s="13" t="s">
        <v>28</v>
      </c>
      <c r="I1" s="16" t="s">
        <v>27</v>
      </c>
      <c r="J1" s="13" t="s">
        <v>33</v>
      </c>
    </row>
    <row r="2" spans="1:10" ht="15.75" thickBot="1" x14ac:dyDescent="0.3">
      <c r="A2" s="10">
        <v>1</v>
      </c>
      <c r="B2" s="1" t="s">
        <v>16</v>
      </c>
      <c r="C2" s="29">
        <v>26953</v>
      </c>
      <c r="D2" s="31">
        <v>5795</v>
      </c>
      <c r="E2" s="33">
        <v>4653</v>
      </c>
      <c r="F2" s="3">
        <f>SUM(C2:E2)/SUM($C$2:$E$2)</f>
        <v>1</v>
      </c>
      <c r="G2" s="7">
        <f>C2/C$2</f>
        <v>1</v>
      </c>
      <c r="H2" s="7">
        <f>D2/D$2</f>
        <v>1</v>
      </c>
      <c r="I2" s="11">
        <f>E2/E$2</f>
        <v>1</v>
      </c>
      <c r="J2" s="28">
        <f>(MAX(Table2[1st country (nº of events) ])-Table2[[#This Row],[1st country (nº of events) ]])/2</f>
        <v>0</v>
      </c>
    </row>
    <row r="3" spans="1:10" ht="15.75" thickBot="1" x14ac:dyDescent="0.3">
      <c r="A3" s="10">
        <v>2</v>
      </c>
      <c r="B3" s="1" t="s">
        <v>17</v>
      </c>
      <c r="C3" s="29">
        <v>5603</v>
      </c>
      <c r="D3" s="31">
        <v>1162</v>
      </c>
      <c r="E3" s="33">
        <v>993</v>
      </c>
      <c r="F3" s="4">
        <f>SUM(C3:E3)/SUM($C$2:$E$2)</f>
        <v>0.20742760888746289</v>
      </c>
      <c r="G3" s="7">
        <f t="shared" ref="G3:G6" si="0">C3/C$2</f>
        <v>0.2078803843727971</v>
      </c>
      <c r="H3" s="7">
        <f t="shared" ref="H3:I6" si="1">D3/D$2</f>
        <v>0.20051768766177738</v>
      </c>
      <c r="I3" s="11">
        <f t="shared" si="1"/>
        <v>0.2134107027724049</v>
      </c>
      <c r="J3" s="28">
        <f>(MAX(Table2[1st country (nº of events) ])-Table2[[#This Row],[1st country (nº of events) ]])/2</f>
        <v>10675</v>
      </c>
    </row>
    <row r="4" spans="1:10" ht="15.75" thickBot="1" x14ac:dyDescent="0.3">
      <c r="A4" s="10">
        <v>3</v>
      </c>
      <c r="B4" s="1" t="s">
        <v>19</v>
      </c>
      <c r="C4" s="29">
        <v>4309</v>
      </c>
      <c r="D4" s="31">
        <v>878</v>
      </c>
      <c r="E4" s="33">
        <v>764</v>
      </c>
      <c r="F4" s="4">
        <f t="shared" ref="F4:F6" si="2">SUM(C4:E4)/SUM($C$2:$E$2)</f>
        <v>0.15911339269003502</v>
      </c>
      <c r="G4" s="7">
        <f t="shared" si="0"/>
        <v>0.15987088635773383</v>
      </c>
      <c r="H4" s="7">
        <f t="shared" si="1"/>
        <v>0.15150992234685073</v>
      </c>
      <c r="I4" s="11">
        <f t="shared" si="1"/>
        <v>0.16419514291854717</v>
      </c>
      <c r="J4" s="28">
        <f>(MAX(Table2[1st country (nº of events) ])-Table2[[#This Row],[1st country (nº of events) ]])/2</f>
        <v>11322</v>
      </c>
    </row>
    <row r="5" spans="1:10" ht="15.75" thickBot="1" x14ac:dyDescent="0.3">
      <c r="A5" s="10">
        <v>4</v>
      </c>
      <c r="B5" s="1" t="s">
        <v>18</v>
      </c>
      <c r="C5" s="29">
        <v>2516</v>
      </c>
      <c r="D5" s="31">
        <v>524</v>
      </c>
      <c r="E5" s="33">
        <v>465</v>
      </c>
      <c r="F5" s="4">
        <f t="shared" si="2"/>
        <v>9.3714071816261596E-2</v>
      </c>
      <c r="G5" s="7">
        <f t="shared" si="0"/>
        <v>9.3347679293585131E-2</v>
      </c>
      <c r="H5" s="7">
        <f t="shared" si="1"/>
        <v>9.0422778257118211E-2</v>
      </c>
      <c r="I5" s="11">
        <f t="shared" si="1"/>
        <v>9.9935525467440361E-2</v>
      </c>
      <c r="J5" s="28">
        <f>(MAX(Table2[1st country (nº of events) ])-Table2[[#This Row],[1st country (nº of events) ]])/2</f>
        <v>12218.5</v>
      </c>
    </row>
    <row r="6" spans="1:10" x14ac:dyDescent="0.25">
      <c r="A6" s="17">
        <v>5</v>
      </c>
      <c r="B6" s="18" t="s">
        <v>20</v>
      </c>
      <c r="C6" s="30">
        <v>1942</v>
      </c>
      <c r="D6" s="32">
        <v>406</v>
      </c>
      <c r="E6" s="34">
        <v>355</v>
      </c>
      <c r="F6" s="19">
        <f t="shared" si="2"/>
        <v>7.2270794898532123E-2</v>
      </c>
      <c r="G6" s="20">
        <f t="shared" si="0"/>
        <v>7.2051348643935739E-2</v>
      </c>
      <c r="H6" s="20">
        <f t="shared" si="1"/>
        <v>7.0060396893874027E-2</v>
      </c>
      <c r="I6" s="21">
        <f t="shared" si="1"/>
        <v>7.6294863528906076E-2</v>
      </c>
      <c r="J6" s="28">
        <f>(MAX(Table2[1st country (nº of events) ])-Table2[[#This Row],[1st country (nº of events) ]])/2</f>
        <v>12505.5</v>
      </c>
    </row>
    <row r="8" spans="1:10" x14ac:dyDescent="0.25">
      <c r="D8" s="8"/>
    </row>
    <row r="31" spans="1:5" x14ac:dyDescent="0.25">
      <c r="A31" t="s">
        <v>15</v>
      </c>
      <c r="B31" t="s">
        <v>24</v>
      </c>
      <c r="C31" s="22" t="s">
        <v>21</v>
      </c>
      <c r="D31" s="23" t="s">
        <v>22</v>
      </c>
      <c r="E31" s="24" t="s">
        <v>23</v>
      </c>
    </row>
    <row r="32" spans="1:5" x14ac:dyDescent="0.25">
      <c r="A32" s="9" t="s">
        <v>16</v>
      </c>
      <c r="B32">
        <f>SUM(C2:E2)</f>
        <v>37401</v>
      </c>
      <c r="C32" s="25">
        <f t="shared" ref="C32:E36" si="3">C2/$B32</f>
        <v>0.72064918050319515</v>
      </c>
      <c r="D32" s="26">
        <f t="shared" si="3"/>
        <v>0.15494238121975348</v>
      </c>
      <c r="E32" s="27">
        <f t="shared" si="3"/>
        <v>0.12440843827705142</v>
      </c>
    </row>
    <row r="33" spans="1:5" x14ac:dyDescent="0.25">
      <c r="A33" s="9" t="s">
        <v>17</v>
      </c>
      <c r="B33">
        <f>SUM(C3:E3)</f>
        <v>7758</v>
      </c>
      <c r="C33" s="25">
        <f t="shared" si="3"/>
        <v>0.72222222222222221</v>
      </c>
      <c r="D33" s="26">
        <f t="shared" si="3"/>
        <v>0.14978087135859758</v>
      </c>
      <c r="E33" s="27">
        <f t="shared" si="3"/>
        <v>0.12799690641918021</v>
      </c>
    </row>
    <row r="34" spans="1:5" ht="26.25" x14ac:dyDescent="0.25">
      <c r="A34" s="9" t="s">
        <v>19</v>
      </c>
      <c r="B34">
        <f>SUM(C4:E4)</f>
        <v>5951</v>
      </c>
      <c r="C34" s="25">
        <f t="shared" si="3"/>
        <v>0.72407998655688122</v>
      </c>
      <c r="D34" s="26">
        <f t="shared" si="3"/>
        <v>0.14753822886909762</v>
      </c>
      <c r="E34" s="27">
        <f t="shared" si="3"/>
        <v>0.12838178457402116</v>
      </c>
    </row>
    <row r="35" spans="1:5" ht="26.25" x14ac:dyDescent="0.25">
      <c r="A35" s="9" t="s">
        <v>18</v>
      </c>
      <c r="B35">
        <f>SUM(C5:E5)</f>
        <v>3505</v>
      </c>
      <c r="C35" s="25">
        <f t="shared" si="3"/>
        <v>0.71783166904422258</v>
      </c>
      <c r="D35" s="26">
        <f t="shared" si="3"/>
        <v>0.14950071326676176</v>
      </c>
      <c r="E35" s="27">
        <f t="shared" si="3"/>
        <v>0.13266761768901569</v>
      </c>
    </row>
    <row r="36" spans="1:5" x14ac:dyDescent="0.25">
      <c r="A36" s="9" t="s">
        <v>20</v>
      </c>
      <c r="B36">
        <f>SUM(C6:E6)</f>
        <v>2703</v>
      </c>
      <c r="C36" s="25">
        <f t="shared" si="3"/>
        <v>0.71846096929337777</v>
      </c>
      <c r="D36" s="26">
        <f t="shared" si="3"/>
        <v>0.15020347761746208</v>
      </c>
      <c r="E36" s="27">
        <f t="shared" si="3"/>
        <v>0.1313355530891602</v>
      </c>
    </row>
    <row r="37" spans="1:5" x14ac:dyDescent="0.25">
      <c r="B37" t="s">
        <v>25</v>
      </c>
      <c r="C37" s="25">
        <f>AVERAGE(C32:C36)</f>
        <v>0.72064880552397981</v>
      </c>
      <c r="D37" s="26">
        <f t="shared" ref="D37" si="4">AVERAGE(D32:D36)</f>
        <v>0.15039313446633451</v>
      </c>
      <c r="E37" s="27">
        <f>AVERAGE(E32:E36)</f>
        <v>0.12895806000968574</v>
      </c>
    </row>
    <row r="81" spans="12:13" x14ac:dyDescent="0.25">
      <c r="L81" s="35"/>
      <c r="M81" s="35"/>
    </row>
    <row r="82" spans="12:13" x14ac:dyDescent="0.25">
      <c r="L82" s="5"/>
      <c r="M82" s="5"/>
    </row>
    <row r="83" spans="12:13" x14ac:dyDescent="0.25">
      <c r="L83" s="5"/>
      <c r="M83" s="5"/>
    </row>
    <row r="84" spans="12:13" x14ac:dyDescent="0.25">
      <c r="L84" s="5"/>
      <c r="M84" s="5"/>
    </row>
    <row r="85" spans="12:13" x14ac:dyDescent="0.25">
      <c r="L85" s="5"/>
      <c r="M85" s="5"/>
    </row>
    <row r="86" spans="12:13" x14ac:dyDescent="0.25">
      <c r="L86" s="5"/>
      <c r="M86" s="5"/>
    </row>
  </sheetData>
  <phoneticPr fontId="3" type="noConversion"/>
  <conditionalFormatting sqref="F2:J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Presentation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Luís Costa Ferreira Leiras</dc:creator>
  <cp:lastModifiedBy>João Luís Costa Ferreira Leiras</cp:lastModifiedBy>
  <dcterms:created xsi:type="dcterms:W3CDTF">2024-09-03T16:03:24Z</dcterms:created>
  <dcterms:modified xsi:type="dcterms:W3CDTF">2024-09-06T08:57:04Z</dcterms:modified>
</cp:coreProperties>
</file>