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reps\ubp\informatica\parcial-uno\src\xls\"/>
    </mc:Choice>
  </mc:AlternateContent>
  <xr:revisionPtr revIDLastSave="0" documentId="13_ncr:1_{22770B21-7CAA-419B-828C-A1FEE24ABE26}" xr6:coauthVersionLast="47" xr6:coauthVersionMax="47" xr10:uidLastSave="{00000000-0000-0000-0000-000000000000}"/>
  <bookViews>
    <workbookView xWindow="-120" yWindow="-120" windowWidth="29040" windowHeight="16440" xr2:uid="{A6199A07-5C28-4AEF-9025-3CD9510D47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C19" i="1"/>
  <c r="C17" i="1"/>
  <c r="C16" i="1"/>
  <c r="C15" i="1"/>
  <c r="E4" i="1"/>
  <c r="E5" i="1" s="1"/>
  <c r="E3" i="1"/>
  <c r="D3" i="1"/>
  <c r="C14" i="1"/>
  <c r="C13" i="1"/>
  <c r="C12" i="1"/>
  <c r="C11" i="1"/>
  <c r="C10" i="1"/>
  <c r="D4" i="1"/>
  <c r="C5" i="1"/>
</calcChain>
</file>

<file path=xl/sharedStrings.xml><?xml version="1.0" encoding="utf-8"?>
<sst xmlns="http://schemas.openxmlformats.org/spreadsheetml/2006/main" count="18" uniqueCount="18">
  <si>
    <t>DATOS DE LA SUBASTA</t>
  </si>
  <si>
    <t>BASE FISCAL</t>
  </si>
  <si>
    <t>IMPORTE BASE SUBASTA</t>
  </si>
  <si>
    <t>IMPORTE SUBASTADO</t>
  </si>
  <si>
    <t>Inmueble 1</t>
  </si>
  <si>
    <t>Inmueble 2</t>
  </si>
  <si>
    <t>TOTAL SUBASTADO</t>
  </si>
  <si>
    <t>GASTOS</t>
  </si>
  <si>
    <t>Alquiler local subasta</t>
  </si>
  <si>
    <t>Publicidad radial</t>
  </si>
  <si>
    <t>Publicidad televisiva</t>
  </si>
  <si>
    <t>Publicidad impresa</t>
  </si>
  <si>
    <t>Edicto en diario local</t>
  </si>
  <si>
    <t>Alquiler equipo audio</t>
  </si>
  <si>
    <t>Honorarios martillero</t>
  </si>
  <si>
    <t>Aporte Colegio</t>
  </si>
  <si>
    <t>TOTAL DE GASTOS</t>
  </si>
  <si>
    <t>RESULTADO DE SUBASTA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</si>
</sst>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GASTOS DE LA SUBASTA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Hoja1!$A$9:$A$16</c:f>
              <c:strCache>
                <c:ptCount val="8"/>
                <c:pt idx="0">
                  <c:v>Alquiler local subasta</c:v>
                </c:pt>
                <c:pt idx="1">
                  <c:v>Publicidad radial</c:v>
                </c:pt>
                <c:pt idx="2">
                  <c:v>Publicidad televisiva</c:v>
                </c:pt>
                <c:pt idx="3">
                  <c:v>Publicidad impresa</c:v>
                </c:pt>
                <c:pt idx="4">
                  <c:v>Edicto en diario local</c:v>
                </c:pt>
                <c:pt idx="5">
                  <c:v>Alquiler equipo audio</c:v>
                </c:pt>
                <c:pt idx="6">
                  <c:v>Honorarios martillero</c:v>
                </c:pt>
                <c:pt idx="7">
                  <c:v>Aporte Colegio</c:v>
                </c:pt>
              </c:strCache>
            </c:strRef>
          </c:cat>
          <c:val>
            <c:numRef>
              <c:f>Hoja1!$C$9:$C$16</c:f>
              <c:numCache>
                <c:formatCode>"$"\ #,##0.00</c:formatCode>
                <c:ptCount val="8"/>
                <c:pt idx="0">
                  <c:v>1000</c:v>
                </c:pt>
                <c:pt idx="1">
                  <c:v>200</c:v>
                </c:pt>
                <c:pt idx="2">
                  <c:v>2000</c:v>
                </c:pt>
                <c:pt idx="3">
                  <c:v>800</c:v>
                </c:pt>
                <c:pt idx="4">
                  <c:v>400</c:v>
                </c:pt>
                <c:pt idx="5">
                  <c:v>500</c:v>
                </c:pt>
                <c:pt idx="6">
                  <c:v>148840</c:v>
                </c:pt>
                <c:pt idx="7">
                  <c:v>27907.5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1-456E-9F43-AF83B7A2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Hoja1!$A$9:$A$16</c15:sqref>
                        </c15:formulaRef>
                      </c:ext>
                    </c:extLst>
                    <c:strCache>
                      <c:ptCount val="8"/>
                      <c:pt idx="0">
                        <c:v>Alquiler local subasta</c:v>
                      </c:pt>
                      <c:pt idx="1">
                        <c:v>Publicidad radial</c:v>
                      </c:pt>
                      <c:pt idx="2">
                        <c:v>Publicidad televisiva</c:v>
                      </c:pt>
                      <c:pt idx="3">
                        <c:v>Publicidad impresa</c:v>
                      </c:pt>
                      <c:pt idx="4">
                        <c:v>Edicto en diario local</c:v>
                      </c:pt>
                      <c:pt idx="5">
                        <c:v>Alquiler equipo audio</c:v>
                      </c:pt>
                      <c:pt idx="6">
                        <c:v>Honorarios martillero</c:v>
                      </c:pt>
                      <c:pt idx="7">
                        <c:v>Aporte Colegio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11-456E-9F43-AF83B7A239F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20</xdr:row>
      <xdr:rowOff>9524</xdr:rowOff>
    </xdr:from>
    <xdr:to>
      <xdr:col>5</xdr:col>
      <xdr:colOff>733425</xdr:colOff>
      <xdr:row>49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EB839D-5FBF-454E-9454-DE5F71464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F0B8-1C4F-4C13-A9B3-822683EF1D1D}">
  <dimension ref="A1:E19"/>
  <sheetViews>
    <sheetView tabSelected="1" topLeftCell="A13" workbookViewId="0">
      <selection activeCell="H36" sqref="H36"/>
    </sheetView>
  </sheetViews>
  <sheetFormatPr baseColWidth="10" defaultRowHeight="12.75" x14ac:dyDescent="0.25"/>
  <cols>
    <col min="1" max="1" width="16.42578125" style="3" customWidth="1"/>
    <col min="2" max="2" width="21.85546875" style="3" customWidth="1"/>
    <col min="3" max="3" width="14.140625" style="13" bestFit="1" customWidth="1"/>
    <col min="4" max="4" width="22.5703125" style="3" bestFit="1" customWidth="1"/>
    <col min="5" max="5" width="20.28515625" style="3" bestFit="1" customWidth="1"/>
    <col min="6" max="16384" width="11.42578125" style="3"/>
  </cols>
  <sheetData>
    <row r="1" spans="1:5" ht="20.25" x14ac:dyDescent="0.25">
      <c r="A1" s="16" t="s">
        <v>0</v>
      </c>
      <c r="B1" s="17"/>
      <c r="C1" s="1" t="s">
        <v>1</v>
      </c>
      <c r="D1" s="2" t="s">
        <v>2</v>
      </c>
      <c r="E1" s="2" t="s">
        <v>3</v>
      </c>
    </row>
    <row r="2" spans="1:5" x14ac:dyDescent="0.25">
      <c r="A2" s="4"/>
      <c r="B2" s="5"/>
      <c r="C2" s="6"/>
      <c r="D2" s="7"/>
      <c r="E2" s="7"/>
    </row>
    <row r="3" spans="1:5" x14ac:dyDescent="0.25">
      <c r="A3" s="8" t="s">
        <v>4</v>
      </c>
      <c r="B3" s="9"/>
      <c r="C3" s="10">
        <v>1200000</v>
      </c>
      <c r="D3" s="10">
        <f>C3*(75%)</f>
        <v>900000</v>
      </c>
      <c r="E3" s="10">
        <f>D3+D3*(62%)</f>
        <v>1458000</v>
      </c>
    </row>
    <row r="4" spans="1:5" ht="13.5" thickBot="1" x14ac:dyDescent="0.3">
      <c r="A4" s="4" t="s">
        <v>5</v>
      </c>
      <c r="B4" s="5"/>
      <c r="C4" s="11">
        <v>250000</v>
      </c>
      <c r="D4" s="10">
        <f>C4</f>
        <v>250000</v>
      </c>
      <c r="E4" s="10">
        <f>D4+D4*(61%)</f>
        <v>402500</v>
      </c>
    </row>
    <row r="5" spans="1:5" ht="13.5" thickBot="1" x14ac:dyDescent="0.3">
      <c r="A5" s="3" t="s">
        <v>6</v>
      </c>
      <c r="C5" s="12">
        <f>SUM(C3:C4)</f>
        <v>1450000</v>
      </c>
      <c r="E5" s="12">
        <f>SUM(E3:E4)</f>
        <v>1860500</v>
      </c>
    </row>
    <row r="8" spans="1:5" x14ac:dyDescent="0.25">
      <c r="A8" s="3" t="s">
        <v>7</v>
      </c>
      <c r="D8" s="18"/>
    </row>
    <row r="9" spans="1:5" x14ac:dyDescent="0.25">
      <c r="A9" s="14" t="s">
        <v>8</v>
      </c>
      <c r="B9" s="15"/>
      <c r="C9" s="10">
        <v>1000</v>
      </c>
      <c r="D9" s="18"/>
    </row>
    <row r="10" spans="1:5" x14ac:dyDescent="0.25">
      <c r="A10" s="14" t="s">
        <v>9</v>
      </c>
      <c r="B10" s="15"/>
      <c r="C10" s="10">
        <f>C9*(1/5)</f>
        <v>200</v>
      </c>
      <c r="D10" s="18"/>
    </row>
    <row r="11" spans="1:5" x14ac:dyDescent="0.25">
      <c r="A11" s="14" t="s">
        <v>10</v>
      </c>
      <c r="B11" s="15"/>
      <c r="C11" s="10">
        <f>C9*2</f>
        <v>2000</v>
      </c>
    </row>
    <row r="12" spans="1:5" x14ac:dyDescent="0.25">
      <c r="A12" s="14" t="s">
        <v>11</v>
      </c>
      <c r="B12" s="15"/>
      <c r="C12" s="10">
        <f>200*4</f>
        <v>800</v>
      </c>
    </row>
    <row r="13" spans="1:5" x14ac:dyDescent="0.25">
      <c r="A13" s="14" t="s">
        <v>12</v>
      </c>
      <c r="B13" s="15"/>
      <c r="C13" s="10">
        <f>C12/2</f>
        <v>400</v>
      </c>
    </row>
    <row r="14" spans="1:5" x14ac:dyDescent="0.25">
      <c r="A14" s="14" t="s">
        <v>13</v>
      </c>
      <c r="B14" s="15"/>
      <c r="C14" s="10">
        <f>C9*(50%)</f>
        <v>500</v>
      </c>
    </row>
    <row r="15" spans="1:5" x14ac:dyDescent="0.25">
      <c r="A15" s="14" t="s">
        <v>14</v>
      </c>
      <c r="B15" s="15"/>
      <c r="C15" s="10">
        <f>E5*(8%)</f>
        <v>148840</v>
      </c>
      <c r="D15" s="19">
        <f>AVERAGE(C9:C16)</f>
        <v>22705.9375</v>
      </c>
    </row>
    <row r="16" spans="1:5" ht="13.5" thickBot="1" x14ac:dyDescent="0.3">
      <c r="A16" s="14" t="s">
        <v>15</v>
      </c>
      <c r="B16" s="15"/>
      <c r="C16" s="11">
        <f>E5*(1.5%)</f>
        <v>27907.5</v>
      </c>
      <c r="D16" s="19">
        <f>MIN(C9:C16)</f>
        <v>200</v>
      </c>
    </row>
    <row r="17" spans="1:4" ht="13.5" thickBot="1" x14ac:dyDescent="0.3">
      <c r="A17" s="3" t="s">
        <v>16</v>
      </c>
      <c r="C17" s="12">
        <f>SUM(C9:C16)</f>
        <v>181647.5</v>
      </c>
      <c r="D17" s="19">
        <f>MAX(C9:C16)</f>
        <v>148840</v>
      </c>
    </row>
    <row r="18" spans="1:4" ht="13.5" thickBot="1" x14ac:dyDescent="0.3"/>
    <row r="19" spans="1:4" ht="13.5" thickBot="1" x14ac:dyDescent="0.3">
      <c r="A19" s="3" t="s">
        <v>17</v>
      </c>
      <c r="C19" s="12">
        <f>E5-C17</f>
        <v>1678852.5</v>
      </c>
    </row>
  </sheetData>
  <mergeCells count="4">
    <mergeCell ref="A1:B1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2022-07-31T21:50:13Z</dcterms:created>
  <dcterms:modified xsi:type="dcterms:W3CDTF">2022-07-31T22:25:07Z</dcterms:modified>
</cp:coreProperties>
</file>