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20" yWindow="0" windowWidth="17300" windowHeight="14580" tabRatio="500" activeTab="1"/>
  </bookViews>
  <sheets>
    <sheet name="7_CalLocPosterior" sheetId="1" r:id="rId1"/>
    <sheet name="27_MotionModelProb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C18" i="3"/>
  <c r="C12" i="3"/>
  <c r="C15" i="3"/>
  <c r="C16" i="3"/>
  <c r="C14" i="3"/>
  <c r="C9" i="3"/>
  <c r="C10" i="3"/>
  <c r="C8" i="3"/>
  <c r="E9" i="2"/>
  <c r="E11" i="2"/>
  <c r="F11" i="2"/>
  <c r="D11" i="2"/>
  <c r="C6" i="2"/>
  <c r="C6" i="1"/>
  <c r="E8" i="1"/>
  <c r="D4" i="1"/>
  <c r="B9" i="1"/>
  <c r="D11" i="1"/>
  <c r="E11" i="1"/>
  <c r="F6" i="1"/>
  <c r="F4" i="1"/>
  <c r="F5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<sst xmlns="http://schemas.openxmlformats.org/spreadsheetml/2006/main" count="35" uniqueCount="25">
  <si>
    <t>pseudo_position (x)</t>
  </si>
  <si>
    <t>P(location)</t>
  </si>
  <si>
    <t>P(observation∣location)</t>
  </si>
  <si>
    <t>Raw P(location∣observation)</t>
  </si>
  <si>
    <t>Normalized P(location∣observation)</t>
  </si>
  <si>
    <t>P(observation)</t>
  </si>
  <si>
    <t>P(b)</t>
  </si>
  <si>
    <t xml:space="preserve"> P(b|a)*P(a)</t>
  </si>
  <si>
    <t>P(a)</t>
  </si>
  <si>
    <t>P(b|a)</t>
  </si>
  <si>
    <t>Total</t>
  </si>
  <si>
    <t>P(a|b) or 
P(b|a)*P(a)/P(b)</t>
  </si>
  <si>
    <t>pre-pseudo_position</t>
  </si>
  <si>
    <t>delta position</t>
  </si>
  <si>
    <t>P(transition)</t>
  </si>
  <si>
    <t>P(position)</t>
  </si>
  <si>
    <r>
      <rPr>
        <i/>
        <sz val="12"/>
        <color rgb="FF4F4F4F"/>
        <rFont val="KaTeX_Math"/>
      </rPr>
      <t>bel</t>
    </r>
    <r>
      <rPr>
        <sz val="12"/>
        <color rgb="FF4F4F4F"/>
        <rFont val="Times New Roman"/>
      </rPr>
      <t>(</t>
    </r>
    <r>
      <rPr>
        <i/>
        <sz val="12"/>
        <color rgb="FF4F4F4F"/>
        <rFont val="KaTeX_Math"/>
      </rPr>
      <t>xt</t>
    </r>
    <r>
      <rPr>
        <sz val="12"/>
        <color rgb="FF4F4F4F"/>
        <rFont val="Times New Roman"/>
      </rPr>
      <t>−1​)</t>
    </r>
  </si>
  <si>
    <t>P(transition)*bel(xt−1)​</t>
  </si>
  <si>
    <t>From Guassian 
Normal Distribution</t>
  </si>
  <si>
    <t>Observation</t>
  </si>
  <si>
    <t>x: 0</t>
  </si>
  <si>
    <t>pdf</t>
  </si>
  <si>
    <t>Std. Dev</t>
  </si>
  <si>
    <t>x: 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</si>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</sst>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4F4F4F"/>
      <name val="Helvetica"/>
    </font>
    <font>
      <sz val="12"/>
      <color rgb="FF4F4F4F"/>
      <name val="Helvetica"/>
    </font>
    <font>
      <b/>
      <sz val="12"/>
      <color rgb="FFFF0000"/>
      <name val="Helvetica"/>
    </font>
    <font>
      <sz val="12"/>
      <color rgb="FF4F4F4F"/>
      <name val="Times New Roman"/>
    </font>
    <font>
      <i/>
      <sz val="12"/>
      <color rgb="FF4F4F4F"/>
      <name val="KaTeX_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0" fillId="0" borderId="0" xfId="0" applyNumberFormat="1"/>
    <xf numFmtId="11" fontId="3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Formulas="1" workbookViewId="0">
      <selection activeCell="E15" sqref="E15"/>
    </sheetView>
  </sheetViews>
  <sheetFormatPr baseColWidth="10" defaultRowHeight="15" x14ac:dyDescent="0"/>
  <cols>
    <col min="1" max="1" width="9.5" bestFit="1" customWidth="1"/>
    <col min="2" max="2" width="5.5" bestFit="1" customWidth="1"/>
    <col min="3" max="3" width="11.1640625" bestFit="1" customWidth="1"/>
    <col min="4" max="4" width="14" bestFit="1" customWidth="1"/>
    <col min="5" max="5" width="16.33203125" bestFit="1" customWidth="1"/>
    <col min="6" max="6" width="7.1640625" bestFit="1" customWidth="1"/>
  </cols>
  <sheetData>
    <row r="1" spans="1:6" ht="30">
      <c r="B1" t="s">
        <v>8</v>
      </c>
      <c r="C1" t="s">
        <v>9</v>
      </c>
      <c r="D1" t="s">
        <v>7</v>
      </c>
      <c r="E1" s="7" t="s">
        <v>11</v>
      </c>
      <c r="F1" t="s">
        <v>6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1.67E-2</v>
      </c>
      <c r="C3" s="4">
        <v>0</v>
      </c>
      <c r="D3" s="4">
        <v>0</v>
      </c>
      <c r="E3" s="4">
        <v>0</v>
      </c>
      <c r="F3" s="5" t="e">
        <f>D3/E3</f>
        <v>#DIV/0!</v>
      </c>
    </row>
    <row r="4" spans="1:6">
      <c r="A4" s="3">
        <v>2</v>
      </c>
      <c r="B4" s="4">
        <v>3.8600000000000002E-2</v>
      </c>
      <c r="C4" s="4">
        <v>6.9899999999999997E-3</v>
      </c>
      <c r="D4" s="6">
        <f>C4*B4</f>
        <v>2.69814E-4</v>
      </c>
      <c r="E4" s="4">
        <v>2.5899999999999999E-2</v>
      </c>
      <c r="F4" s="5">
        <f t="shared" ref="F4:F10" si="0">D4/E4</f>
        <v>1.0417528957528958E-2</v>
      </c>
    </row>
    <row r="5" spans="1:6">
      <c r="A5" s="3">
        <v>3</v>
      </c>
      <c r="B5" s="4">
        <v>4.9000000000000002E-2</v>
      </c>
      <c r="C5" s="4">
        <v>8.5199999999999998E-2</v>
      </c>
      <c r="D5" s="4">
        <v>4.1799999999999997E-3</v>
      </c>
      <c r="E5" s="4">
        <v>0.40100000000000002</v>
      </c>
      <c r="F5" s="5">
        <f t="shared" si="0"/>
        <v>1.0423940149625935E-2</v>
      </c>
    </row>
    <row r="6" spans="1:6">
      <c r="A6" s="3">
        <v>4</v>
      </c>
      <c r="B6" s="4">
        <v>3.8600000000000002E-2</v>
      </c>
      <c r="C6" s="6">
        <f>E6*F6/B6</f>
        <v>0.14041450777202072</v>
      </c>
      <c r="D6" s="4">
        <v>5.4200000000000003E-3</v>
      </c>
      <c r="E6" s="4">
        <v>0.52100000000000002</v>
      </c>
      <c r="F6" s="5">
        <f t="shared" si="0"/>
        <v>1.0403071017274472E-2</v>
      </c>
    </row>
    <row r="7" spans="1:6">
      <c r="A7" s="3">
        <v>5</v>
      </c>
      <c r="B7" s="4">
        <v>1.6899999999999998E-2</v>
      </c>
      <c r="C7" s="4">
        <v>3.1300000000000001E-2</v>
      </c>
      <c r="D7" s="4">
        <v>5.31E-4</v>
      </c>
      <c r="E7" s="4">
        <v>5.0999999999999997E-2</v>
      </c>
      <c r="F7" s="5">
        <f t="shared" si="0"/>
        <v>1.0411764705882353E-2</v>
      </c>
    </row>
    <row r="8" spans="1:6">
      <c r="A8" s="3">
        <v>6</v>
      </c>
      <c r="B8" s="4">
        <v>6.5100000000000002E-3</v>
      </c>
      <c r="C8" s="4">
        <v>9.4600000000000001E-4</v>
      </c>
      <c r="D8" s="4">
        <v>6.1600000000000003E-6</v>
      </c>
      <c r="E8" s="6">
        <f>D8/D11</f>
        <v>5.9190704522645466E-4</v>
      </c>
      <c r="F8" s="5">
        <f t="shared" si="0"/>
        <v>1.04070395E-2</v>
      </c>
    </row>
    <row r="9" spans="1:6">
      <c r="A9" s="3">
        <v>7</v>
      </c>
      <c r="B9" s="6">
        <f>D9/C9</f>
        <v>1.6925064599483203E-2</v>
      </c>
      <c r="C9" s="4">
        <v>3.8700000000000002E-6</v>
      </c>
      <c r="D9" s="4">
        <v>6.5499999999999998E-8</v>
      </c>
      <c r="E9" s="4">
        <v>6.2899999999999999E-6</v>
      </c>
      <c r="F9" s="5">
        <f t="shared" si="0"/>
        <v>1.041335453100159E-2</v>
      </c>
    </row>
    <row r="10" spans="1:6">
      <c r="A10" s="3">
        <v>8</v>
      </c>
      <c r="B10" s="4">
        <v>3.8600000000000002E-2</v>
      </c>
      <c r="C10" s="4">
        <v>0</v>
      </c>
      <c r="D10" s="4">
        <v>0</v>
      </c>
      <c r="E10" s="4">
        <v>0</v>
      </c>
      <c r="F10" s="5" t="e">
        <f t="shared" si="0"/>
        <v>#DIV/0!</v>
      </c>
    </row>
    <row r="11" spans="1:6">
      <c r="A11" t="s">
        <v>10</v>
      </c>
      <c r="D11" s="1">
        <f>SUM(D3:D10)</f>
        <v>1.0407039500000001E-2</v>
      </c>
      <c r="E11" s="1">
        <f>SUM(E3:E10)</f>
        <v>0.99949819704522647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Formulas="1" tabSelected="1" workbookViewId="0">
      <selection activeCell="G4" sqref="G4"/>
    </sheetView>
  </sheetViews>
  <sheetFormatPr baseColWidth="10" defaultRowHeight="15" x14ac:dyDescent="0"/>
  <cols>
    <col min="1" max="1" width="9.5" bestFit="1" customWidth="1"/>
    <col min="2" max="2" width="9.83203125" bestFit="1" customWidth="1"/>
    <col min="3" max="3" width="6.6640625" bestFit="1" customWidth="1"/>
    <col min="4" max="4" width="9" customWidth="1"/>
    <col min="5" max="5" width="6.5" bestFit="1" customWidth="1"/>
    <col min="6" max="6" width="10" bestFit="1" customWidth="1"/>
  </cols>
  <sheetData>
    <row r="1" spans="1:6" ht="75">
      <c r="D1" s="7" t="s">
        <v>18</v>
      </c>
      <c r="F1" t="s">
        <v>17</v>
      </c>
    </row>
    <row r="2" spans="1:6" ht="16">
      <c r="A2" s="2" t="s">
        <v>0</v>
      </c>
      <c r="B2" s="2" t="s">
        <v>12</v>
      </c>
      <c r="C2" s="2" t="s">
        <v>13</v>
      </c>
      <c r="D2" s="2" t="s">
        <v>14</v>
      </c>
      <c r="E2" s="8" t="s">
        <v>16</v>
      </c>
      <c r="F2" s="2" t="s">
        <v>15</v>
      </c>
    </row>
    <row r="3" spans="1:6">
      <c r="A3" s="3">
        <v>7</v>
      </c>
      <c r="B3" s="3">
        <v>1</v>
      </c>
      <c r="C3" s="3">
        <v>6</v>
      </c>
      <c r="D3" s="4">
        <v>1.4899999999999999E-6</v>
      </c>
      <c r="E3" s="4">
        <v>5.5599999999999997E-2</v>
      </c>
      <c r="F3" s="4">
        <v>8.2700000000000006E-8</v>
      </c>
    </row>
    <row r="4" spans="1:6">
      <c r="A4" s="3">
        <v>7</v>
      </c>
      <c r="B4" s="3">
        <v>2</v>
      </c>
      <c r="C4" s="3">
        <v>5</v>
      </c>
      <c r="D4" s="4">
        <v>1.34E-4</v>
      </c>
      <c r="E4" s="4">
        <v>5.5599999999999997E-2</v>
      </c>
      <c r="F4" s="4">
        <v>7.4399999999999999E-6</v>
      </c>
    </row>
    <row r="5" spans="1:6">
      <c r="A5" s="3">
        <v>7</v>
      </c>
      <c r="B5" s="3">
        <v>3</v>
      </c>
      <c r="C5" s="3">
        <v>4</v>
      </c>
      <c r="D5" s="4">
        <v>4.4299999999999999E-3</v>
      </c>
      <c r="E5" s="4">
        <v>5.5599999999999997E-2</v>
      </c>
      <c r="F5" s="4">
        <v>2.4600000000000002E-4</v>
      </c>
    </row>
    <row r="6" spans="1:6">
      <c r="A6" s="3">
        <v>7</v>
      </c>
      <c r="B6" s="3">
        <v>4</v>
      </c>
      <c r="C6" s="9">
        <f>A6-B6</f>
        <v>3</v>
      </c>
      <c r="D6" s="4">
        <v>5.3999999999999999E-2</v>
      </c>
      <c r="E6" s="4">
        <v>0</v>
      </c>
      <c r="F6" s="4">
        <v>0</v>
      </c>
    </row>
    <row r="7" spans="1:6">
      <c r="A7" s="3">
        <v>7</v>
      </c>
      <c r="B7" s="3">
        <v>5</v>
      </c>
      <c r="C7" s="3">
        <v>2</v>
      </c>
      <c r="D7" s="6">
        <v>0.24197099999999999</v>
      </c>
      <c r="E7" s="4">
        <v>0</v>
      </c>
      <c r="F7" s="4">
        <v>0</v>
      </c>
    </row>
    <row r="8" spans="1:6">
      <c r="A8" s="3">
        <v>7</v>
      </c>
      <c r="B8" s="3">
        <v>6</v>
      </c>
      <c r="C8" s="3">
        <v>1</v>
      </c>
      <c r="D8" s="4">
        <v>0.39900000000000002</v>
      </c>
      <c r="E8" s="4">
        <v>0</v>
      </c>
      <c r="F8" s="4">
        <v>0</v>
      </c>
    </row>
    <row r="9" spans="1:6">
      <c r="A9" s="3">
        <v>7</v>
      </c>
      <c r="B9" s="3">
        <v>7</v>
      </c>
      <c r="C9" s="3">
        <v>0</v>
      </c>
      <c r="D9" s="4">
        <v>0.24199999999999999</v>
      </c>
      <c r="E9" s="6">
        <f>F9/D9</f>
        <v>6.8595041322314053E-3</v>
      </c>
      <c r="F9" s="4">
        <v>1.66E-3</v>
      </c>
    </row>
    <row r="10" spans="1:6">
      <c r="A10" s="3">
        <v>7</v>
      </c>
      <c r="B10" s="3">
        <v>8</v>
      </c>
      <c r="C10" s="3">
        <v>-1</v>
      </c>
      <c r="D10" s="4">
        <v>5.3999999999999999E-2</v>
      </c>
      <c r="E10" s="4">
        <v>1.7899999999999999E-3</v>
      </c>
      <c r="F10" s="6">
        <f>D10*E10</f>
        <v>9.666E-5</v>
      </c>
    </row>
    <row r="11" spans="1:6">
      <c r="A11" s="10" t="s">
        <v>10</v>
      </c>
      <c r="B11" s="10"/>
      <c r="C11" s="10"/>
      <c r="D11" s="11">
        <f>SUM(D3:D10)</f>
        <v>0.99553649000000011</v>
      </c>
      <c r="E11" s="11">
        <f t="shared" ref="E11:F11" si="0">SUM(E3:E10)</f>
        <v>0.17544950413223143</v>
      </c>
      <c r="F11" s="11">
        <f t="shared" si="0"/>
        <v>2.0101826999999999E-3</v>
      </c>
    </row>
    <row r="14" spans="1:6">
      <c r="D14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Formulas="1" workbookViewId="0">
      <selection activeCell="E17" sqref="E17"/>
    </sheetView>
  </sheetViews>
  <sheetFormatPr baseColWidth="10" defaultRowHeight="15" x14ac:dyDescent="0"/>
  <cols>
    <col min="1" max="1" width="5.6640625" bestFit="1" customWidth="1"/>
    <col min="2" max="2" width="4" customWidth="1"/>
    <col min="3" max="3" width="14.5" bestFit="1" customWidth="1"/>
  </cols>
  <sheetData>
    <row r="1" spans="1:7">
      <c r="A1" t="s">
        <v>19</v>
      </c>
    </row>
    <row r="2" spans="1:7">
      <c r="A2">
        <v>5.5</v>
      </c>
    </row>
    <row r="3" spans="1:7">
      <c r="A3">
        <v>13</v>
      </c>
    </row>
    <row r="4" spans="1:7">
      <c r="A4">
        <v>15</v>
      </c>
    </row>
    <row r="5" spans="1:7">
      <c r="A5" t="s">
        <v>22</v>
      </c>
    </row>
    <row r="6" spans="1:7">
      <c r="A6">
        <v>1</v>
      </c>
    </row>
    <row r="7" spans="1:7">
      <c r="C7" t="s">
        <v>21</v>
      </c>
      <c r="G7" t="s">
        <v>24</v>
      </c>
    </row>
    <row r="8" spans="1:7">
      <c r="A8" t="s">
        <v>20</v>
      </c>
      <c r="B8">
        <v>5</v>
      </c>
      <c r="C8">
        <f>_xlfn.NORM.DIST(B8,A2,$A$6,FALSE)</f>
        <v>0.35206532676429952</v>
      </c>
    </row>
    <row r="9" spans="1:7">
      <c r="A9" t="s">
        <v>20</v>
      </c>
      <c r="B9">
        <v>10</v>
      </c>
      <c r="C9">
        <f t="shared" ref="C9:C10" si="0">_xlfn.NORM.DIST(B9,A3,$A$6,FALSE)</f>
        <v>4.4318484119380075E-3</v>
      </c>
    </row>
    <row r="10" spans="1:7">
      <c r="A10" t="s">
        <v>20</v>
      </c>
      <c r="B10">
        <v>12</v>
      </c>
      <c r="C10">
        <f t="shared" si="0"/>
        <v>4.4318484119380075E-3</v>
      </c>
    </row>
    <row r="11" spans="1:7">
      <c r="A11" t="s">
        <v>20</v>
      </c>
      <c r="B11">
        <v>20</v>
      </c>
    </row>
    <row r="12" spans="1:7">
      <c r="A12" s="12" t="s">
        <v>10</v>
      </c>
      <c r="C12">
        <f>PRODUCT(C8:C11)</f>
        <v>6.915013783223629E-6</v>
      </c>
    </row>
    <row r="14" spans="1:7">
      <c r="A14" t="s">
        <v>23</v>
      </c>
      <c r="B14">
        <v>2</v>
      </c>
      <c r="C14">
        <f>_xlfn.NORM.DIST(B14,A2,$A$6,FALSE)</f>
        <v>8.7268269504576015E-4</v>
      </c>
    </row>
    <row r="15" spans="1:7">
      <c r="A15" t="s">
        <v>23</v>
      </c>
      <c r="B15">
        <v>7</v>
      </c>
      <c r="C15">
        <f t="shared" ref="C15:C16" si="1">_xlfn.NORM.DIST(B15,A3,$A$6,FALSE)</f>
        <v>6.0758828498232861E-9</v>
      </c>
    </row>
    <row r="16" spans="1:7">
      <c r="A16" t="s">
        <v>23</v>
      </c>
      <c r="B16">
        <v>9</v>
      </c>
      <c r="C16">
        <f t="shared" si="1"/>
        <v>6.0758828498232861E-9</v>
      </c>
    </row>
    <row r="17" spans="1:3">
      <c r="A17" t="s">
        <v>23</v>
      </c>
      <c r="B17">
        <v>17</v>
      </c>
    </row>
    <row r="18" spans="1:3">
      <c r="A18" s="12" t="s">
        <v>10</v>
      </c>
      <c r="C18">
        <f>PRODUCT(C14:C17)</f>
        <v>3.2216261907859586E-20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7_CalLocPosterior</vt:lpstr>
      <vt:lpstr>27_MotionModelProb</vt:lpstr>
      <vt:lpstr>Sheet2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Lei</dc:creator>
  <cp:lastModifiedBy>Zhao Lei</cp:lastModifiedBy>
  <dcterms:created xsi:type="dcterms:W3CDTF">2020-06-01T03:57:05Z</dcterms:created>
  <dcterms:modified xsi:type="dcterms:W3CDTF">2020-06-02T16:47:43Z</dcterms:modified>
</cp:coreProperties>
</file>